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My project\"/>
    </mc:Choice>
  </mc:AlternateContent>
  <xr:revisionPtr revIDLastSave="0" documentId="13_ncr:1_{DFD8D554-C92C-476B-9D23-7E877A83DF0F}" xr6:coauthVersionLast="47" xr6:coauthVersionMax="47" xr10:uidLastSave="{00000000-0000-0000-0000-000000000000}"/>
  <bookViews>
    <workbookView xWindow="-108" yWindow="-108" windowWidth="23256" windowHeight="12456" tabRatio="699" activeTab="1" xr2:uid="{866C63D4-99DA-4304-B3A7-AD53B5CEE535}"/>
  </bookViews>
  <sheets>
    <sheet name="Time analysis" sheetId="2" r:id="rId1"/>
    <sheet name="Details Report (2)" sheetId="7" r:id="rId2"/>
    <sheet name="Analysis" sheetId="1" r:id="rId3"/>
    <sheet name="Analysis (2)" sheetId="4" r:id="rId4"/>
  </sheets>
  <definedNames>
    <definedName name="Slicer_Country">#N/A</definedName>
    <definedName name="Slicer_Month">#N/A</definedName>
    <definedName name="Slicer_Year">#N/A</definedName>
  </definedNames>
  <calcPr calcId="191029"/>
  <pivotCaches>
    <pivotCache cacheId="0" r:id="rId5"/>
    <pivotCache cacheId="15" r:id="rId6"/>
    <pivotCache cacheId="30" r:id="rId7"/>
    <pivotCache cacheId="35" r:id="rId8"/>
    <pivotCache cacheId="37" r:id="rId9"/>
    <pivotCache cacheId="39" r:id="rId10"/>
    <pivotCache cacheId="41" r:id="rId11"/>
    <pivotCache cacheId="43" r:id="rId12"/>
    <pivotCache cacheId="45" r:id="rId13"/>
    <pivotCache cacheId="47" r:id="rId14"/>
    <pivotCache cacheId="49" r:id="rId15"/>
    <pivotCache cacheId="51" r:id="rId16"/>
    <pivotCache cacheId="53" r:id="rId17"/>
    <pivotCache cacheId="55" r:id="rId18"/>
    <pivotCache cacheId="33" r:id="rId19"/>
    <pivotCache cacheId="58" r:id="rId20"/>
  </pivotCaches>
  <extLst>
    <ext xmlns:x14="http://schemas.microsoft.com/office/spreadsheetml/2009/9/main" uri="{876F7934-8845-4945-9796-88D515C7AA90}">
      <x14:pivotCaches>
        <pivotCache cacheId="16"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6d3692e6-0ce4-4c75-9b6f-29c3685c2727" name="FactInternetSales" connection="Query - FactInternetSales"/>
          <x15:modelTable id="DimSalesTerritory_fc2a65c4-4836-4ab9-9d9a-b405a71136df" name="DimSalesTerritory" connection="Query - DimSalesTerritory"/>
          <x15:modelTable id="DimProduct_1f961f20-653f-4fd3-b9ef-94ffe9c219d1" name="DimProduct" connection="Query - DimProduct"/>
          <x15:modelTable id="DimGeography_3aba3422-bbe2-48cf-9467-488c969d3f62" name="DimGeography" connection="Query - DimGeography"/>
          <x15:modelTable id="DimDate_50da6163-ecb3-478a-b595-d3a58debbe41" name="DimDate" connection="Query - DimDate"/>
          <x15:modelTable id="DimCustomer_c5d2ac78-3dbd-4b23-b500-e6050332ef68" name="DimCustomer" connection="Query - DimCustomer"/>
          <x15:modelTable id="All Measure_b7a3535b-1f2a-42a3-93d3-7ed048df9c1c" name="All Measure" connection="Query - All Measure"/>
        </x15:modelTables>
        <x15:modelRelationships>
          <x15:modelRelationship fromTable="FactInternetSales" fromColumn="CustomerKey" toTable="DimCustomer" toColumn="CustomerKey"/>
          <x15:modelRelationship fromTable="FactInternetSales" fromColumn="ProductKey" toTable="DimProduct" toColumn="ProductKey"/>
          <x15:modelRelationship fromTable="FactInternetSales" fromColumn="SalesTerritoryKey" toTable="DimSalesTerritory" toColumn="SalesTerritory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40" i="4" l="1"/>
  <c r="AH40" i="4" s="1"/>
  <c r="AG39" i="4"/>
  <c r="AH39" i="4" s="1"/>
  <c r="Y48" i="4"/>
  <c r="Z48" i="4"/>
  <c r="Y49" i="4"/>
  <c r="Z49" i="4"/>
  <c r="Y50" i="4"/>
  <c r="Z50" i="4"/>
  <c r="Y51" i="4"/>
  <c r="Z51" i="4"/>
  <c r="Y52" i="4"/>
  <c r="Z52" i="4"/>
  <c r="Y53" i="4"/>
  <c r="Z53" i="4"/>
  <c r="Z47" i="4"/>
  <c r="Y47" i="4"/>
  <c r="AD40" i="4"/>
  <c r="AD41" i="4"/>
  <c r="AD42" i="4"/>
  <c r="AD43" i="4"/>
  <c r="AD44" i="4"/>
  <c r="AD39" i="4"/>
  <c r="AA58" i="4"/>
  <c r="AB58" i="4"/>
  <c r="AA59" i="4"/>
  <c r="AB59" i="4"/>
  <c r="AA60" i="4"/>
  <c r="AB60" i="4"/>
  <c r="AA61" i="4"/>
  <c r="AB61" i="4"/>
  <c r="AA62" i="4"/>
  <c r="AB62" i="4"/>
  <c r="AB57" i="4"/>
  <c r="AA57" i="4"/>
  <c r="S67" i="4"/>
  <c r="T67" i="4"/>
  <c r="S68" i="4"/>
  <c r="T68" i="4"/>
  <c r="T66" i="4"/>
  <c r="S66" i="4"/>
  <c r="S50" i="4"/>
  <c r="T50" i="4"/>
  <c r="S51" i="4"/>
  <c r="T51" i="4"/>
  <c r="T49" i="4"/>
  <c r="S49" i="4"/>
  <c r="W30" i="4"/>
  <c r="W31" i="4"/>
  <c r="W29" i="4"/>
  <c r="U29" i="4"/>
  <c r="V29" i="4"/>
  <c r="U30" i="4"/>
  <c r="V30" i="4"/>
  <c r="U31" i="4"/>
  <c r="V31" i="4"/>
  <c r="U32" i="4"/>
  <c r="V32" i="4"/>
  <c r="U33" i="4"/>
  <c r="V33" i="4"/>
  <c r="U34" i="4"/>
  <c r="V34" i="4"/>
  <c r="U35" i="4"/>
  <c r="V35" i="4"/>
  <c r="U36" i="4"/>
  <c r="V36" i="4"/>
  <c r="V28" i="4"/>
  <c r="U28" i="4"/>
  <c r="N52" i="4"/>
  <c r="M52" i="4" s="1"/>
  <c r="N53" i="4"/>
  <c r="M53" i="4" s="1"/>
  <c r="N54" i="4"/>
  <c r="M54" i="4" s="1"/>
  <c r="N55" i="4"/>
  <c r="M55" i="4" s="1"/>
  <c r="N51" i="4"/>
  <c r="M51" i="4" s="1"/>
  <c r="I33" i="4"/>
  <c r="J34" i="4"/>
  <c r="J35" i="4"/>
  <c r="J36" i="4"/>
  <c r="J37" i="4"/>
  <c r="J33" i="4"/>
  <c r="I34" i="4"/>
  <c r="H34" i="4" s="1"/>
  <c r="I35" i="4"/>
  <c r="H35" i="4" s="1"/>
  <c r="I36" i="4"/>
  <c r="H36" i="4" s="1"/>
  <c r="I37" i="4"/>
  <c r="H37" i="4" s="1"/>
  <c r="Z21" i="1"/>
  <c r="AA21" i="1"/>
  <c r="Z22" i="1"/>
  <c r="AA22" i="1"/>
  <c r="Z23" i="1"/>
  <c r="AA23" i="1"/>
  <c r="Z24" i="1"/>
  <c r="AA24" i="1"/>
  <c r="Z25" i="1"/>
  <c r="AA25" i="1"/>
  <c r="Z26" i="1"/>
  <c r="AA26" i="1"/>
  <c r="Z27" i="1"/>
  <c r="AA27" i="1"/>
  <c r="AA20" i="1"/>
  <c r="Z20" i="1"/>
  <c r="X42" i="1"/>
  <c r="Y42" i="1" s="1"/>
  <c r="F41" i="1"/>
  <c r="G37" i="1"/>
  <c r="H37" i="1" s="1"/>
  <c r="G38" i="1"/>
  <c r="H38" i="1" s="1"/>
  <c r="G36" i="1"/>
  <c r="P45" i="1"/>
  <c r="P39" i="1"/>
  <c r="P33" i="1"/>
  <c r="Q39" i="1" s="1"/>
  <c r="P27" i="1"/>
  <c r="Q33" i="1" s="1"/>
  <c r="P21" i="1"/>
  <c r="Q27" i="1" s="1"/>
  <c r="P15" i="1"/>
  <c r="Q21" i="1" s="1"/>
  <c r="X3" i="1"/>
  <c r="P20" i="1" s="1"/>
  <c r="Q26" i="1" s="1"/>
  <c r="C17" i="1" a="1"/>
  <c r="C17" i="1" s="1"/>
  <c r="D17" i="1" s="1"/>
  <c r="C28" i="1" s="1"/>
  <c r="AH42" i="4" l="1"/>
  <c r="N59" i="4"/>
  <c r="N60" i="4" s="1"/>
  <c r="P51" i="4"/>
  <c r="P55" i="4"/>
  <c r="P54" i="4"/>
  <c r="P53" i="4"/>
  <c r="P52" i="4"/>
  <c r="AI39" i="4"/>
  <c r="AA42" i="4" a="1"/>
  <c r="AA42" i="4" s="1"/>
  <c r="AA41" i="4" a="1"/>
  <c r="AA41" i="4" s="1"/>
  <c r="AA40" i="4" a="1"/>
  <c r="AA40" i="4" s="1"/>
  <c r="AA39" i="4" a="1"/>
  <c r="AA39" i="4" s="1"/>
  <c r="AA44" i="4" a="1"/>
  <c r="AA44" i="4" s="1"/>
  <c r="AA43" i="4" a="1"/>
  <c r="AA43" i="4" s="1"/>
  <c r="U68" i="4"/>
  <c r="U67" i="4"/>
  <c r="AC60" i="4"/>
  <c r="AA65" i="4"/>
  <c r="AC65" i="4" s="1"/>
  <c r="AB67" i="4" s="1"/>
  <c r="AC59" i="4"/>
  <c r="AC58" i="4"/>
  <c r="U51" i="4"/>
  <c r="U50" i="4"/>
  <c r="I40" i="4"/>
  <c r="I41" i="4" s="1"/>
  <c r="H33" i="4"/>
  <c r="C26" i="1"/>
  <c r="AE21" i="1"/>
  <c r="AE22" i="1"/>
  <c r="AE20" i="1"/>
  <c r="G40" i="1"/>
  <c r="H36" i="1"/>
  <c r="P14" i="1"/>
  <c r="P44" i="1"/>
  <c r="Q45" i="1"/>
  <c r="P38" i="1"/>
  <c r="P32" i="1"/>
  <c r="R26" i="1"/>
  <c r="R27" i="1"/>
  <c r="P26" i="1"/>
  <c r="Q32" i="1" s="1"/>
  <c r="R32" i="1" s="1"/>
  <c r="Q15" i="1"/>
  <c r="D18" i="1"/>
  <c r="E18" i="1" s="1"/>
  <c r="D21" i="1"/>
  <c r="E21" i="1" s="1"/>
  <c r="D20" i="1"/>
  <c r="E20" i="1" s="1"/>
  <c r="D19" i="1"/>
  <c r="E19" i="1" s="1"/>
  <c r="AB65" i="4" l="1"/>
  <c r="AC61" i="4" s="1"/>
  <c r="AB25" i="1" a="1"/>
  <c r="AB25" i="1" s="1"/>
  <c r="AB26" i="1" a="1"/>
  <c r="AB26" i="1" s="1"/>
  <c r="AB24" i="1" a="1"/>
  <c r="AB24" i="1" s="1"/>
  <c r="AB21" i="1" a="1"/>
  <c r="AB21" i="1" s="1"/>
  <c r="AB22" i="1" a="1"/>
  <c r="AB22" i="1" s="1"/>
  <c r="AB23" i="1" a="1"/>
  <c r="AB23" i="1" s="1"/>
  <c r="AB27" i="1" a="1"/>
  <c r="AB27" i="1" s="1"/>
  <c r="Q38" i="1"/>
  <c r="R38" i="1" s="1"/>
  <c r="Q44" i="1"/>
  <c r="Q46" i="1" s="1"/>
  <c r="R33" i="1"/>
  <c r="R34" i="1" s="1"/>
  <c r="R28" i="1"/>
  <c r="Q20" i="1"/>
  <c r="Q14" i="1"/>
  <c r="R14" i="1" s="1"/>
  <c r="C24" i="1"/>
  <c r="C25" i="1" s="1"/>
  <c r="AB66" i="4" l="1"/>
  <c r="AC62" i="4" s="1"/>
  <c r="AC21" i="1"/>
  <c r="R39" i="1"/>
  <c r="R40" i="1" s="1"/>
  <c r="R20" i="1"/>
  <c r="R21" i="1"/>
  <c r="R15" i="1"/>
  <c r="R16" i="1" s="1"/>
  <c r="R22"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81265C-A98F-4968-85D1-1E64B3ED1A45}" name="Query - All Measure" description="Connection to the 'All Measure' query in the workbook." type="100" refreshedVersion="8" minRefreshableVersion="5">
    <extLst>
      <ext xmlns:x15="http://schemas.microsoft.com/office/spreadsheetml/2010/11/main" uri="{DE250136-89BD-433C-8126-D09CA5730AF9}">
        <x15:connection id="46ef89fd-1d86-4c83-9537-6c3805596da3">
          <x15:oledbPr connection="Provider=Microsoft.Mashup.OleDb.1;Data Source=$Workbook$;Location=&quot;All Measure&quot;;Extended Properties=&quot;&quot;">
            <x15:dbTables>
              <x15:dbTable name="All Measure"/>
            </x15:dbTables>
          </x15:oledbPr>
        </x15:connection>
      </ext>
    </extLst>
  </connection>
  <connection id="2" xr16:uid="{193F0E67-DDFD-4095-BB4C-3ACA31D8E8CE}" name="Query - DimCustomer" description="Connection to the 'DimCustomer' query in the workbook." type="100" refreshedVersion="8" minRefreshableVersion="5">
    <extLst>
      <ext xmlns:x15="http://schemas.microsoft.com/office/spreadsheetml/2010/11/main" uri="{DE250136-89BD-433C-8126-D09CA5730AF9}">
        <x15:connection id="105144da-2ad7-4488-a1ea-a01d0ae78be5"/>
      </ext>
    </extLst>
  </connection>
  <connection id="3" xr16:uid="{4104DAA8-D4DB-42DF-A342-2EDB6C708AF4}" name="Query - DimDate" description="Connection to the 'DimDate' query in the workbook." type="100" refreshedVersion="8" minRefreshableVersion="5">
    <extLst>
      <ext xmlns:x15="http://schemas.microsoft.com/office/spreadsheetml/2010/11/main" uri="{DE250136-89BD-433C-8126-D09CA5730AF9}">
        <x15:connection id="d841400a-436d-446c-b877-2d7b26f73712">
          <x15:oledbPr connection="Provider=Microsoft.Mashup.OleDb.1;Data Source=$Workbook$;Location=DimDate;Extended Properties=&quot;&quot;">
            <x15:dbTables>
              <x15:dbTable name="DimDate"/>
            </x15:dbTables>
          </x15:oledbPr>
        </x15:connection>
      </ext>
    </extLst>
  </connection>
  <connection id="4" xr16:uid="{2D571290-8B79-4705-B2A2-2437A484C3BD}" name="Query - DimGeography" description="Connection to the 'DimGeography' query in the workbook." type="100" refreshedVersion="8" minRefreshableVersion="5">
    <extLst>
      <ext xmlns:x15="http://schemas.microsoft.com/office/spreadsheetml/2010/11/main" uri="{DE250136-89BD-433C-8126-D09CA5730AF9}">
        <x15:connection id="5810c6c4-e57d-4c83-89d7-8a4ee5bc5431">
          <x15:oledbPr connection="Provider=Microsoft.Mashup.OleDb.1;Data Source=$Workbook$;Location=DimGeography;Extended Properties=&quot;&quot;">
            <x15:dbTables>
              <x15:dbTable name="DimGeography"/>
            </x15:dbTables>
          </x15:oledbPr>
        </x15:connection>
      </ext>
    </extLst>
  </connection>
  <connection id="5" xr16:uid="{6D490C90-A6DC-4D81-A119-093A305E55B4}" name="Query - DimProduct" description="Connection to the 'DimProduct' query in the workbook." type="100" refreshedVersion="8" minRefreshableVersion="5">
    <extLst>
      <ext xmlns:x15="http://schemas.microsoft.com/office/spreadsheetml/2010/11/main" uri="{DE250136-89BD-433C-8126-D09CA5730AF9}">
        <x15:connection id="c3328d76-719f-48e7-bbf1-80ab3d676512">
          <x15:oledbPr connection="Provider=Microsoft.Mashup.OleDb.1;Data Source=$Workbook$;Location=DimProduct;Extended Properties=&quot;&quot;">
            <x15:dbTables>
              <x15:dbTable name="DimProduct"/>
            </x15:dbTables>
          </x15:oledbPr>
        </x15:connection>
      </ext>
    </extLst>
  </connection>
  <connection id="6" xr16:uid="{628CE94E-988A-42D4-9F73-CE76E19CD883}" name="Query - DimSalesTerritory" description="Connection to the 'DimSalesTerritory' query in the workbook." type="100" refreshedVersion="8" minRefreshableVersion="5">
    <extLst>
      <ext xmlns:x15="http://schemas.microsoft.com/office/spreadsheetml/2010/11/main" uri="{DE250136-89BD-433C-8126-D09CA5730AF9}">
        <x15:connection id="9951c8c4-4637-4369-916f-0b6e41447fe5">
          <x15:oledbPr connection="Provider=Microsoft.Mashup.OleDb.1;Data Source=$Workbook$;Location=DimSalesTerritory;Extended Properties=&quot;&quot;">
            <x15:dbTables>
              <x15:dbTable name="DimSalesTerritory"/>
            </x15:dbTables>
          </x15:oledbPr>
        </x15:connection>
      </ext>
    </extLst>
  </connection>
  <connection id="7" xr16:uid="{E87B19E6-A93E-48A9-93BF-F91ECC39B688}" name="Query - FactInternetSales" description="Connection to the 'FactInternetSales' query in the workbook." type="100" refreshedVersion="8" minRefreshableVersion="5">
    <extLst>
      <ext xmlns:x15="http://schemas.microsoft.com/office/spreadsheetml/2010/11/main" uri="{DE250136-89BD-433C-8126-D09CA5730AF9}">
        <x15:connection id="ff517de3-60fb-415c-87c8-ddcc10243f94">
          <x15:oledbPr connection="Provider=Microsoft.Mashup.OleDb.1;Data Source=$Workbook$;Location=FactInternetSales;Extended Properties=&quot;&quot;">
            <x15:dbTables>
              <x15:dbTable name="FactInternetSales"/>
            </x15:dbTables>
          </x15:oledbPr>
        </x15:connection>
      </ext>
    </extLst>
  </connection>
  <connection id="8" xr16:uid="{8E57459B-5160-470B-BC36-1DD9BCF312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<sst xmlns="http://schemas.openxmlformats.org/spreadsheetml/2006/main" count="2876" uniqueCount="2830">
  <si>
    <t>Transaction</t>
  </si>
  <si>
    <t>All products</t>
  </si>
  <si>
    <t>Sold</t>
  </si>
  <si>
    <t>Unsold</t>
  </si>
  <si>
    <t>% of profit margin</t>
  </si>
  <si>
    <t xml:space="preserve"> Total Revenue</t>
  </si>
  <si>
    <t xml:space="preserve">  Cogs</t>
  </si>
  <si>
    <t xml:space="preserve">  Profit</t>
  </si>
  <si>
    <t xml:space="preserve"> OrderQuantity</t>
  </si>
  <si>
    <t>Year</t>
  </si>
  <si>
    <t>Option</t>
  </si>
  <si>
    <t xml:space="preserve">   Total Profit</t>
  </si>
  <si>
    <t xml:space="preserve"> Total Transaction</t>
  </si>
  <si>
    <t>Avobe Average</t>
  </si>
  <si>
    <t>Avove Average</t>
  </si>
  <si>
    <t>Total Percentage</t>
  </si>
  <si>
    <t>Caption</t>
  </si>
  <si>
    <t xml:space="preserve">  Total Revenue</t>
  </si>
  <si>
    <t>Previous Year</t>
  </si>
  <si>
    <t>Row Labels</t>
  </si>
  <si>
    <t xml:space="preserve"> Selected Year</t>
  </si>
  <si>
    <t>profit</t>
  </si>
  <si>
    <t>percentage</t>
  </si>
  <si>
    <t>yoy Change</t>
  </si>
  <si>
    <t>caption</t>
  </si>
  <si>
    <t>Sum of Cogs</t>
  </si>
  <si>
    <t>Revenue</t>
  </si>
  <si>
    <t>% of profit</t>
  </si>
  <si>
    <t>qty</t>
  </si>
  <si>
    <t>cogs</t>
  </si>
  <si>
    <t>Jul</t>
  </si>
  <si>
    <t>Month</t>
  </si>
  <si>
    <t>Day</t>
  </si>
  <si>
    <t>Fri</t>
  </si>
  <si>
    <t>Mon</t>
  </si>
  <si>
    <t>Sat</t>
  </si>
  <si>
    <t>Sun</t>
  </si>
  <si>
    <t>Thu</t>
  </si>
  <si>
    <t>Tue</t>
  </si>
  <si>
    <t>Wed</t>
  </si>
  <si>
    <t>Weektype</t>
  </si>
  <si>
    <t>weekday</t>
  </si>
  <si>
    <t>Weekend</t>
  </si>
  <si>
    <t>Sum of Profit</t>
  </si>
  <si>
    <t>top</t>
  </si>
  <si>
    <t>Quarter</t>
  </si>
  <si>
    <t>Qtr-3</t>
  </si>
  <si>
    <t>Qtr-4</t>
  </si>
  <si>
    <t>Qtr-1</t>
  </si>
  <si>
    <t>Qtr-2</t>
  </si>
  <si>
    <t>Highlight</t>
  </si>
  <si>
    <t>Aug</t>
  </si>
  <si>
    <t>Sep</t>
  </si>
  <si>
    <t>Oct</t>
  </si>
  <si>
    <t>Nov</t>
  </si>
  <si>
    <t>Dec</t>
  </si>
  <si>
    <t>ProductName</t>
  </si>
  <si>
    <t>Mountain-100 Silver, 44</t>
  </si>
  <si>
    <t>Road-150 Red, 62</t>
  </si>
  <si>
    <t>Road-650 Black, 60</t>
  </si>
  <si>
    <t>Road-650 Red, 44</t>
  </si>
  <si>
    <t>Road-650 Red, 48</t>
  </si>
  <si>
    <t>Road-150 Red, 44</t>
  </si>
  <si>
    <t>Road-150 Red, 48</t>
  </si>
  <si>
    <t>Road-150 Red, 52</t>
  </si>
  <si>
    <t>Road-150 Red, 56</t>
  </si>
  <si>
    <t>Mountain-100 Black, 44</t>
  </si>
  <si>
    <t>Road-650 Black, 44</t>
  </si>
  <si>
    <t>Mountain-100 Silver, 38</t>
  </si>
  <si>
    <t>Road-650 Red, 58</t>
  </si>
  <si>
    <t>Road-650 Red, 60</t>
  </si>
  <si>
    <t>Mountain-100 Black, 38</t>
  </si>
  <si>
    <t>Road-650 Black, 52</t>
  </si>
  <si>
    <t>product Name</t>
  </si>
  <si>
    <t>rank</t>
  </si>
  <si>
    <t>top 5 Product</t>
  </si>
  <si>
    <t>Others</t>
  </si>
  <si>
    <t>Full Name</t>
  </si>
  <si>
    <t>Color</t>
  </si>
  <si>
    <t>Black</t>
  </si>
  <si>
    <t>Red</t>
  </si>
  <si>
    <t>Silver</t>
  </si>
  <si>
    <t>pivot data</t>
  </si>
  <si>
    <t>chart data</t>
  </si>
  <si>
    <t>Product Prise Type</t>
  </si>
  <si>
    <t>Most Expensive</t>
  </si>
  <si>
    <t>Percentage</t>
  </si>
  <si>
    <t>Max Value</t>
  </si>
  <si>
    <t>Circle Position</t>
  </si>
  <si>
    <t>Avarage_age</t>
  </si>
  <si>
    <t>No_of_customer</t>
  </si>
  <si>
    <t>Gender</t>
  </si>
  <si>
    <t>Female</t>
  </si>
  <si>
    <t>Male</t>
  </si>
  <si>
    <t>Age_group</t>
  </si>
  <si>
    <t>25-30</t>
  </si>
  <si>
    <t>30-40</t>
  </si>
  <si>
    <t>40-50</t>
  </si>
  <si>
    <t>50 Plus</t>
  </si>
  <si>
    <t>Hghlight</t>
  </si>
  <si>
    <t>max</t>
  </si>
  <si>
    <t>percent contribution</t>
  </si>
  <si>
    <t>other</t>
  </si>
  <si>
    <t>age group</t>
  </si>
  <si>
    <t>Country</t>
  </si>
  <si>
    <t>Australia</t>
  </si>
  <si>
    <t>Canada</t>
  </si>
  <si>
    <t>France</t>
  </si>
  <si>
    <t>Germany</t>
  </si>
  <si>
    <t>United Kingdom</t>
  </si>
  <si>
    <t>United States</t>
  </si>
  <si>
    <t>x</t>
  </si>
  <si>
    <t>y</t>
  </si>
  <si>
    <t>country</t>
  </si>
  <si>
    <t>prcrntage</t>
  </si>
  <si>
    <t>top5</t>
  </si>
  <si>
    <t>others</t>
  </si>
  <si>
    <t>Mountain-100 Black, 48</t>
  </si>
  <si>
    <t>Mountain-100 Silver, 42</t>
  </si>
  <si>
    <t>Road-650 Black, 58</t>
  </si>
  <si>
    <t>Road-650 Black, 62</t>
  </si>
  <si>
    <t>0-25</t>
  </si>
  <si>
    <t>Road-650 Red, 62</t>
  </si>
  <si>
    <t>Jan</t>
  </si>
  <si>
    <t>Feb</t>
  </si>
  <si>
    <t>Mar</t>
  </si>
  <si>
    <t>Apr</t>
  </si>
  <si>
    <t>May</t>
  </si>
  <si>
    <t>Jun</t>
  </si>
  <si>
    <t>Mountain-200 Black, 38</t>
  </si>
  <si>
    <t>Mountain-200 Black, 42</t>
  </si>
  <si>
    <t>Mountain-200 Black, 46</t>
  </si>
  <si>
    <t>Mountain-200 Silver, 38</t>
  </si>
  <si>
    <t>Mountain-200 Silver, 42</t>
  </si>
  <si>
    <t>Mountain-200 Silver, 46</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</si>
  <si>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</si>
  <si>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</si>
  <si>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</si>
  <si>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</si>
  <si>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</si>
  <si>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</si>
  <si>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</si>
  <si>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</si>
  <si>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</si>
  <si>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</si>
  <si>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</si>
  <si>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</si>
  <si>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</si>
  <si>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48</t>
  </si>
  <si>
    <t>Yellow</t>
  </si>
  <si>
    <t>Jessica Perry</t>
  </si>
  <si>
    <t>Juan James</t>
  </si>
  <si>
    <t>Seth Bennett</t>
  </si>
  <si>
    <t>Mariah Murphy</t>
  </si>
  <si>
    <t>Kaitlyn Long</t>
  </si>
  <si>
    <t>Molly Prasad</t>
  </si>
  <si>
    <t>Cole Richardson</t>
  </si>
  <si>
    <t>Kayla Rodriguez</t>
  </si>
  <si>
    <t>Caroline Washington</t>
  </si>
  <si>
    <t>Megan Flores</t>
  </si>
  <si>
    <t>Sarah Henderson</t>
  </si>
  <si>
    <t>Chloe Miller</t>
  </si>
  <si>
    <t>Carson Jenkins</t>
  </si>
  <si>
    <t>Jonathan Gonzales</t>
  </si>
  <si>
    <t>Jonathan Powell</t>
  </si>
  <si>
    <t>Beth Gill</t>
  </si>
  <si>
    <t>Joseph Jackson</t>
  </si>
  <si>
    <t>Jordan Henderson</t>
  </si>
  <si>
    <t>Hannah Foster</t>
  </si>
  <si>
    <t>Abigail Coleman</t>
  </si>
  <si>
    <t>Kaitlyn Russell</t>
  </si>
  <si>
    <t>Isaac Brooks</t>
  </si>
  <si>
    <t>Kyle Bryant</t>
  </si>
  <si>
    <t>Victoria Garcia</t>
  </si>
  <si>
    <t>Ian Washington</t>
  </si>
  <si>
    <t>Jack Zimmerman</t>
  </si>
  <si>
    <t>Joshua Taylor</t>
  </si>
  <si>
    <t>Oscar Perry</t>
  </si>
  <si>
    <t>Jordan Long</t>
  </si>
  <si>
    <t>Ethan Thompson</t>
  </si>
  <si>
    <t>Edward Hughes</t>
  </si>
  <si>
    <t>Eduardo Perez</t>
  </si>
  <si>
    <t>Courtney Turner</t>
  </si>
  <si>
    <t>Adam Phillips</t>
  </si>
  <si>
    <t>Haley Torres</t>
  </si>
  <si>
    <t>Vanessa Washington</t>
  </si>
  <si>
    <t>Alexis Moore</t>
  </si>
  <si>
    <t>Elijah Diaz</t>
  </si>
  <si>
    <t>Aidan Diaz</t>
  </si>
  <si>
    <t>Morgan Hall</t>
  </si>
  <si>
    <t>Ethan Williams</t>
  </si>
  <si>
    <t>Natalie Roberts</t>
  </si>
  <si>
    <t>Aaron Allen</t>
  </si>
  <si>
    <t>Zachary Flores</t>
  </si>
  <si>
    <t>Isabella Bryant</t>
  </si>
  <si>
    <t>Jose Thompson</t>
  </si>
  <si>
    <t>Taylor Moore</t>
  </si>
  <si>
    <t>Ruth Fernandez</t>
  </si>
  <si>
    <t>Marcus Coleman</t>
  </si>
  <si>
    <t>Katherine Stewart</t>
  </si>
  <si>
    <t>Wayne Chander</t>
  </si>
  <si>
    <t>Chloe Sanders</t>
  </si>
  <si>
    <t>Xavier Griffin</t>
  </si>
  <si>
    <t>Savannah Travers</t>
  </si>
  <si>
    <t>Byron Ortega</t>
  </si>
  <si>
    <t>Kayla Flores</t>
  </si>
  <si>
    <t>Emma Morgan</t>
  </si>
  <si>
    <t>Lauren Cook</t>
  </si>
  <si>
    <t>Julia Cox</t>
  </si>
  <si>
    <t>Alexandra Thomas</t>
  </si>
  <si>
    <t>Xavier Flores</t>
  </si>
  <si>
    <t>Jill Martinez</t>
  </si>
  <si>
    <t>Megan Harris</t>
  </si>
  <si>
    <t>Natalie Hill</t>
  </si>
  <si>
    <t>Ariana Bell</t>
  </si>
  <si>
    <t>Jack Phillips</t>
  </si>
  <si>
    <t>Alexandra Sanders</t>
  </si>
  <si>
    <t>Isabelle Price</t>
  </si>
  <si>
    <t>Ashley Alexander</t>
  </si>
  <si>
    <t>Isaiah Howard</t>
  </si>
  <si>
    <t>Luis Carter</t>
  </si>
  <si>
    <t>Arianna Hayes</t>
  </si>
  <si>
    <t>Stephanie Flores</t>
  </si>
  <si>
    <t>Steven Sanders</t>
  </si>
  <si>
    <t>Katherine James</t>
  </si>
  <si>
    <t>Morgan Howard</t>
  </si>
  <si>
    <t>Megan Anderson</t>
  </si>
  <si>
    <t>Kimberly Watson</t>
  </si>
  <si>
    <t>Kristen Huang</t>
  </si>
  <si>
    <t>Jordan Carter</t>
  </si>
  <si>
    <t>Joseph Rodriguez</t>
  </si>
  <si>
    <t>Justin Butler</t>
  </si>
  <si>
    <t>Caleb Long</t>
  </si>
  <si>
    <t>Jeremy Price</t>
  </si>
  <si>
    <t>Connor Li</t>
  </si>
  <si>
    <t>Timothy Young</t>
  </si>
  <si>
    <t>Cameron Henderson</t>
  </si>
  <si>
    <t>Lucas Lewis</t>
  </si>
  <si>
    <t>Benjamin Coleman</t>
  </si>
  <si>
    <t>Abigail Morgan</t>
  </si>
  <si>
    <t>Wyatt Martinez</t>
  </si>
  <si>
    <t>Julia Long</t>
  </si>
  <si>
    <t>Juan Murphy</t>
  </si>
  <si>
    <t>Morgan Rodriguez</t>
  </si>
  <si>
    <t>Marcus Perry</t>
  </si>
  <si>
    <t>Petr Lazecky</t>
  </si>
  <si>
    <t>Adam Allen</t>
  </si>
  <si>
    <t>Savannah Young</t>
  </si>
  <si>
    <t>Emma Hall</t>
  </si>
  <si>
    <t>Anthony Rodriguez</t>
  </si>
  <si>
    <t>Caitlin Richardson</t>
  </si>
  <si>
    <t>Thomas Young</t>
  </si>
  <si>
    <t>Evan Campbell</t>
  </si>
  <si>
    <t>Brandon Garcia</t>
  </si>
  <si>
    <t>Abigail Thompson</t>
  </si>
  <si>
    <t>Sophia Green</t>
  </si>
  <si>
    <t>Jordyn Flores</t>
  </si>
  <si>
    <t>Yolanda Sharma</t>
  </si>
  <si>
    <t>Joe Alonso</t>
  </si>
  <si>
    <t>Amanda Turner</t>
  </si>
  <si>
    <t>Olivia Richardson</t>
  </si>
  <si>
    <t>James Miller</t>
  </si>
  <si>
    <t>Lucas Sanchez</t>
  </si>
  <si>
    <t>Grace Bennett</t>
  </si>
  <si>
    <t>Paige Sanders</t>
  </si>
  <si>
    <t>Allison Nelson</t>
  </si>
  <si>
    <t>Isabella Campbell</t>
  </si>
  <si>
    <t>Morgan Williams</t>
  </si>
  <si>
    <t>Rachel Ross</t>
  </si>
  <si>
    <t>Joshua Thompson</t>
  </si>
  <si>
    <t>Brianna Gray</t>
  </si>
  <si>
    <t>Bailey Hernandez</t>
  </si>
  <si>
    <t>Hailey Stewart</t>
  </si>
  <si>
    <t>Justin Griffin</t>
  </si>
  <si>
    <t>Connor Bryant</t>
  </si>
  <si>
    <t>Isabelle Bryant</t>
  </si>
  <si>
    <t>Isabella Walker</t>
  </si>
  <si>
    <t>Lauren Washington</t>
  </si>
  <si>
    <t>Olivia Foster</t>
  </si>
  <si>
    <t>Melissa Sanders</t>
  </si>
  <si>
    <t>Olivia Perry</t>
  </si>
  <si>
    <t>Victoria Rodriguez</t>
  </si>
  <si>
    <t>Madison Griffin</t>
  </si>
  <si>
    <t>Lucas Cox</t>
  </si>
  <si>
    <t>Jocelyn Price</t>
  </si>
  <si>
    <t>Olivia Murphy</t>
  </si>
  <si>
    <t>Katelyn Mitchell</t>
  </si>
  <si>
    <t>Christian Perry</t>
  </si>
  <si>
    <t>Elijah Powell</t>
  </si>
  <si>
    <t>Brooke Stewart</t>
  </si>
  <si>
    <t>Maurice Sharma</t>
  </si>
  <si>
    <t>Eric Foster</t>
  </si>
  <si>
    <t>Gabrielle Peterson</t>
  </si>
  <si>
    <t>Alexandria Gray</t>
  </si>
  <si>
    <t>Jeremiah Townsend</t>
  </si>
  <si>
    <t>Karen Zhao</t>
  </si>
  <si>
    <t>James Evans</t>
  </si>
  <si>
    <t>Adam Jai</t>
  </si>
  <si>
    <t>Stephanie Hughes</t>
  </si>
  <si>
    <t>Alisha She</t>
  </si>
  <si>
    <t>Lori Sanz</t>
  </si>
  <si>
    <t>Alexa Rivera</t>
  </si>
  <si>
    <t>Sean Baker</t>
  </si>
  <si>
    <t>Mariah Reed</t>
  </si>
  <si>
    <t>Austin Hayes</t>
  </si>
  <si>
    <t>Natalie Parker</t>
  </si>
  <si>
    <t>Cassidy Griffin</t>
  </si>
  <si>
    <t>James Simmons</t>
  </si>
  <si>
    <t>Katherine Miller</t>
  </si>
  <si>
    <t>Sydney Hill</t>
  </si>
  <si>
    <t>Edward Harris</t>
  </si>
  <si>
    <t>Lucas Blue</t>
  </si>
  <si>
    <t>Rachel Cox</t>
  </si>
  <si>
    <t>Hannah Martinez</t>
  </si>
  <si>
    <t>Joshua Rodriguez</t>
  </si>
  <si>
    <t>Dylan Harris</t>
  </si>
  <si>
    <t>Madison Jones</t>
  </si>
  <si>
    <t>Vanessa Simmons</t>
  </si>
  <si>
    <t>Haley Adams</t>
  </si>
  <si>
    <t>Angela Diaz</t>
  </si>
  <si>
    <t>Eduardo Bell</t>
  </si>
  <si>
    <t>Lucas Coleman</t>
  </si>
  <si>
    <t>Stephanie Cooper</t>
  </si>
  <si>
    <t>Morgan Martin</t>
  </si>
  <si>
    <t>Jennifer Robinson</t>
  </si>
  <si>
    <t>Zachary Taylor</t>
  </si>
  <si>
    <t>Melissa Gonzales</t>
  </si>
  <si>
    <t>Timothy Cooper</t>
  </si>
  <si>
    <t>Austin Kumar</t>
  </si>
  <si>
    <t>Timothy Phillips</t>
  </si>
  <si>
    <t>Alexandria Wood</t>
  </si>
  <si>
    <t>Chase Morris</t>
  </si>
  <si>
    <t>Lucas Murphy</t>
  </si>
  <si>
    <t>Brianna Martin</t>
  </si>
  <si>
    <t>Jackson Chen</t>
  </si>
  <si>
    <t>Stephanie Price</t>
  </si>
  <si>
    <t>Nelson Hernandez</t>
  </si>
  <si>
    <t>Steven Cook</t>
  </si>
  <si>
    <t>Christian Wilson</t>
  </si>
  <si>
    <t>Victoria Richardson</t>
  </si>
  <si>
    <t>Seth Lewis</t>
  </si>
  <si>
    <t>Isabella Thomas</t>
  </si>
  <si>
    <t>Jennifer White</t>
  </si>
  <si>
    <t>Luke Hughes</t>
  </si>
  <si>
    <t>Jackson Phillips</t>
  </si>
  <si>
    <t>Christian Butler</t>
  </si>
  <si>
    <t>Charles Thomas</t>
  </si>
  <si>
    <t>Julia Hughes</t>
  </si>
  <si>
    <t>Randall Blanco</t>
  </si>
  <si>
    <t>Nathaniel Bailey</t>
  </si>
  <si>
    <t>Connor Jai</t>
  </si>
  <si>
    <t>Andrea Stewart</t>
  </si>
  <si>
    <t>Fernando Russell</t>
  </si>
  <si>
    <t>Christina Cooper</t>
  </si>
  <si>
    <t>Charles Anderson</t>
  </si>
  <si>
    <t>Haley Ross</t>
  </si>
  <si>
    <t>Dalton Murphy</t>
  </si>
  <si>
    <t>Dwayne Hernandez</t>
  </si>
  <si>
    <t>Wyatt Turner</t>
  </si>
  <si>
    <t>Zachary Williams</t>
  </si>
  <si>
    <t>Anthony Clark</t>
  </si>
  <si>
    <t>Cesar Fernandez</t>
  </si>
  <si>
    <t>Justin Brown</t>
  </si>
  <si>
    <t>Luis Collins</t>
  </si>
  <si>
    <t>Dennis Ware</t>
  </si>
  <si>
    <t>Cameron White</t>
  </si>
  <si>
    <t>Benjamin Shan</t>
  </si>
  <si>
    <t>Ian Wilson</t>
  </si>
  <si>
    <t>Jared Moyer</t>
  </si>
  <si>
    <t>Jonathan Perry</t>
  </si>
  <si>
    <t>Ashley Anderson</t>
  </si>
  <si>
    <t>Andrea Turner</t>
  </si>
  <si>
    <t>Carmen Garcia</t>
  </si>
  <si>
    <t>Renee Gomez</t>
  </si>
  <si>
    <t>Eduardo Bennett</t>
  </si>
  <si>
    <t>Hunter Diaz</t>
  </si>
  <si>
    <t xml:space="preserve"> </t>
  </si>
  <si>
    <t>Road-650 Red, 52</t>
  </si>
  <si>
    <t>Jordan King</t>
  </si>
  <si>
    <t>Tasha Deng</t>
  </si>
  <si>
    <t>Ross Sanz</t>
  </si>
  <si>
    <t>Jon Gao</t>
  </si>
  <si>
    <t>Ruben Muñoz</t>
  </si>
  <si>
    <t>Melinda Navarro</t>
  </si>
  <si>
    <t>Erika Rubio</t>
  </si>
  <si>
    <t>Stanley Malhotra</t>
  </si>
  <si>
    <t>Janet Ortega</t>
  </si>
  <si>
    <t>Kathryn Chapman</t>
  </si>
  <si>
    <t>Edwin Bhat</t>
  </si>
  <si>
    <t>Amy Chow</t>
  </si>
  <si>
    <t>Barbara Goel</t>
  </si>
  <si>
    <t>Carly Goel</t>
  </si>
  <si>
    <t>Edgar Mehta</t>
  </si>
  <si>
    <t>Logan Hernandez</t>
  </si>
  <si>
    <t>Mohamed Pal</t>
  </si>
  <si>
    <t>Kelsey Becker</t>
  </si>
  <si>
    <t>Dawn Nath</t>
  </si>
  <si>
    <t>Candace Raman</t>
  </si>
  <si>
    <t>Philip Carlson</t>
  </si>
  <si>
    <t>Jessie Ramos</t>
  </si>
  <si>
    <t>Melissa Patterson</t>
  </si>
  <si>
    <t>Adriana Lopez</t>
  </si>
  <si>
    <t>Julia Wood</t>
  </si>
  <si>
    <t>Craig Munoz</t>
  </si>
  <si>
    <t>Rachael Sai</t>
  </si>
  <si>
    <t>Angela Henderson</t>
  </si>
  <si>
    <t>Reginald Alvarez</t>
  </si>
  <si>
    <t>Ethan Jones</t>
  </si>
  <si>
    <t>Stacy Navarro</t>
  </si>
  <si>
    <t>Ricardo Xie</t>
  </si>
  <si>
    <t>Julio Ortega</t>
  </si>
  <si>
    <t>Jaime Gutierrez</t>
  </si>
  <si>
    <t>Sarah Martinez</t>
  </si>
  <si>
    <t>Tina Smith</t>
  </si>
  <si>
    <t>Dustin Goldstein</t>
  </si>
  <si>
    <t>Steven Rivera</t>
  </si>
  <si>
    <t>Todd Yang</t>
  </si>
  <si>
    <t>Orlando Serrano</t>
  </si>
  <si>
    <t>Marc Torres</t>
  </si>
  <si>
    <t>Katie Kumar</t>
  </si>
  <si>
    <t>Stacy Alvarez</t>
  </si>
  <si>
    <t>Max Alvarez</t>
  </si>
  <si>
    <t>Ann Martinez</t>
  </si>
  <si>
    <t>Marshall Li</t>
  </si>
  <si>
    <t>Danny Ortega</t>
  </si>
  <si>
    <t>Darryl Liu</t>
  </si>
  <si>
    <t>Colin Stone</t>
  </si>
  <si>
    <t>Ashley Patterson</t>
  </si>
  <si>
    <t>Donald Garcia</t>
  </si>
  <si>
    <t>Summer Madan</t>
  </si>
  <si>
    <t>Ruth Gonzalez</t>
  </si>
  <si>
    <t>Raymond Arthur</t>
  </si>
  <si>
    <t>Linda Ortega</t>
  </si>
  <si>
    <t>Carl Raji</t>
  </si>
  <si>
    <t>Laura Zhou</t>
  </si>
  <si>
    <t>Krystal Sun</t>
  </si>
  <si>
    <t>Susan Liu</t>
  </si>
  <si>
    <t>Tara Ashe</t>
  </si>
  <si>
    <t>Mindy Kumar</t>
  </si>
  <si>
    <t>Seth Campbell</t>
  </si>
  <si>
    <t>Dawn Raji</t>
  </si>
  <si>
    <t>Stacy Diaz</t>
  </si>
  <si>
    <t>Kenneth Kumar</t>
  </si>
  <si>
    <t>Nichole Shen</t>
  </si>
  <si>
    <t>Joe Rana</t>
  </si>
  <si>
    <t>Sarah Garcia</t>
  </si>
  <si>
    <t>Alvin Sharma</t>
  </si>
  <si>
    <t>Marshall Yuan</t>
  </si>
  <si>
    <t>Cheryl Blanco</t>
  </si>
  <si>
    <t>Amy Wu</t>
  </si>
  <si>
    <t>Ricky Gutierrez</t>
  </si>
  <si>
    <t>Andre Garcia</t>
  </si>
  <si>
    <t>Michele Madan</t>
  </si>
  <si>
    <t>Dustin Chander</t>
  </si>
  <si>
    <t>Yolanda Shan</t>
  </si>
  <si>
    <t>Maria Wood</t>
  </si>
  <si>
    <t>Orlando Carlson</t>
  </si>
  <si>
    <t>Monica Vance</t>
  </si>
  <si>
    <t>Tamara Luo</t>
  </si>
  <si>
    <t>Stanley Madan</t>
  </si>
  <si>
    <t>Valerie She</t>
  </si>
  <si>
    <t>Jay Lopez</t>
  </si>
  <si>
    <t>Gloria Munoz</t>
  </si>
  <si>
    <t>Stacy Dominguez</t>
  </si>
  <si>
    <t>Kristen Hu</t>
  </si>
  <si>
    <t>Denise Kapoor</t>
  </si>
  <si>
    <t>Shaun Shen</t>
  </si>
  <si>
    <t>Alejandro Liu</t>
  </si>
  <si>
    <t>Cassandra Van</t>
  </si>
  <si>
    <t>Morgan Young</t>
  </si>
  <si>
    <t>Melvin Chande</t>
  </si>
  <si>
    <t>Dorothy Robinson</t>
  </si>
  <si>
    <t>Jarrod Suri</t>
  </si>
  <si>
    <t>Warren Andersen</t>
  </si>
  <si>
    <t>Meagan Prasad</t>
  </si>
  <si>
    <t>Felicia Moreno</t>
  </si>
  <si>
    <t>Douglas Suri</t>
  </si>
  <si>
    <t>Meagan Madan</t>
  </si>
  <si>
    <t>Gloria Alonso</t>
  </si>
  <si>
    <t>Hector Vazquez</t>
  </si>
  <si>
    <t>Latasha Moreno</t>
  </si>
  <si>
    <t>Micah Zhao</t>
  </si>
  <si>
    <t>Carmen Prasad</t>
  </si>
  <si>
    <t>Tamara Pal</t>
  </si>
  <si>
    <t>Troy Subram</t>
  </si>
  <si>
    <t>Mario Goel</t>
  </si>
  <si>
    <t>Cedric Liu</t>
  </si>
  <si>
    <t>Antonio Patterson</t>
  </si>
  <si>
    <t>Jodi Chavez</t>
  </si>
  <si>
    <t>Randall Martin</t>
  </si>
  <si>
    <t>Andy Vazquez</t>
  </si>
  <si>
    <t>Regina Arthur</t>
  </si>
  <si>
    <t>Latasha Munoz</t>
  </si>
  <si>
    <t>Louis Zhang</t>
  </si>
  <si>
    <t>Jacquelyn Diaz</t>
  </si>
  <si>
    <t>Denise Fernandez</t>
  </si>
  <si>
    <t>Sheena Deng</t>
  </si>
  <si>
    <t>Krystal Hu</t>
  </si>
  <si>
    <t>Arthur Mehta</t>
  </si>
  <si>
    <t>Shawna Andersen</t>
  </si>
  <si>
    <t>Gloria Ortega</t>
  </si>
  <si>
    <t>Randy Xu</t>
  </si>
  <si>
    <t>Tony Kumar</t>
  </si>
  <si>
    <t>Katrina Chande</t>
  </si>
  <si>
    <t>Victor Jimenez</t>
  </si>
  <si>
    <t>Kate Raji</t>
  </si>
  <si>
    <t>Gregory Becker</t>
  </si>
  <si>
    <t>Erika Romero</t>
  </si>
  <si>
    <t>Holly Fernandez</t>
  </si>
  <si>
    <t>Allen Fernandez</t>
  </si>
  <si>
    <t>Bonnie Jai</t>
  </si>
  <si>
    <t>Shawn Chander</t>
  </si>
  <si>
    <t>Brett Malhotra</t>
  </si>
  <si>
    <t>Frank Carlson</t>
  </si>
  <si>
    <t>Katelyn Richardson</t>
  </si>
  <si>
    <t>Christy Chow</t>
  </si>
  <si>
    <t>Max Serrano</t>
  </si>
  <si>
    <t>Krista Ruiz</t>
  </si>
  <si>
    <t>Ashley Russell</t>
  </si>
  <si>
    <t>Jimmy Travers</t>
  </si>
  <si>
    <t>Kelvin Lin</t>
  </si>
  <si>
    <t>Kari Martinez</t>
  </si>
  <si>
    <t>Jodi Chapman</t>
  </si>
  <si>
    <t>Jaime Hernandez</t>
  </si>
  <si>
    <t>Andy Gomez</t>
  </si>
  <si>
    <t>Latoya She</t>
  </si>
  <si>
    <t>Gary Alonso</t>
  </si>
  <si>
    <t>Darryl Zheng</t>
  </si>
  <si>
    <t>Kaylee Cook</t>
  </si>
  <si>
    <t>Ioannis Xylaras</t>
  </si>
  <si>
    <t>Kristine Gill</t>
  </si>
  <si>
    <t>Claudia Ye</t>
  </si>
  <si>
    <t>Kaylee Sanders</t>
  </si>
  <si>
    <t>Sharon Rai</t>
  </si>
  <si>
    <t>Roy Moreno</t>
  </si>
  <si>
    <t>Sandra Lu</t>
  </si>
  <si>
    <t>Jaclyn Xu</t>
  </si>
  <si>
    <t>Denise Mehta</t>
  </si>
  <si>
    <t>Irving Schmidt</t>
  </si>
  <si>
    <t>Adrienne Gomez</t>
  </si>
  <si>
    <t>Louis Liang</t>
  </si>
  <si>
    <t>Brad Shan</t>
  </si>
  <si>
    <t>Elizabeth Alexander</t>
  </si>
  <si>
    <t>Anne Ortega</t>
  </si>
  <si>
    <t>Whitney Rana</t>
  </si>
  <si>
    <t>Kara Anand</t>
  </si>
  <si>
    <t>Christopher Thomas</t>
  </si>
  <si>
    <t>Derek Shan</t>
  </si>
  <si>
    <t>Donna Sharma</t>
  </si>
  <si>
    <t>Geoffrey Fernandez</t>
  </si>
  <si>
    <t>Jeffery Lu</t>
  </si>
  <si>
    <t>Mariah Barnes</t>
  </si>
  <si>
    <t>Bridget She</t>
  </si>
  <si>
    <t>Clarence Zhang</t>
  </si>
  <si>
    <t>Kaitlyn Powell</t>
  </si>
  <si>
    <t>Jimmy Vazquez</t>
  </si>
  <si>
    <t>Alvin Jai</t>
  </si>
  <si>
    <t>Ann Gonzalez</t>
  </si>
  <si>
    <t>Alejandro Huang</t>
  </si>
  <si>
    <t>Audrey Ramos</t>
  </si>
  <si>
    <t>Gary Gutierrez</t>
  </si>
  <si>
    <t>Chelsea Mehta</t>
  </si>
  <si>
    <t>Laura Lin</t>
  </si>
  <si>
    <t>Leslie Hernandez</t>
  </si>
  <si>
    <t>Grant Yuan</t>
  </si>
  <si>
    <t>Dalton Garcia</t>
  </si>
  <si>
    <t>Carl Shan</t>
  </si>
  <si>
    <t>Brooke Ward</t>
  </si>
  <si>
    <t>Veronica Srini</t>
  </si>
  <si>
    <t>Carol Nelson</t>
  </si>
  <si>
    <t>Nicole Cox</t>
  </si>
  <si>
    <t>Kelli She</t>
  </si>
  <si>
    <t>Franklin Sun</t>
  </si>
  <si>
    <t>Kaylee Hill</t>
  </si>
  <si>
    <t>Clarence Liu</t>
  </si>
  <si>
    <t>Gilbert Shen</t>
  </si>
  <si>
    <t>Roy Sanz</t>
  </si>
  <si>
    <t>Gabriella Sanders</t>
  </si>
  <si>
    <t>Kathryn Yuan</t>
  </si>
  <si>
    <t>Amy Cai</t>
  </si>
  <si>
    <t>Michele Kumar</t>
  </si>
  <si>
    <t>Randall Gomez</t>
  </si>
  <si>
    <t>Theresa Dominguez</t>
  </si>
  <si>
    <t>Wendy Carlson</t>
  </si>
  <si>
    <t>Valerie Wang</t>
  </si>
  <si>
    <t>Casey Navarro</t>
  </si>
  <si>
    <t>Erica Ye</t>
  </si>
  <si>
    <t>Holly Martinez</t>
  </si>
  <si>
    <t>Katrina Anand</t>
  </si>
  <si>
    <t>Ricky Gomez</t>
  </si>
  <si>
    <t>Clarence She</t>
  </si>
  <si>
    <t>Justin Thompson</t>
  </si>
  <si>
    <t>Barbara Liang</t>
  </si>
  <si>
    <t>Jonathon Navarro</t>
  </si>
  <si>
    <t>Jaclyn Liu</t>
  </si>
  <si>
    <t>Micah Sun</t>
  </si>
  <si>
    <t>Meagan Rana</t>
  </si>
  <si>
    <t>Leah Hu</t>
  </si>
  <si>
    <t>Olivia Ramirez</t>
  </si>
  <si>
    <t>Joanna Vazquez</t>
  </si>
  <si>
    <t>Ronnie Lu</t>
  </si>
  <si>
    <t>Johnny Shan</t>
  </si>
  <si>
    <t>Trisha Liu</t>
  </si>
  <si>
    <t>Susan She</t>
  </si>
  <si>
    <t>Orlando Ashe</t>
  </si>
  <si>
    <t>Monique Ortega</t>
  </si>
  <si>
    <t>Shannon Sun</t>
  </si>
  <si>
    <t>Warren Zhou</t>
  </si>
  <si>
    <t>Wesley Gao</t>
  </si>
  <si>
    <t>Rosa She</t>
  </si>
  <si>
    <t>Kelsey Lal</t>
  </si>
  <si>
    <t>Tina Gonzalez</t>
  </si>
  <si>
    <t>Pedro Suarez</t>
  </si>
  <si>
    <t>Stefanie Rana</t>
  </si>
  <si>
    <t>Lacey Ma</t>
  </si>
  <si>
    <t>Jésus Serrano</t>
  </si>
  <si>
    <t>Warren Cai</t>
  </si>
  <si>
    <t>Jenny Zhang</t>
  </si>
  <si>
    <t>Ricardo Nath</t>
  </si>
  <si>
    <t>Juan Peterson</t>
  </si>
  <si>
    <t>Brittney Zhang</t>
  </si>
  <si>
    <t>Adam Hill</t>
  </si>
  <si>
    <t>Douglas Rodriguez</t>
  </si>
  <si>
    <t>Nina She</t>
  </si>
  <si>
    <t>George Sanchez</t>
  </si>
  <si>
    <t>Wilson Pais</t>
  </si>
  <si>
    <t>Jay Arthur</t>
  </si>
  <si>
    <t>Sharon Salavaria</t>
  </si>
  <si>
    <t>Tracy Black</t>
  </si>
  <si>
    <t>Tabitha Moreno</t>
  </si>
  <si>
    <t>Christy Pal</t>
  </si>
  <si>
    <t>Marvin Sanz</t>
  </si>
  <si>
    <t>Anna Watson</t>
  </si>
  <si>
    <t>Abby Sanchez</t>
  </si>
  <si>
    <t>Stanley Patel</t>
  </si>
  <si>
    <t>Lindsey Raje</t>
  </si>
  <si>
    <t>Katrina Nara</t>
  </si>
  <si>
    <t>Rafael Tang</t>
  </si>
  <si>
    <t>Alejandro Goel</t>
  </si>
  <si>
    <t>Terrance Madan</t>
  </si>
  <si>
    <t>Renee Suarez</t>
  </si>
  <si>
    <t>Roy Srini</t>
  </si>
  <si>
    <t>Dwayne Ortega</t>
  </si>
  <si>
    <t>Francisco Gonzalez</t>
  </si>
  <si>
    <t>Shawn Luo</t>
  </si>
  <si>
    <t>Jenny Zheng</t>
  </si>
  <si>
    <t>Ebony Perez</t>
  </si>
  <si>
    <t>Mayra Mehta</t>
  </si>
  <si>
    <t>Marc Blanco</t>
  </si>
  <si>
    <t>Kristina Kapoor</t>
  </si>
  <si>
    <t>Brandy Saunders</t>
  </si>
  <si>
    <t>Brenda Perez</t>
  </si>
  <si>
    <t>Bryant Kapoor</t>
  </si>
  <si>
    <t>Briana Ashe</t>
  </si>
  <si>
    <t>Rachael Rodriguez</t>
  </si>
  <si>
    <t>Martin Perez</t>
  </si>
  <si>
    <t>Alfredo Suarez</t>
  </si>
  <si>
    <t>Trisha Zhou</t>
  </si>
  <si>
    <t>Lawrence Gutierrez</t>
  </si>
  <si>
    <t>Audrey Munoz</t>
  </si>
  <si>
    <t>Lacey Yuan</t>
  </si>
  <si>
    <t>Janet Browning</t>
  </si>
  <si>
    <t>Louis Luo</t>
  </si>
  <si>
    <t>Jaclyn Zheng</t>
  </si>
  <si>
    <t>Jaclyn Yuan</t>
  </si>
  <si>
    <t>Autumn Wang</t>
  </si>
  <si>
    <t>Rafael Raje</t>
  </si>
  <si>
    <t>Raymond Madan</t>
  </si>
  <si>
    <t>Kelsey Nara</t>
  </si>
  <si>
    <t>Leah Guo</t>
  </si>
  <si>
    <t>Deborah Yuan</t>
  </si>
  <si>
    <t>Colleen Raje</t>
  </si>
  <si>
    <t>Ruben Martin</t>
  </si>
  <si>
    <t>Carolyn Garcia</t>
  </si>
  <si>
    <t>Bryant Sai</t>
  </si>
  <si>
    <t>Alex Hill</t>
  </si>
  <si>
    <t>Carolyn Rodriguez</t>
  </si>
  <si>
    <t>Wyatt Williams</t>
  </si>
  <si>
    <t>Shawn Shen</t>
  </si>
  <si>
    <t>Victoria Gonzales</t>
  </si>
  <si>
    <t>Clarence Shan</t>
  </si>
  <si>
    <t>Jill Ortega</t>
  </si>
  <si>
    <t>Ernest Zhu</t>
  </si>
  <si>
    <t>Rodney Blanco</t>
  </si>
  <si>
    <t>Dale Goel</t>
  </si>
  <si>
    <t>Edwin Lin</t>
  </si>
  <si>
    <t>Cassandra Sara</t>
  </si>
  <si>
    <t>Krystal Li</t>
  </si>
  <si>
    <t>Colleen Harrison</t>
  </si>
  <si>
    <t>Gina Dominguez</t>
  </si>
  <si>
    <t>Clayton Jai</t>
  </si>
  <si>
    <t>Lacey Hu</t>
  </si>
  <si>
    <t>Megan Price</t>
  </si>
  <si>
    <t>Isaiah Ramirez</t>
  </si>
  <si>
    <t>Arthur Fernandez</t>
  </si>
  <si>
    <t>Nelson Diaz</t>
  </si>
  <si>
    <t>Louis Zeng</t>
  </si>
  <si>
    <t>Brendan Raji</t>
  </si>
  <si>
    <t>Sabrina Rubio</t>
  </si>
  <si>
    <t>Anna Martinez</t>
  </si>
  <si>
    <t>Byron Carlson</t>
  </si>
  <si>
    <t>Rosa Liang</t>
  </si>
  <si>
    <t>Alicia Goel</t>
  </si>
  <si>
    <t>Shannon Yang</t>
  </si>
  <si>
    <t>Kristopher Fernandez</t>
  </si>
  <si>
    <t>Darren Hernandez</t>
  </si>
  <si>
    <t>Grant Nara</t>
  </si>
  <si>
    <t>Joe Ramos</t>
  </si>
  <si>
    <t>Robin Moreno</t>
  </si>
  <si>
    <t>Ruben Patel</t>
  </si>
  <si>
    <t>Tasha Jai</t>
  </si>
  <si>
    <t>Jay Madan</t>
  </si>
  <si>
    <t>George Garcia</t>
  </si>
  <si>
    <t>Erica Wang</t>
  </si>
  <si>
    <t>Carla Rana</t>
  </si>
  <si>
    <t>Meredith Gonzalez</t>
  </si>
  <si>
    <t>Nichole She</t>
  </si>
  <si>
    <t>Johnny Luo</t>
  </si>
  <si>
    <t>Joanna Ashe</t>
  </si>
  <si>
    <t>Morgan Johnson</t>
  </si>
  <si>
    <t>Marie Romero</t>
  </si>
  <si>
    <t>Cynthia Martinez</t>
  </si>
  <si>
    <t>Candice Sun</t>
  </si>
  <si>
    <t>Priscilla Nara</t>
  </si>
  <si>
    <t>Margaret Xu</t>
  </si>
  <si>
    <t>Dawn Huang</t>
  </si>
  <si>
    <t>Rachel Powell</t>
  </si>
  <si>
    <t>Gloria Ruiz</t>
  </si>
  <si>
    <t>Jill Murphy</t>
  </si>
  <si>
    <t>Frederick Sai</t>
  </si>
  <si>
    <t>Clarence Xie</t>
  </si>
  <si>
    <t>Mayra Raman</t>
  </si>
  <si>
    <t>Clinton Gutierrez</t>
  </si>
  <si>
    <t>Alexis Long</t>
  </si>
  <si>
    <t>Rafael She</t>
  </si>
  <si>
    <t>Heather Zhou</t>
  </si>
  <si>
    <t>Lucas Foster</t>
  </si>
  <si>
    <t>Steve Chen</t>
  </si>
  <si>
    <t>Danny Suarez</t>
  </si>
  <si>
    <t>Clayton Sharma</t>
  </si>
  <si>
    <t>Kathleen Navarro</t>
  </si>
  <si>
    <t>Hany Morcos</t>
  </si>
  <si>
    <t>Glenn Liu</t>
  </si>
  <si>
    <t>Joy Dominguez</t>
  </si>
  <si>
    <t>Eugene She</t>
  </si>
  <si>
    <t>Deanna Martin</t>
  </si>
  <si>
    <t>Mathew Torres</t>
  </si>
  <si>
    <t>Margaret Lu</t>
  </si>
  <si>
    <t>Michele Chande</t>
  </si>
  <si>
    <t>Troy Martinez</t>
  </si>
  <si>
    <t>Cesar Sara</t>
  </si>
  <si>
    <t>Carolyn Gonzalez</t>
  </si>
  <si>
    <t>Ronnie Lin</t>
  </si>
  <si>
    <t>Karl Andersen</t>
  </si>
  <si>
    <t>Kristopher Gonzalez</t>
  </si>
  <si>
    <t>Isabelle Long</t>
  </si>
  <si>
    <t>Kathleen Rubio</t>
  </si>
  <si>
    <t>Wayne Tang</t>
  </si>
  <si>
    <t>Anna Martin</t>
  </si>
  <si>
    <t>Autumn Ma</t>
  </si>
  <si>
    <t>Clayton Nara</t>
  </si>
  <si>
    <t>Alan Huang</t>
  </si>
  <si>
    <t>Phil Spencer</t>
  </si>
  <si>
    <t>Raymond Raman</t>
  </si>
  <si>
    <t>Julio Serrano</t>
  </si>
  <si>
    <t>Adrienne Gutierrez</t>
  </si>
  <si>
    <t>Drew Andersen</t>
  </si>
  <si>
    <t>Jamie Sun</t>
  </si>
  <si>
    <t>Cedric Cai</t>
  </si>
  <si>
    <t>Tony Xu</t>
  </si>
  <si>
    <t>Marshall Zeng</t>
  </si>
  <si>
    <t>Juan Vazquez</t>
  </si>
  <si>
    <t>Logan Johnson</t>
  </si>
  <si>
    <t>Connor Ross</t>
  </si>
  <si>
    <t>Mackenzie Hill</t>
  </si>
  <si>
    <t>Theresa Vazquez</t>
  </si>
  <si>
    <t>Robin Carlson</t>
  </si>
  <si>
    <t>Patricia Chapman</t>
  </si>
  <si>
    <t>Kara Pal</t>
  </si>
  <si>
    <t>Tanya Jimenez</t>
  </si>
  <si>
    <t>Armando Vazquez</t>
  </si>
  <si>
    <t>Keith Shan</t>
  </si>
  <si>
    <t>Ian Price</t>
  </si>
  <si>
    <t>Raul Luo</t>
  </si>
  <si>
    <t>Kayla Lewis</t>
  </si>
  <si>
    <t>Amy He</t>
  </si>
  <si>
    <t>Maurice Jai</t>
  </si>
  <si>
    <t>Cassie Nath</t>
  </si>
  <si>
    <t>Devon Chander</t>
  </si>
  <si>
    <t>Candace Madan</t>
  </si>
  <si>
    <t>Scott Rodgers</t>
  </si>
  <si>
    <t>Riley Reed</t>
  </si>
  <si>
    <t>Geoffrey Rodriguez</t>
  </si>
  <si>
    <t>Arthur Gomez</t>
  </si>
  <si>
    <t>Kelvin Shen</t>
  </si>
  <si>
    <t>Joe Vazquez</t>
  </si>
  <si>
    <t>Bianca Cai</t>
  </si>
  <si>
    <t>Mitchell Xie</t>
  </si>
  <si>
    <t>Evelyn Mehta</t>
  </si>
  <si>
    <t>Ricky Romero</t>
  </si>
  <si>
    <t>Karen Cai</t>
  </si>
  <si>
    <t>Ruben Garcia</t>
  </si>
  <si>
    <t>Kristine Sandberg</t>
  </si>
  <si>
    <t>Timothy Scott</t>
  </si>
  <si>
    <t>Kristy Rubio</t>
  </si>
  <si>
    <t>Niñia Anand</t>
  </si>
  <si>
    <t>Lance Ortega</t>
  </si>
  <si>
    <t>Shannon Ruiz</t>
  </si>
  <si>
    <t>Lacey Raje</t>
  </si>
  <si>
    <t>Meredith Martinez</t>
  </si>
  <si>
    <t>Gilbert Liang</t>
  </si>
  <si>
    <t>Tara Xu</t>
  </si>
  <si>
    <t>Johnathan Perez</t>
  </si>
  <si>
    <t>Cristina Nara</t>
  </si>
  <si>
    <t>Devon Deng</t>
  </si>
  <si>
    <t>George Gonzalez</t>
  </si>
  <si>
    <t>Suzanne Liu</t>
  </si>
  <si>
    <t>George Fernandez</t>
  </si>
  <si>
    <t>Christy Liu</t>
  </si>
  <si>
    <t>Micah Lu</t>
  </si>
  <si>
    <t>Orlando Blanco</t>
  </si>
  <si>
    <t>Evan Parker</t>
  </si>
  <si>
    <t>Patricia Saunders</t>
  </si>
  <si>
    <t>Colleen Huang</t>
  </si>
  <si>
    <t>Roger Lu</t>
  </si>
  <si>
    <t>Meredith Vance</t>
  </si>
  <si>
    <t>Stacy Serrano</t>
  </si>
  <si>
    <t>Tracy Andersen</t>
  </si>
  <si>
    <t>Sabrina Torres</t>
  </si>
  <si>
    <t>Lance Sanz</t>
  </si>
  <si>
    <t>Cassandra Arthur</t>
  </si>
  <si>
    <t>Autumn Liu</t>
  </si>
  <si>
    <t>Jamie Guo</t>
  </si>
  <si>
    <t>Candace Sara</t>
  </si>
  <si>
    <t>Preston Prasad</t>
  </si>
  <si>
    <t>Kara Lal</t>
  </si>
  <si>
    <t>Devin Sanders</t>
  </si>
  <si>
    <t>Geoffrey Perez</t>
  </si>
  <si>
    <t>Mountain-100 Black, 42</t>
  </si>
  <si>
    <t>Mountain-100 Silver, 48</t>
  </si>
  <si>
    <t>Joy Ramos</t>
  </si>
  <si>
    <t>Dalton Miller</t>
  </si>
  <si>
    <t>Catherine Cox</t>
  </si>
  <si>
    <t>Claudia Zhang</t>
  </si>
  <si>
    <t>Jodi Goel</t>
  </si>
  <si>
    <t>Rafael Xu</t>
  </si>
  <si>
    <t>Curtis Wang</t>
  </si>
  <si>
    <t>Johnny Rai</t>
  </si>
  <si>
    <t>Jerome Suarez</t>
  </si>
  <si>
    <t>Jaclyn Guo</t>
  </si>
  <si>
    <t>Evelyn Rodriguez</t>
  </si>
  <si>
    <t>Colin Yang</t>
  </si>
  <si>
    <t>Javier Serrano</t>
  </si>
  <si>
    <t>Jocelyn Coleman</t>
  </si>
  <si>
    <t>Ruth Garcia</t>
  </si>
  <si>
    <t>Frederick Martinez</t>
  </si>
  <si>
    <t>Virginia Gonzalez</t>
  </si>
  <si>
    <t>Deborah Shan</t>
  </si>
  <si>
    <t>Jay Carlson</t>
  </si>
  <si>
    <t>Marie Vazquez</t>
  </si>
  <si>
    <t>Kelvin Carson</t>
  </si>
  <si>
    <t>Rodney Gutierrez</t>
  </si>
  <si>
    <t>Kathryn Shen</t>
  </si>
  <si>
    <t>Clayton Rai</t>
  </si>
  <si>
    <t>Philip Rubio</t>
  </si>
  <si>
    <t>Kelli Xie</t>
  </si>
  <si>
    <t>Chloe Johnson</t>
  </si>
  <si>
    <t>Sheila Gomez</t>
  </si>
  <si>
    <t>Kelli Raji</t>
  </si>
  <si>
    <t>Sara Morgan</t>
  </si>
  <si>
    <t>Colleen West</t>
  </si>
  <si>
    <t>Casey Vazquez</t>
  </si>
  <si>
    <t>Cynthia Chandra</t>
  </si>
  <si>
    <t>Katelyn Ward</t>
  </si>
  <si>
    <t>Tonya Chande</t>
  </si>
  <si>
    <t>Dennis Hu</t>
  </si>
  <si>
    <t>Ethan Martinez</t>
  </si>
  <si>
    <t>Beth Moreno</t>
  </si>
  <si>
    <t>Wyatt Rodriguez</t>
  </si>
  <si>
    <t>Lisa Roy</t>
  </si>
  <si>
    <t>Natasha Ruiz</t>
  </si>
  <si>
    <t>Willie Xu</t>
  </si>
  <si>
    <t>Briana Diaz</t>
  </si>
  <si>
    <t>Whitney Kovár</t>
  </si>
  <si>
    <t>Barbara Deng</t>
  </si>
  <si>
    <t>Cheryl Navarro</t>
  </si>
  <si>
    <t>Anna Rogers</t>
  </si>
  <si>
    <t>Mitchell Shen</t>
  </si>
  <si>
    <t>Bonnie Raje</t>
  </si>
  <si>
    <t>Katie Shen</t>
  </si>
  <si>
    <t>Denise Vance</t>
  </si>
  <si>
    <t>Devon Kennedy</t>
  </si>
  <si>
    <t>Jaclyn Nara</t>
  </si>
  <si>
    <t>Theresa Navarro</t>
  </si>
  <si>
    <t>Veronica Kapoor</t>
  </si>
  <si>
    <t>Toni Garcia</t>
  </si>
  <si>
    <t>Theodore Dominguez</t>
  </si>
  <si>
    <t>Sheila Navarro</t>
  </si>
  <si>
    <t>Allen Suri</t>
  </si>
  <si>
    <t>Mallory Blanco</t>
  </si>
  <si>
    <t>Tasha Kumar</t>
  </si>
  <si>
    <t>Jose Baker</t>
  </si>
  <si>
    <t>Clarence Wu</t>
  </si>
  <si>
    <t>Evan Edwards</t>
  </si>
  <si>
    <t>Frank Hernandez</t>
  </si>
  <si>
    <t>Jenny Andersen</t>
  </si>
  <si>
    <t>Cesar Chandra</t>
  </si>
  <si>
    <t>Lindsay Raje</t>
  </si>
  <si>
    <t>Corey She</t>
  </si>
  <si>
    <t>Joe Schmidt</t>
  </si>
  <si>
    <t>Dennis Zeng</t>
  </si>
  <si>
    <t>Cara Hu</t>
  </si>
  <si>
    <t>Julio Sanz</t>
  </si>
  <si>
    <t>Brittney She</t>
  </si>
  <si>
    <t>Marshall Zhao</t>
  </si>
  <si>
    <t>Cedric Nara</t>
  </si>
  <si>
    <t>Alisha Zheng</t>
  </si>
  <si>
    <t>Bryant Sanchez</t>
  </si>
  <si>
    <t>Jimmy Dominguez</t>
  </si>
  <si>
    <t>Daisy Jiménez</t>
  </si>
  <si>
    <t>Eddie Ortega</t>
  </si>
  <si>
    <t>Ebony Mehta</t>
  </si>
  <si>
    <t>Bruce Sai</t>
  </si>
  <si>
    <t>Candace Sanchez</t>
  </si>
  <si>
    <t>Kevin King</t>
  </si>
  <si>
    <t>David Lee</t>
  </si>
  <si>
    <t>Jill Diaz</t>
  </si>
  <si>
    <t>Julia Barnes</t>
  </si>
  <si>
    <t>Albert Navarro</t>
  </si>
  <si>
    <t>Michele Deng</t>
  </si>
  <si>
    <t>Dale Nara</t>
  </si>
  <si>
    <t>Regina Sai</t>
  </si>
  <si>
    <t>Andrea Collins</t>
  </si>
  <si>
    <t>Curtis Cai</t>
  </si>
  <si>
    <t>Valerie Lu</t>
  </si>
  <si>
    <t>Ebony Munoz</t>
  </si>
  <si>
    <t>Jaime Deng</t>
  </si>
  <si>
    <t>Mary Allen</t>
  </si>
  <si>
    <t>Kristopher Lopez</t>
  </si>
  <si>
    <t>Kate Lal</t>
  </si>
  <si>
    <t>Darryl Yang</t>
  </si>
  <si>
    <t>Jessie Zhou</t>
  </si>
  <si>
    <t>Jacquelyn Hernandez</t>
  </si>
  <si>
    <t>Cedric Kumar</t>
  </si>
  <si>
    <t>Alison Kumar</t>
  </si>
  <si>
    <t>Brandi Hernandez</t>
  </si>
  <si>
    <t>Julie Yuan</t>
  </si>
  <si>
    <t>Julio Romero</t>
  </si>
  <si>
    <t>Gregory Shan</t>
  </si>
  <si>
    <t>Brandi Suarez</t>
  </si>
  <si>
    <t>Roberto Moreno</t>
  </si>
  <si>
    <t>Joan Hernandez</t>
  </si>
  <si>
    <t>Sheena Pal</t>
  </si>
  <si>
    <t>Kaylee Edwards</t>
  </si>
  <si>
    <t>Pearlie Rusek</t>
  </si>
  <si>
    <t>Alfredo Ramos</t>
  </si>
  <si>
    <t>Laura Wu</t>
  </si>
  <si>
    <t>Kristi Serrano</t>
  </si>
  <si>
    <t>Jenny Sun</t>
  </si>
  <si>
    <t>Virginia Subram</t>
  </si>
  <si>
    <t>Whitney Suri</t>
  </si>
  <si>
    <t>Casey Xie</t>
  </si>
  <si>
    <t>Francis Romero</t>
  </si>
  <si>
    <t>Kristina Lopez</t>
  </si>
  <si>
    <t>Diane Romero</t>
  </si>
  <si>
    <t>Randall Ramos</t>
  </si>
  <si>
    <t>Lindsey Luo</t>
  </si>
  <si>
    <t>Desiree Rubio</t>
  </si>
  <si>
    <t>Kristi Suarez</t>
  </si>
  <si>
    <t>Edwin Tang</t>
  </si>
  <si>
    <t>Mariah Rivera</t>
  </si>
  <si>
    <t>Kendra Diaz</t>
  </si>
  <si>
    <t>Devon Luo</t>
  </si>
  <si>
    <t>Rosa Wang</t>
  </si>
  <si>
    <t>Lydia Suri</t>
  </si>
  <si>
    <t>Brendan Rai</t>
  </si>
  <si>
    <t>Orlando Hernandez</t>
  </si>
  <si>
    <t>Kelvin Xu</t>
  </si>
  <si>
    <t>Kara Becker</t>
  </si>
  <si>
    <t>Troy Sara</t>
  </si>
  <si>
    <t>Jaclyn Zhou</t>
  </si>
  <si>
    <t>Victoria Cook</t>
  </si>
  <si>
    <t>Ross Sai</t>
  </si>
  <si>
    <t>Fernando Bryant</t>
  </si>
  <si>
    <t>Levi Mehta</t>
  </si>
  <si>
    <t>Amy Gao</t>
  </si>
  <si>
    <t>Mindy Xu</t>
  </si>
  <si>
    <t>Roberto Diaz</t>
  </si>
  <si>
    <t>Kellie Hernandez</t>
  </si>
  <si>
    <t>Armando Hernandez</t>
  </si>
  <si>
    <t>Jon Guo</t>
  </si>
  <si>
    <t>Barbara Lal</t>
  </si>
  <si>
    <t>Larry Blanco</t>
  </si>
  <si>
    <t>Jenny Ferrier</t>
  </si>
  <si>
    <t>Francis Sanz</t>
  </si>
  <si>
    <t>Casey Munoz</t>
  </si>
  <si>
    <t>Cara Zeng</t>
  </si>
  <si>
    <t>Drew Jai</t>
  </si>
  <si>
    <t>Clayton Chavez</t>
  </si>
  <si>
    <t>Carmen Perez</t>
  </si>
  <si>
    <t>Darren Malhotra</t>
  </si>
  <si>
    <t>Rebekah Arthur</t>
  </si>
  <si>
    <t>Mario Raje</t>
  </si>
  <si>
    <t>Philip Romero</t>
  </si>
  <si>
    <t>Keith Yuan</t>
  </si>
  <si>
    <t>Michele Jai</t>
  </si>
  <si>
    <t>Jarrod Madan</t>
  </si>
  <si>
    <t>Tommy Goel</t>
  </si>
  <si>
    <t>Philip Hernandez</t>
  </si>
  <si>
    <t>Clifford Chapman</t>
  </si>
  <si>
    <t>Louis He</t>
  </si>
  <si>
    <t>Tamara Shen</t>
  </si>
  <si>
    <t>Larry Dominguez</t>
  </si>
  <si>
    <t>Chad Yuan</t>
  </si>
  <si>
    <t>Meghan Torres</t>
  </si>
  <si>
    <t>Cassidy Henderson</t>
  </si>
  <si>
    <t>Brendan Goldstein</t>
  </si>
  <si>
    <t>Kelsey Shen</t>
  </si>
  <si>
    <t>Grant Rai</t>
  </si>
  <si>
    <t>Kristi Chapman</t>
  </si>
  <si>
    <t>Ian Martinez</t>
  </si>
  <si>
    <t>Hector Blanco</t>
  </si>
  <si>
    <t>Christy Raje</t>
  </si>
  <si>
    <t>Alfredo Serrano</t>
  </si>
  <si>
    <t>Devin Taylor</t>
  </si>
  <si>
    <t>Maurice Ashe</t>
  </si>
  <si>
    <t>Jorge Cai</t>
  </si>
  <si>
    <t>Jessie Moreno</t>
  </si>
  <si>
    <t>Jay Kapoor</t>
  </si>
  <si>
    <t>Rafael Yuan</t>
  </si>
  <si>
    <t>Ruth Raman</t>
  </si>
  <si>
    <t>Tonya Kumar</t>
  </si>
  <si>
    <t>Mary Nelson</t>
  </si>
  <si>
    <t>Brittney Ma</t>
  </si>
  <si>
    <t>Francisco Subram</t>
  </si>
  <si>
    <t>Ruben Rodriguez</t>
  </si>
  <si>
    <t>Latoya Jai</t>
  </si>
  <si>
    <t>Francis Alvarez</t>
  </si>
  <si>
    <t>Alicia Chapman</t>
  </si>
  <si>
    <t>Kaylee Gonzalez</t>
  </si>
  <si>
    <t>Tiffany Yang</t>
  </si>
  <si>
    <t>Brendan Xie</t>
  </si>
  <si>
    <t>Jill Carlson</t>
  </si>
  <si>
    <t>Philip Gutierrez</t>
  </si>
  <si>
    <t>Clarence Xu</t>
  </si>
  <si>
    <t>Christine Goel</t>
  </si>
  <si>
    <t>Omar Liu</t>
  </si>
  <si>
    <t>Gloria Serrano</t>
  </si>
  <si>
    <t>Glenn Liang</t>
  </si>
  <si>
    <t>Jessica Bell</t>
  </si>
  <si>
    <t>Bradley Lal</t>
  </si>
  <si>
    <t>Kellie Navarro</t>
  </si>
  <si>
    <t>Hector Gutierrez</t>
  </si>
  <si>
    <t>Bianca Gao</t>
  </si>
  <si>
    <t>Jésus Blanco</t>
  </si>
  <si>
    <t>Cesar Mehta</t>
  </si>
  <si>
    <t>Candice Zhu</t>
  </si>
  <si>
    <t>Jill Gutierrez</t>
  </si>
  <si>
    <t>Jacqueline Torres</t>
  </si>
  <si>
    <t>Troy Suri</t>
  </si>
  <si>
    <t>Martha Ye</t>
  </si>
  <si>
    <t>Kelli Chande</t>
  </si>
  <si>
    <t>Jake Chen</t>
  </si>
  <si>
    <t>Jaclyn Shen</t>
  </si>
  <si>
    <t>Christy Gao</t>
  </si>
  <si>
    <t>Tamara Yuan</t>
  </si>
  <si>
    <t>Evelyn Subram</t>
  </si>
  <si>
    <t>Ann Madan</t>
  </si>
  <si>
    <t>Nicole Coleman</t>
  </si>
  <si>
    <t>Emily Long</t>
  </si>
  <si>
    <t>Timothy Parker</t>
  </si>
  <si>
    <t>Hannah Butler</t>
  </si>
  <si>
    <t>Marc Moreno</t>
  </si>
  <si>
    <t>Lacey Pal</t>
  </si>
  <si>
    <t>Kristina Fernandez</t>
  </si>
  <si>
    <t>Tara Nara</t>
  </si>
  <si>
    <t>Barbara Shen</t>
  </si>
  <si>
    <t>Leonard Lal</t>
  </si>
  <si>
    <t>Patricia Madan</t>
  </si>
  <si>
    <t>Tony Natsuhara</t>
  </si>
  <si>
    <t>Edward Wilson</t>
  </si>
  <si>
    <t>Katherine Flores</t>
  </si>
  <si>
    <t>Ronald Madan</t>
  </si>
  <si>
    <t>Cory Madan</t>
  </si>
  <si>
    <t>Kelli Anand</t>
  </si>
  <si>
    <t>Michele Rai</t>
  </si>
  <si>
    <t>Shawn Tang</t>
  </si>
  <si>
    <t>Walter Dominguez</t>
  </si>
  <si>
    <t>Latoya Tang</t>
  </si>
  <si>
    <t>Nelson Rubio</t>
  </si>
  <si>
    <t>Bridget Goel</t>
  </si>
  <si>
    <t>Noah Hill</t>
  </si>
  <si>
    <t>Yolanda Goel</t>
  </si>
  <si>
    <t>Barry Sai</t>
  </si>
  <si>
    <t>Aidan Foster</t>
  </si>
  <si>
    <t>Gavin Perry</t>
  </si>
  <si>
    <t>Devin Green</t>
  </si>
  <si>
    <t>Mario Johnsen</t>
  </si>
  <si>
    <t>Curtis Gao</t>
  </si>
  <si>
    <t>Evelyn Madan</t>
  </si>
  <si>
    <t>Dawn Nara</t>
  </si>
  <si>
    <t>Deanna Ashe</t>
  </si>
  <si>
    <t>Reginald Ortega</t>
  </si>
  <si>
    <t>Luis Allen</t>
  </si>
  <si>
    <t>Michael Thompson</t>
  </si>
  <si>
    <t>Barbara Zeng</t>
  </si>
  <si>
    <t>Barry Lopez</t>
  </si>
  <si>
    <t>Arthur Suri</t>
  </si>
  <si>
    <t>Micheal Dominguez</t>
  </si>
  <si>
    <t>Carla Sullivan</t>
  </si>
  <si>
    <t>Krystal Gao</t>
  </si>
  <si>
    <t>Geoffrey Sara</t>
  </si>
  <si>
    <t>Jennifer Green</t>
  </si>
  <si>
    <t>Jaclyn Zhao</t>
  </si>
  <si>
    <t>Tiffany Zhu</t>
  </si>
  <si>
    <t>Carlos Morgan</t>
  </si>
  <si>
    <t>Christine Stone</t>
  </si>
  <si>
    <t>Julio Navarro</t>
  </si>
  <si>
    <t>Isabella Davis</t>
  </si>
  <si>
    <t>Brett Raman</t>
  </si>
  <si>
    <t>Alfredo Ortega</t>
  </si>
  <si>
    <t>Brandy Fernandez</t>
  </si>
  <si>
    <t>Carly Jai</t>
  </si>
  <si>
    <t>Terrance Martinez</t>
  </si>
  <si>
    <t>Reginald Serrano</t>
  </si>
  <si>
    <t>Ernest Guo</t>
  </si>
  <si>
    <t>Gary Romero</t>
  </si>
  <si>
    <t>Joe Srini</t>
  </si>
  <si>
    <t>Nancy Arun</t>
  </si>
  <si>
    <t>Alisha Chander</t>
  </si>
  <si>
    <t>Toni Patel</t>
  </si>
  <si>
    <t>Danny Vazquez</t>
  </si>
  <si>
    <t>Kristy Torres</t>
  </si>
  <si>
    <t>Theresa Torres</t>
  </si>
  <si>
    <t>Jon Wang</t>
  </si>
  <si>
    <t>Sydney Cook</t>
  </si>
  <si>
    <t>Barry Kovár</t>
  </si>
  <si>
    <t>Francisco Sai</t>
  </si>
  <si>
    <t>Brandy Garcia</t>
  </si>
  <si>
    <t>Wayne Raji</t>
  </si>
  <si>
    <t>Jamie Gao</t>
  </si>
  <si>
    <t>Bryant Rana</t>
  </si>
  <si>
    <t>Karla Nara</t>
  </si>
  <si>
    <t>Barbara Huang</t>
  </si>
  <si>
    <t>Summer Raman</t>
  </si>
  <si>
    <t>Louis Nath</t>
  </si>
  <si>
    <t>Tyrone Ortega</t>
  </si>
  <si>
    <t>Nancy Kovar</t>
  </si>
  <si>
    <t>Larry Gutierrez</t>
  </si>
  <si>
    <t>Jerome Dominguez</t>
  </si>
  <si>
    <t>Kathryn She</t>
  </si>
  <si>
    <t>Nancy Sanchez</t>
  </si>
  <si>
    <t>Pedro Suri</t>
  </si>
  <si>
    <t>Isaac Morris</t>
  </si>
  <si>
    <t>Willie Cai</t>
  </si>
  <si>
    <t>Jon Yuan</t>
  </si>
  <si>
    <t>Colin Shan</t>
  </si>
  <si>
    <t>Erica Sun</t>
  </si>
  <si>
    <t>Kristy Suarez</t>
  </si>
  <si>
    <t>Nancy Rana</t>
  </si>
  <si>
    <t>Meredith Alonso</t>
  </si>
  <si>
    <t>Alisha Shen</t>
  </si>
  <si>
    <t>Sam Wilson</t>
  </si>
  <si>
    <t>Gabriella Parker</t>
  </si>
  <si>
    <t>David Li</t>
  </si>
  <si>
    <t>Willie Tang</t>
  </si>
  <si>
    <t>Willie Lu</t>
  </si>
  <si>
    <t>Jaime Gill</t>
  </si>
  <si>
    <t>Cindy Mehta</t>
  </si>
  <si>
    <t>Latoya Chander</t>
  </si>
  <si>
    <t>Molly Perez</t>
  </si>
  <si>
    <t>Jaime Xie</t>
  </si>
  <si>
    <t>Tabitha Sara</t>
  </si>
  <si>
    <t>Barbara Beck</t>
  </si>
  <si>
    <t>Jamie Sanz</t>
  </si>
  <si>
    <t>Jarrod Sara</t>
  </si>
  <si>
    <t>Michele Luo</t>
  </si>
  <si>
    <t>Hunter Gonzales</t>
  </si>
  <si>
    <t>Eddie Torres</t>
  </si>
  <si>
    <t>Rafael Ma</t>
  </si>
  <si>
    <t>Pedro Malhotra</t>
  </si>
  <si>
    <t>Brent He</t>
  </si>
  <si>
    <t>Nathaniel Watson</t>
  </si>
  <si>
    <t>Autumn Chen</t>
  </si>
  <si>
    <t>Aimee Zhang</t>
  </si>
  <si>
    <t>Britta Simon</t>
  </si>
  <si>
    <t>Sebastian Torres</t>
  </si>
  <si>
    <t>Toni Malhotra</t>
  </si>
  <si>
    <t>Ivan Fernandez</t>
  </si>
  <si>
    <t>Alejandro Xu</t>
  </si>
  <si>
    <t>Lawrence Suarez</t>
  </si>
  <si>
    <t>Edwin Gao</t>
  </si>
  <si>
    <t>Deborah Lal</t>
  </si>
  <si>
    <t>April Tang</t>
  </si>
  <si>
    <t>Jesse Hall</t>
  </si>
  <si>
    <t>Hector Gill</t>
  </si>
  <si>
    <t>Tiffany Guo</t>
  </si>
  <si>
    <t>Jay Ramos</t>
  </si>
  <si>
    <t>Brent Guo</t>
  </si>
  <si>
    <t>Crystal Huang</t>
  </si>
  <si>
    <t>Ronald Perez</t>
  </si>
  <si>
    <t>Michelle Sanchez</t>
  </si>
  <si>
    <t>Meghan Ortega</t>
  </si>
  <si>
    <t>Tracy Chande</t>
  </si>
  <si>
    <t>Meghan Gutierrez</t>
  </si>
  <si>
    <t>Marvin Gutierrez</t>
  </si>
  <si>
    <t>Pedro Rubio</t>
  </si>
  <si>
    <t>Casey Suarez</t>
  </si>
  <si>
    <t>Noah Russell</t>
  </si>
  <si>
    <t>Mario Luo</t>
  </si>
  <si>
    <t>Alexandra Flores</t>
  </si>
  <si>
    <t>Hannah Lewis</t>
  </si>
  <si>
    <t>Derek Raje</t>
  </si>
  <si>
    <t>Latoya Deng</t>
  </si>
  <si>
    <t>Ricardo Goel</t>
  </si>
  <si>
    <t>Lindsey Shen</t>
  </si>
  <si>
    <t>Briana Carlson</t>
  </si>
  <si>
    <t>Carla Rodriguez</t>
  </si>
  <si>
    <t>Candace Arun</t>
  </si>
  <si>
    <t>Mario Sharma</t>
  </si>
  <si>
    <t>Mallory Moreno</t>
  </si>
  <si>
    <t>Carly Anand</t>
  </si>
  <si>
    <t>Lydia Sanchez</t>
  </si>
  <si>
    <t>Pedro Serrano</t>
  </si>
  <si>
    <t>Shannon Ortega</t>
  </si>
  <si>
    <t>Rebecca Collins</t>
  </si>
  <si>
    <t>Crystal Chen</t>
  </si>
  <si>
    <t>Roy Vazquez</t>
  </si>
  <si>
    <t>Veronica Malhotra</t>
  </si>
  <si>
    <t>Latasha Gill</t>
  </si>
  <si>
    <t>Keith She</t>
  </si>
  <si>
    <t>Orlando Gutierrez</t>
  </si>
  <si>
    <t>Cedric She</t>
  </si>
  <si>
    <t>Gerald Arun</t>
  </si>
  <si>
    <t>Hector Moreno</t>
  </si>
  <si>
    <t>Madalena Sanchez</t>
  </si>
  <si>
    <t>Deanna Schmidt</t>
  </si>
  <si>
    <t>Darren Gutierrez</t>
  </si>
  <si>
    <t>Dana Ramos</t>
  </si>
  <si>
    <t>Pamela Lopez</t>
  </si>
  <si>
    <t>Jordan Turner</t>
  </si>
  <si>
    <t>Ricky Vazquez</t>
  </si>
  <si>
    <t>Kate Anand</t>
  </si>
  <si>
    <t>Aaron Wright</t>
  </si>
  <si>
    <t>Franklin Xu</t>
  </si>
  <si>
    <t>Jermaine Lopez</t>
  </si>
  <si>
    <t>Isabel Barnes</t>
  </si>
  <si>
    <t>José Saraiva</t>
  </si>
  <si>
    <t>Victor Carlson</t>
  </si>
  <si>
    <t>Colin Nath</t>
  </si>
  <si>
    <t>Maria Hernandez</t>
  </si>
  <si>
    <t>Peter Anand</t>
  </si>
  <si>
    <t>Nelson Ortega</t>
  </si>
  <si>
    <t>Karla Raji</t>
  </si>
  <si>
    <t>Ryan Garcia</t>
  </si>
  <si>
    <t>Corey Kumar</t>
  </si>
  <si>
    <t>Morgan Bennett</t>
  </si>
  <si>
    <t>Teresa Vazquez</t>
  </si>
  <si>
    <t>Jordan Hernandez</t>
  </si>
  <si>
    <t>Hannah Wood</t>
  </si>
  <si>
    <t>Morgan Foster</t>
  </si>
  <si>
    <t>Daisy Romero</t>
  </si>
  <si>
    <t>Jaime Moreno</t>
  </si>
  <si>
    <t>Hailey Cox</t>
  </si>
  <si>
    <t>Bryant Garcia</t>
  </si>
  <si>
    <t>Garrett Kelly</t>
  </si>
  <si>
    <t>Ethan Bryant</t>
  </si>
  <si>
    <t>Cindy Lewis</t>
  </si>
  <si>
    <t>Deanna Perez</t>
  </si>
  <si>
    <t>Charles Phillips</t>
  </si>
  <si>
    <t>Robin Vazquez</t>
  </si>
  <si>
    <t>Lisa Zhu</t>
  </si>
  <si>
    <t>Robert Hernandez</t>
  </si>
  <si>
    <t>Alexis Jones</t>
  </si>
  <si>
    <t>Heather Zheng</t>
  </si>
  <si>
    <t>Frank Vazquez</t>
  </si>
  <si>
    <t>Abigail Foster</t>
  </si>
  <si>
    <t>Roberto Sanz</t>
  </si>
  <si>
    <t>Eduardo Robinson</t>
  </si>
  <si>
    <t>Cheryl Ortega</t>
  </si>
  <si>
    <t>Thomas Zhang</t>
  </si>
  <si>
    <t>Claudia Li</t>
  </si>
  <si>
    <t>Devin Henderson</t>
  </si>
  <si>
    <t>Larry Vazquez</t>
  </si>
  <si>
    <t>Crystal Liang</t>
  </si>
  <si>
    <t>Wayne Nath</t>
  </si>
  <si>
    <t>Madeline Campbell</t>
  </si>
  <si>
    <t>Dominique Lopez</t>
  </si>
  <si>
    <t>Jasmine Stewart</t>
  </si>
  <si>
    <t>Kelvin Lal</t>
  </si>
  <si>
    <t>Wayne Lal</t>
  </si>
  <si>
    <t>Elijah Patterson</t>
  </si>
  <si>
    <t>Karen Lu</t>
  </si>
  <si>
    <t>Jay Alonso</t>
  </si>
  <si>
    <t>Jocelyn Long</t>
  </si>
  <si>
    <t>Aimee She</t>
  </si>
  <si>
    <t>Clarence Anand</t>
  </si>
  <si>
    <t>Shannon Navarro</t>
  </si>
  <si>
    <t>Theodore Torres</t>
  </si>
  <si>
    <t>Tristan Ross</t>
  </si>
  <si>
    <t>Dalton Edwards</t>
  </si>
  <si>
    <t>Seth Phillips</t>
  </si>
  <si>
    <t>Stephanie Collins</t>
  </si>
  <si>
    <t>Kristina Schmidt</t>
  </si>
  <si>
    <t>Elijah Ross</t>
  </si>
  <si>
    <t>Kristy Munoz</t>
  </si>
  <si>
    <t>Gavin Diaz</t>
  </si>
  <si>
    <t>Colleen Cai</t>
  </si>
  <si>
    <t>Ebony Garcia</t>
  </si>
  <si>
    <t>Ruben Subram</t>
  </si>
  <si>
    <t>Hannah Patterson</t>
  </si>
  <si>
    <t>Robert Lee</t>
  </si>
  <si>
    <t>Ryan Zhang</t>
  </si>
  <si>
    <t>Xavier Simmons</t>
  </si>
  <si>
    <t>Christian Thomas</t>
  </si>
  <si>
    <t>Yolanda Xie</t>
  </si>
  <si>
    <t>Jackson Campbell</t>
  </si>
  <si>
    <t>Faith Patterson</t>
  </si>
  <si>
    <t>Margaret Zheng</t>
  </si>
  <si>
    <t>Karla She</t>
  </si>
  <si>
    <t>Lauren Sanchez</t>
  </si>
  <si>
    <t>Taylor Lewis</t>
  </si>
  <si>
    <t>Jeremy Richardson</t>
  </si>
  <si>
    <t>Fernando Johnson</t>
  </si>
  <si>
    <t>Clarence Gao</t>
  </si>
  <si>
    <t>Joseph Martin</t>
  </si>
  <si>
    <t>Allison Gonzalez</t>
  </si>
  <si>
    <t>Sydney Bryant</t>
  </si>
  <si>
    <t>Orlando Vazquez</t>
  </si>
  <si>
    <t>Alejandro Luo</t>
  </si>
  <si>
    <t>Adrienne Serrano</t>
  </si>
  <si>
    <t>Vanessa Russell</t>
  </si>
  <si>
    <t>Kurt Raheem</t>
  </si>
  <si>
    <t>Karla Anand</t>
  </si>
  <si>
    <t>Katelyn Sanchez</t>
  </si>
  <si>
    <t>Raymond Sanchez</t>
  </si>
  <si>
    <t>Terry Tang</t>
  </si>
  <si>
    <t>Jenny Xu</t>
  </si>
  <si>
    <t>Alexandria Sandberg</t>
  </si>
  <si>
    <t>Geoffrey Gonzalez</t>
  </si>
  <si>
    <t>Juan Gray</t>
  </si>
  <si>
    <t>Alicia Shen</t>
  </si>
  <si>
    <t>Amanda Perez</t>
  </si>
  <si>
    <t>Dana Dominguez</t>
  </si>
  <si>
    <t>Devin Perez</t>
  </si>
  <si>
    <t>Katelyn Parker</t>
  </si>
  <si>
    <t>Ian Richardson</t>
  </si>
  <si>
    <t>Richard Rivera</t>
  </si>
  <si>
    <t>Natalie Cook</t>
  </si>
  <si>
    <t>Mariah Henderson</t>
  </si>
  <si>
    <t>Steve Wu</t>
  </si>
  <si>
    <t>Logan Mitchell</t>
  </si>
  <si>
    <t>Sarah Thompson</t>
  </si>
  <si>
    <t>Gerrit Straatsma</t>
  </si>
  <si>
    <t>Andrew Jones</t>
  </si>
  <si>
    <t>Mary Patterson</t>
  </si>
  <si>
    <t>Brandy Sanchez</t>
  </si>
  <si>
    <t>Cindy Patel</t>
  </si>
  <si>
    <t>Mariah Wood</t>
  </si>
  <si>
    <t>Emma Patterson</t>
  </si>
  <si>
    <t>Madison Hughes</t>
  </si>
  <si>
    <t>Cameron Moore</t>
  </si>
  <si>
    <t>Julia Wright</t>
  </si>
  <si>
    <t>Julio Suarez</t>
  </si>
  <si>
    <t>Sierra Roberts</t>
  </si>
  <si>
    <t>Dawn Lal</t>
  </si>
  <si>
    <t>Marcus Wilson</t>
  </si>
  <si>
    <t>Tiffany Li</t>
  </si>
  <si>
    <t>Isabella Ward</t>
  </si>
  <si>
    <t>Meredith Alvarez</t>
  </si>
  <si>
    <t>Vanessa Ross</t>
  </si>
  <si>
    <t>Bianca Guo</t>
  </si>
  <si>
    <t>Nathan Jenkins</t>
  </si>
  <si>
    <t>Cory Kapoor</t>
  </si>
  <si>
    <t>Jenna Parker</t>
  </si>
  <si>
    <t>Troy Srini</t>
  </si>
  <si>
    <t>Brendan Xu</t>
  </si>
  <si>
    <t>Noah Butler</t>
  </si>
  <si>
    <t>Mark Bebbington</t>
  </si>
  <si>
    <t>Jon Ye</t>
  </si>
  <si>
    <t>Danielle Reed</t>
  </si>
  <si>
    <t>Logan Wilson</t>
  </si>
  <si>
    <t>Desiree Dominguez</t>
  </si>
  <si>
    <t>Robert Adams</t>
  </si>
  <si>
    <t>Max Moyer</t>
  </si>
  <si>
    <t>Alberto Navarro</t>
  </si>
  <si>
    <t>Jacqueline Powell</t>
  </si>
  <si>
    <t>Olivia Flores</t>
  </si>
  <si>
    <t>Logan Turner</t>
  </si>
  <si>
    <t>Erika Munoz</t>
  </si>
  <si>
    <t>Gilbert Huang</t>
  </si>
  <si>
    <t>Kate Rai</t>
  </si>
  <si>
    <t>Miranda Long</t>
  </si>
  <si>
    <t>Dalton Brooks</t>
  </si>
  <si>
    <t>Bailey Rogers</t>
  </si>
  <si>
    <t>Mariah Ross</t>
  </si>
  <si>
    <t>Marshall Lin</t>
  </si>
  <si>
    <t>Noah Ross</t>
  </si>
  <si>
    <t>Julie Raje</t>
  </si>
  <si>
    <t>Krista Martin</t>
  </si>
  <si>
    <t>Briana Dominguez</t>
  </si>
  <si>
    <t>Natalie Wright</t>
  </si>
  <si>
    <t>Julia Morris</t>
  </si>
  <si>
    <t>Mary Perez</t>
  </si>
  <si>
    <t>Damien Liu</t>
  </si>
  <si>
    <t>Keith Andersen</t>
  </si>
  <si>
    <t>Trevor Simmons</t>
  </si>
  <si>
    <t>Katrina Tang</t>
  </si>
  <si>
    <t>Amanda Gray</t>
  </si>
  <si>
    <t>Meredith Serrano</t>
  </si>
  <si>
    <t>Caitlin Brooks</t>
  </si>
  <si>
    <t>Miguel Edwards</t>
  </si>
  <si>
    <t>Tamara Zhu</t>
  </si>
  <si>
    <t>Devin Coleman</t>
  </si>
  <si>
    <t>Gabrielle Washington</t>
  </si>
  <si>
    <t>Harold McDonald</t>
  </si>
  <si>
    <t>Lauren Coleman</t>
  </si>
  <si>
    <t>Daniel Garcia</t>
  </si>
  <si>
    <t>Aidan Perry</t>
  </si>
  <si>
    <t>Haley Henderson</t>
  </si>
  <si>
    <t>Jordan Shan</t>
  </si>
  <si>
    <t>Austin Bryant</t>
  </si>
  <si>
    <t>Andrew Rodriguez</t>
  </si>
  <si>
    <t>Devin Martinez</t>
  </si>
  <si>
    <t>Cole Stewart</t>
  </si>
  <si>
    <t>Carmen Rana</t>
  </si>
  <si>
    <t>Bruce Gomez</t>
  </si>
  <si>
    <t>Ashley Martin</t>
  </si>
  <si>
    <t>Chloe Bennett</t>
  </si>
  <si>
    <t>Allison Richardson</t>
  </si>
  <si>
    <t>Seth Mitchell</t>
  </si>
  <si>
    <t>Erika Serrano</t>
  </si>
  <si>
    <t>Gabriel Chow</t>
  </si>
  <si>
    <t>Kristen Guo</t>
  </si>
  <si>
    <t>Ruth Mehta</t>
  </si>
  <si>
    <t>Deanna Martinez</t>
  </si>
  <si>
    <t>Tammy Chandra</t>
  </si>
  <si>
    <t>Maria Carter</t>
  </si>
  <si>
    <t>Dawn Wu</t>
  </si>
  <si>
    <t>Blake Collins</t>
  </si>
  <si>
    <t>Jenna Wright</t>
  </si>
  <si>
    <t>Thomas Jai</t>
  </si>
  <si>
    <t>Sarah Coleman</t>
  </si>
  <si>
    <t>Christian Hughes</t>
  </si>
  <si>
    <t>Suzanne Zhou</t>
  </si>
  <si>
    <t>Tyrone Suarez</t>
  </si>
  <si>
    <t>Sydney Hernandez</t>
  </si>
  <si>
    <t>Noah Scott</t>
  </si>
  <si>
    <t>Elizabeth West</t>
  </si>
  <si>
    <t>Emmanuel Garcia</t>
  </si>
  <si>
    <t>Brianna Morris</t>
  </si>
  <si>
    <t>Joseph Taylor</t>
  </si>
  <si>
    <t>Joel Prasad</t>
  </si>
  <si>
    <t>Donna Deng</t>
  </si>
  <si>
    <t>Terrence Chander</t>
  </si>
  <si>
    <t>Gary Ortega</t>
  </si>
  <si>
    <t>Kevin Baker</t>
  </si>
  <si>
    <t>Colleen Goel</t>
  </si>
  <si>
    <t>Amy Sun</t>
  </si>
  <si>
    <t>Tamara Chen</t>
  </si>
  <si>
    <t>Luke Mitchell</t>
  </si>
  <si>
    <t>Christian Johnson</t>
  </si>
  <si>
    <t>Bailey Bailey</t>
  </si>
  <si>
    <t>Isabelle Barnes</t>
  </si>
  <si>
    <t>Jill Moreno</t>
  </si>
  <si>
    <t>Jessica Powell</t>
  </si>
  <si>
    <t>Justin Alexander</t>
  </si>
  <si>
    <t>Jose Edwards</t>
  </si>
  <si>
    <t>Connor King</t>
  </si>
  <si>
    <t>Pamela Subram</t>
  </si>
  <si>
    <t>Wyatt Walker</t>
  </si>
  <si>
    <t>Bradley Nara</t>
  </si>
  <si>
    <t>Isaiah Wright</t>
  </si>
  <si>
    <t>Samuel Hill</t>
  </si>
  <si>
    <t>Kathleen Ortega</t>
  </si>
  <si>
    <t>Jason Foster</t>
  </si>
  <si>
    <t>Chloe Nelson</t>
  </si>
  <si>
    <t>Cody Cook</t>
  </si>
  <si>
    <t>Beth Gutierrez</t>
  </si>
  <si>
    <t>Randy Hu</t>
  </si>
  <si>
    <t>Taylor Garcia</t>
  </si>
  <si>
    <t>Kristi Perez</t>
  </si>
  <si>
    <t>Barry Martinez</t>
  </si>
  <si>
    <t>Meghan Vazquez</t>
  </si>
  <si>
    <t>Donald Chandra</t>
  </si>
  <si>
    <t>Craig Navarro</t>
  </si>
  <si>
    <t>Latasha Rubio</t>
  </si>
  <si>
    <t>Chelsea Martinez</t>
  </si>
  <si>
    <t>Kari Smith</t>
  </si>
  <si>
    <t>Katrina Sharma</t>
  </si>
  <si>
    <t>Meghan Diaz</t>
  </si>
  <si>
    <t>Marshall Chavez</t>
  </si>
  <si>
    <t>Brooke Richardson</t>
  </si>
  <si>
    <t>Jamie Zeng</t>
  </si>
  <si>
    <t>Adriana Chandra</t>
  </si>
  <si>
    <t>Jon Pal</t>
  </si>
  <si>
    <t>Mindy Jai</t>
  </si>
  <si>
    <t>Trisha Lin</t>
  </si>
  <si>
    <t>Cristina Beck</t>
  </si>
  <si>
    <t>Jessica Johnson</t>
  </si>
  <si>
    <t>Alexander Walker</t>
  </si>
  <si>
    <t>Stacy Torres</t>
  </si>
  <si>
    <t>Regina Vance</t>
  </si>
  <si>
    <t>Xavier Bailey</t>
  </si>
  <si>
    <t>Carl She</t>
  </si>
  <si>
    <t>Christine Raje</t>
  </si>
  <si>
    <t>Anna Harris</t>
  </si>
  <si>
    <t>Morgan Thomas</t>
  </si>
  <si>
    <t>Alexandra Bailey</t>
  </si>
  <si>
    <t>Samantha Lewis</t>
  </si>
  <si>
    <t>Luis Wang</t>
  </si>
  <si>
    <t>Nicole Washington</t>
  </si>
  <si>
    <t>Alyssa Morgan</t>
  </si>
  <si>
    <t>Jasmine Hall</t>
  </si>
  <si>
    <t>Robin Sanz</t>
  </si>
  <si>
    <t>Elizabeth Martinez</t>
  </si>
  <si>
    <t>Ariana Sanchez</t>
  </si>
  <si>
    <t>Jordyn Butler</t>
  </si>
  <si>
    <t>Eduardo White</t>
  </si>
  <si>
    <t>Ariana Cook</t>
  </si>
  <si>
    <t>Destiny Rogers</t>
  </si>
  <si>
    <t>Dylan Martinez</t>
  </si>
  <si>
    <t>Diana Ortega</t>
  </si>
  <si>
    <t>Isaac Peterson</t>
  </si>
  <si>
    <t>Craig Carlson</t>
  </si>
  <si>
    <t>Devin Griffin</t>
  </si>
  <si>
    <t>Devin Stewart</t>
  </si>
  <si>
    <t>Andres Pal</t>
  </si>
  <si>
    <t>Katherine Thomas</t>
  </si>
  <si>
    <t>Theodore Suarez</t>
  </si>
  <si>
    <t>Riley Simmons</t>
  </si>
  <si>
    <t>Holly Mehta</t>
  </si>
  <si>
    <t>Eric Campbell</t>
  </si>
  <si>
    <t>Makayla Ward</t>
  </si>
  <si>
    <t>Martin Prasad</t>
  </si>
  <si>
    <t>Gabriella Morris</t>
  </si>
  <si>
    <t>Nicole Taylor</t>
  </si>
  <si>
    <t>Kelli Sun</t>
  </si>
  <si>
    <t>Gerald Rodriguez</t>
  </si>
  <si>
    <t>Kevin Washington</t>
  </si>
  <si>
    <t>Nicolas Chander</t>
  </si>
  <si>
    <t>Mitchell Kumar</t>
  </si>
  <si>
    <t>Jason Mitchell</t>
  </si>
  <si>
    <t>Angel Cooper</t>
  </si>
  <si>
    <t>Todd Zeng</t>
  </si>
  <si>
    <t>Joshua Lee</t>
  </si>
  <si>
    <t>Alan He</t>
  </si>
  <si>
    <t>Dalton Simmons</t>
  </si>
  <si>
    <t>Emma Sanchez</t>
  </si>
  <si>
    <t>Katherine Wood</t>
  </si>
  <si>
    <t>Jennifer Washington</t>
  </si>
  <si>
    <t>Richard Garcia</t>
  </si>
  <si>
    <t>Bonnie Nath</t>
  </si>
  <si>
    <t>Haley Alexander</t>
  </si>
  <si>
    <t>Dennis Guo</t>
  </si>
  <si>
    <t>Mason Rogers</t>
  </si>
  <si>
    <t>Andre Martinez</t>
  </si>
  <si>
    <t>Gabriel Green</t>
  </si>
  <si>
    <t>Julia Coleman</t>
  </si>
  <si>
    <t>Sarah Anderson</t>
  </si>
  <si>
    <t>Samuel Walker</t>
  </si>
  <si>
    <t>Warren Black</t>
  </si>
  <si>
    <t>Xavier Powell</t>
  </si>
  <si>
    <t>Adrienne Torres</t>
  </si>
  <si>
    <t>Colleen Xie</t>
  </si>
  <si>
    <t>Jose Patterson</t>
  </si>
  <si>
    <t>Arturo Xie</t>
  </si>
  <si>
    <t>Natalie Adams</t>
  </si>
  <si>
    <t>Hunter Rodriguez</t>
  </si>
  <si>
    <t>Austin Lewis</t>
  </si>
  <si>
    <t>Alyssa Cooper</t>
  </si>
  <si>
    <t>Ian Wood</t>
  </si>
  <si>
    <t>Vincent Sun</t>
  </si>
  <si>
    <t>Jennifer Jenkins</t>
  </si>
  <si>
    <t>Robert Robinson</t>
  </si>
  <si>
    <t>Arianna Henderson</t>
  </si>
  <si>
    <t>Gerald Madan</t>
  </si>
  <si>
    <t>Jaime Suarez</t>
  </si>
  <si>
    <t>Aaron Young</t>
  </si>
  <si>
    <t>Alejandro Chen</t>
  </si>
  <si>
    <t>Olivia Kelly</t>
  </si>
  <si>
    <t>Fernando Flores</t>
  </si>
  <si>
    <t>Lawrence Blanco</t>
  </si>
  <si>
    <t>Nichole Tang</t>
  </si>
  <si>
    <t>Gabriel Turner</t>
  </si>
  <si>
    <t>Tony Chander</t>
  </si>
  <si>
    <t>Darren Diaz</t>
  </si>
  <si>
    <t>Xavier Moore</t>
  </si>
  <si>
    <t>George McDonald</t>
  </si>
  <si>
    <t>Miguel Lee</t>
  </si>
  <si>
    <t>Alyssa Davis</t>
  </si>
  <si>
    <t>Gabriella Collins</t>
  </si>
  <si>
    <t>Roy Patel</t>
  </si>
  <si>
    <t>Christian Ross</t>
  </si>
  <si>
    <t>Alisha Kumar</t>
  </si>
  <si>
    <t>Jenny Rai</t>
  </si>
  <si>
    <t>Denise Subram</t>
  </si>
  <si>
    <t>Mathew Rubio</t>
  </si>
  <si>
    <t>Isabelle Patterson</t>
  </si>
  <si>
    <t>Jennifer Walker</t>
  </si>
  <si>
    <t>Riley Sanchez</t>
  </si>
  <si>
    <t>Sierra Parker</t>
  </si>
  <si>
    <t>Beth Ortega</t>
  </si>
  <si>
    <t>Paula Carlson</t>
  </si>
  <si>
    <t>Marcus Wright</t>
  </si>
  <si>
    <t>Spencer Russell</t>
  </si>
  <si>
    <t>Kyle Edwards</t>
  </si>
  <si>
    <t>Sebastian Stewart</t>
  </si>
  <si>
    <t>Morgan Harris</t>
  </si>
  <si>
    <t>Jacqueline Hughes</t>
  </si>
  <si>
    <t>Karen Zeng</t>
  </si>
  <si>
    <t>Deanna Garcia</t>
  </si>
  <si>
    <t>Victoria Jones</t>
  </si>
  <si>
    <t>Jay Suarez</t>
  </si>
  <si>
    <t>Alejandro Lal</t>
  </si>
  <si>
    <t>Isabella Wright</t>
  </si>
  <si>
    <t>Shawn Shan</t>
  </si>
  <si>
    <t>Joe Torres</t>
  </si>
  <si>
    <t>Priscilla Pal</t>
  </si>
  <si>
    <t>Gabrielle Butler</t>
  </si>
  <si>
    <t>Ross Munoz</t>
  </si>
  <si>
    <t>Eduardo Griffin</t>
  </si>
  <si>
    <t>Daniel Lee</t>
  </si>
  <si>
    <t>Thomas Hall</t>
  </si>
  <si>
    <t>Robert Flores</t>
  </si>
  <si>
    <t>Erica Hu</t>
  </si>
  <si>
    <t>Darren Alvarez</t>
  </si>
  <si>
    <t>Dustin Jai</t>
  </si>
  <si>
    <t>Jaclyn Andersen</t>
  </si>
  <si>
    <t>Joe Sanz</t>
  </si>
  <si>
    <t>Isabella Hernandez</t>
  </si>
  <si>
    <t>Cedric Gao</t>
  </si>
  <si>
    <t>Walter Serrano</t>
  </si>
  <si>
    <t>Haley Wood</t>
  </si>
  <si>
    <t>Benjamin Taylor</t>
  </si>
  <si>
    <t>Charles Evans</t>
  </si>
  <si>
    <t>Samantha Miller</t>
  </si>
  <si>
    <t>Rafael Sharma</t>
  </si>
  <si>
    <t>Isabella Martinez</t>
  </si>
  <si>
    <t>Isabella Edwards</t>
  </si>
  <si>
    <t>Devin Murphy</t>
  </si>
  <si>
    <t>Shannon Hu</t>
  </si>
  <si>
    <t>Trevor Washington</t>
  </si>
  <si>
    <t>Seth Powell</t>
  </si>
  <si>
    <t>Brandon Zhang</t>
  </si>
  <si>
    <t>Sean Hernandez</t>
  </si>
  <si>
    <t>Logan Diaz</t>
  </si>
  <si>
    <t>Deborah Goel</t>
  </si>
  <si>
    <t>Grace Jackson</t>
  </si>
  <si>
    <t>Edgar Sanchez</t>
  </si>
  <si>
    <t>Cameron Anderson</t>
  </si>
  <si>
    <t>Alexandra Richardson</t>
  </si>
  <si>
    <t>Crystal Gao</t>
  </si>
  <si>
    <t>Noah Young</t>
  </si>
  <si>
    <t>Brittney Hu</t>
  </si>
  <si>
    <t>Tara Raji</t>
  </si>
  <si>
    <t>Kari Gomez</t>
  </si>
  <si>
    <t>Jamie Ortega</t>
  </si>
  <si>
    <t>Martin Suri</t>
  </si>
  <si>
    <t>Tiffany Lin</t>
  </si>
  <si>
    <t>Antonio Washington</t>
  </si>
  <si>
    <t>Donna Xie</t>
  </si>
  <si>
    <t>Vadim Sazanovich</t>
  </si>
  <si>
    <t>Hunter Griffin</t>
  </si>
  <si>
    <t>Cedric Wang</t>
  </si>
  <si>
    <t>Kayla Hayes</t>
  </si>
  <si>
    <t>Tony Tang</t>
  </si>
  <si>
    <t>Antonio Bryant</t>
  </si>
  <si>
    <t>Emily Perry</t>
  </si>
  <si>
    <t>Faith Hayes</t>
  </si>
  <si>
    <t>April Jai</t>
  </si>
  <si>
    <t>Kyle Foster</t>
  </si>
  <si>
    <t>Megan Powell</t>
  </si>
  <si>
    <t>Kayla Alexander</t>
  </si>
  <si>
    <t>Dalton Parker</t>
  </si>
  <si>
    <t>Stacy Ruiz</t>
  </si>
  <si>
    <t>Zachary Thompson</t>
  </si>
  <si>
    <t>Jonathon Hernandez</t>
  </si>
  <si>
    <t>Hector Ortega</t>
  </si>
  <si>
    <t>Marvin Moreno</t>
  </si>
  <si>
    <t>Johnathan Chapman</t>
  </si>
  <si>
    <t>Miguel Green</t>
  </si>
  <si>
    <t>Jasmine White</t>
  </si>
  <si>
    <t>Jessica Brown</t>
  </si>
  <si>
    <t>Grace Harris</t>
  </si>
  <si>
    <t>Kelli Wu</t>
  </si>
  <si>
    <t>Megan Barnes</t>
  </si>
  <si>
    <t>Wyatt Perez</t>
  </si>
  <si>
    <t>Jonathan Anderson</t>
  </si>
  <si>
    <t>Jonathan Hill</t>
  </si>
  <si>
    <t>Linda Dominguez</t>
  </si>
  <si>
    <t>Connor Perez</t>
  </si>
  <si>
    <t>Jennifer Jackson</t>
  </si>
  <si>
    <t>Elijah Adams</t>
  </si>
  <si>
    <t>Erick Sai</t>
  </si>
  <si>
    <t>Isabel Bryant</t>
  </si>
  <si>
    <t>Mario Ashe</t>
  </si>
  <si>
    <t>Julian Henderson</t>
  </si>
  <si>
    <t>Chloe White</t>
  </si>
  <si>
    <t>Noah Hughes</t>
  </si>
  <si>
    <t>Jessica Martinez</t>
  </si>
  <si>
    <t>Sara Murphy</t>
  </si>
  <si>
    <t>Kaylee Collins</t>
  </si>
  <si>
    <t>Reginald Gomez</t>
  </si>
  <si>
    <t>Adam Baker</t>
  </si>
  <si>
    <t>Erin Bradley</t>
  </si>
  <si>
    <t>Chase Kelly</t>
  </si>
  <si>
    <t>Rebecca Phillips</t>
  </si>
  <si>
    <t>Alberto Ramos</t>
  </si>
  <si>
    <t>Veronica Vance</t>
  </si>
  <si>
    <t>Katie Rai</t>
  </si>
  <si>
    <t>Rafael Xie</t>
  </si>
  <si>
    <t>Maria Peterson</t>
  </si>
  <si>
    <t>Sara Reed</t>
  </si>
  <si>
    <t>Rosa He</t>
  </si>
  <si>
    <t>Heather Huang</t>
  </si>
  <si>
    <t>Desiree Ortega</t>
  </si>
  <si>
    <t>Ronald Kapoor</t>
  </si>
  <si>
    <t>Edwin Zhao</t>
  </si>
  <si>
    <t>Tony Pal</t>
  </si>
  <si>
    <t>Andre Perez</t>
  </si>
  <si>
    <t>Julia Wilson</t>
  </si>
  <si>
    <t>Wendy Alvarez</t>
  </si>
  <si>
    <t>Roger Anand</t>
  </si>
  <si>
    <t>Alexa Peterson</t>
  </si>
  <si>
    <t>Dwayne Navarro</t>
  </si>
  <si>
    <t>Noah Yang</t>
  </si>
  <si>
    <t>Jordyn Bryant</t>
  </si>
  <si>
    <t>Matthew Lee</t>
  </si>
  <si>
    <t>Warren He</t>
  </si>
  <si>
    <t>Heidi Chandra</t>
  </si>
  <si>
    <t>Terrence Xie</t>
  </si>
  <si>
    <t>Mindy Raji</t>
  </si>
  <si>
    <t>Casey Carlson</t>
  </si>
  <si>
    <t>Isaiah Perez</t>
  </si>
  <si>
    <t>Sara Kelly</t>
  </si>
  <si>
    <t>Kara Jai</t>
  </si>
  <si>
    <t>Stanley Sanchez</t>
  </si>
  <si>
    <t>Jonathan Diaz</t>
  </si>
  <si>
    <t>Jorge Liu</t>
  </si>
  <si>
    <t>Richard Ward</t>
  </si>
  <si>
    <t>Mason Murphy</t>
  </si>
  <si>
    <t>Katelyn James</t>
  </si>
  <si>
    <t>Erin Sanchez</t>
  </si>
  <si>
    <t>Angela Barnes</t>
  </si>
  <si>
    <t>Dakota Henderson</t>
  </si>
  <si>
    <t>Nicolas Anand</t>
  </si>
  <si>
    <t>Todd Zhang</t>
  </si>
  <si>
    <t>Wyatt Lee</t>
  </si>
  <si>
    <t>Mayra Martinez</t>
  </si>
  <si>
    <t>Ian Lewis</t>
  </si>
  <si>
    <t>Bridget Xu</t>
  </si>
  <si>
    <t>Eugene Ye</t>
  </si>
  <si>
    <t>Dalton Scott</t>
  </si>
  <si>
    <t>Kaitlyn Alexander</t>
  </si>
  <si>
    <t>Zachary Chen</t>
  </si>
  <si>
    <t>Alyssa Smith</t>
  </si>
  <si>
    <t>Mitchell Xu</t>
  </si>
  <si>
    <t>Anthony Jones</t>
  </si>
  <si>
    <t>Cameron Jai</t>
  </si>
  <si>
    <t>Clarence Ye</t>
  </si>
  <si>
    <t>Francisco Chandra</t>
  </si>
  <si>
    <t>Andres Deng</t>
  </si>
  <si>
    <t>Florian Stiller</t>
  </si>
  <si>
    <t>Luke Jenkins</t>
  </si>
  <si>
    <t>Hannah Rodriguez</t>
  </si>
  <si>
    <t>Hector Ramos</t>
  </si>
  <si>
    <t>Adrienne Sanz</t>
  </si>
  <si>
    <t>Faith Ward</t>
  </si>
  <si>
    <t>Evelyn Kapoor</t>
  </si>
  <si>
    <t>Brandon Robinson</t>
  </si>
  <si>
    <t>Ian Torres</t>
  </si>
  <si>
    <t>Kurt Sharma</t>
  </si>
  <si>
    <t>Ann Rodriguez</t>
  </si>
  <si>
    <t>Makayla James</t>
  </si>
  <si>
    <t>Stefanie Raman</t>
  </si>
  <si>
    <t>Steve Gao</t>
  </si>
  <si>
    <t>Abigail Kelly</t>
  </si>
  <si>
    <t>Dustin Deng</t>
  </si>
  <si>
    <t>Jason Jenkins</t>
  </si>
  <si>
    <t>Michelle James</t>
  </si>
  <si>
    <t>Ernest Liu</t>
  </si>
  <si>
    <t>Leah Cai</t>
  </si>
  <si>
    <t>Abigail Clark</t>
  </si>
  <si>
    <t>Barbara Wang</t>
  </si>
  <si>
    <t>Alexia Foster</t>
  </si>
  <si>
    <t>Mary Adams</t>
  </si>
  <si>
    <t>Jessie Alonso</t>
  </si>
  <si>
    <t>Maurizio Macagno</t>
  </si>
  <si>
    <t>Brianna Diaz</t>
  </si>
  <si>
    <t>Jason Li</t>
  </si>
  <si>
    <t>Ethan Shan</t>
  </si>
  <si>
    <t>Lance Gill</t>
  </si>
  <si>
    <t>Sydney Robinson</t>
  </si>
  <si>
    <t>Alisha Nath</t>
  </si>
  <si>
    <t>Noah Chen</t>
  </si>
  <si>
    <t>Taylor Howard</t>
  </si>
  <si>
    <t>Zachary Anderson</t>
  </si>
  <si>
    <t>Dominique Sanchez</t>
  </si>
  <si>
    <t>Fernando Wright</t>
  </si>
  <si>
    <t>Natalie Wilson</t>
  </si>
  <si>
    <t>Jeffery Chen</t>
  </si>
  <si>
    <t>Wyatt Griffin</t>
  </si>
  <si>
    <t>Antonio Simmons</t>
  </si>
  <si>
    <t>Evelyn Sara</t>
  </si>
  <si>
    <t>Clinton Dominguez</t>
  </si>
  <si>
    <t>Wesley Guo</t>
  </si>
  <si>
    <t>Nina Goel</t>
  </si>
  <si>
    <t>Kristina Arun</t>
  </si>
  <si>
    <t>Elizabeth Robinson</t>
  </si>
  <si>
    <t>Carrie Hernandez</t>
  </si>
  <si>
    <t>Stephanie Gonzalez</t>
  </si>
  <si>
    <t>Sabrina Blanco</t>
  </si>
  <si>
    <t>Johnny Chavez</t>
  </si>
  <si>
    <t>Ruben Dominguez</t>
  </si>
  <si>
    <t>Chad Shen</t>
  </si>
  <si>
    <t>Phillip Sullivan</t>
  </si>
  <si>
    <t>Kaitlyn Mitchell</t>
  </si>
  <si>
    <t>Nicolas Tang</t>
  </si>
  <si>
    <t>Sheena Chander</t>
  </si>
  <si>
    <t>Robert Hill</t>
  </si>
  <si>
    <t>Morgan Blue</t>
  </si>
  <si>
    <t>Seth Jackson</t>
  </si>
  <si>
    <t>Tyrone Hernandez</t>
  </si>
  <si>
    <t>Lawrence Dominguez</t>
  </si>
  <si>
    <t>Charles Sanchez</t>
  </si>
  <si>
    <t>Justin Shan</t>
  </si>
  <si>
    <t>Terry Rai</t>
  </si>
  <si>
    <t>Kristen Gao</t>
  </si>
  <si>
    <t>Erika Carlson</t>
  </si>
  <si>
    <t>Krista Gutierrez</t>
  </si>
  <si>
    <t>Clayton Andersen</t>
  </si>
  <si>
    <t>Seth Williams</t>
  </si>
  <si>
    <t>Ryan Smith</t>
  </si>
  <si>
    <t>Sophia Turner</t>
  </si>
  <si>
    <t>Victoria Smith</t>
  </si>
  <si>
    <t>Jasmine Gray</t>
  </si>
  <si>
    <t>Jodi Kumar</t>
  </si>
  <si>
    <t>Nicholas Thompson</t>
  </si>
  <si>
    <t>Morgan Richardson</t>
  </si>
  <si>
    <t>Hunter Kumar</t>
  </si>
  <si>
    <t>Jim Rodman</t>
  </si>
  <si>
    <t>Sabrina Serrano</t>
  </si>
  <si>
    <t>Sheila Ruiz</t>
  </si>
  <si>
    <t>Bryant Fernandez</t>
  </si>
  <si>
    <t>Taylor Rogers</t>
  </si>
  <si>
    <t>Derek Tang</t>
  </si>
  <si>
    <t>Raul Deng</t>
  </si>
  <si>
    <t>Edwin Huang</t>
  </si>
  <si>
    <t>Cassie Andersen</t>
  </si>
  <si>
    <t>Emily Jenkins</t>
  </si>
  <si>
    <t>Brenda Chandra</t>
  </si>
  <si>
    <t>Alexia Coleman</t>
  </si>
  <si>
    <t>Lindsey Deng</t>
  </si>
  <si>
    <t>Katherine Scott</t>
  </si>
  <si>
    <t>Margaret Ma</t>
  </si>
  <si>
    <t>Ian Long</t>
  </si>
  <si>
    <t>Jade Bailey</t>
  </si>
  <si>
    <t>Darryl Zhao</t>
  </si>
  <si>
    <t>Amanda Wright</t>
  </si>
  <si>
    <t>Isaiah Peterson</t>
  </si>
  <si>
    <t>Elizabeth Lee</t>
  </si>
  <si>
    <t>Richard Parker</t>
  </si>
  <si>
    <t>Teresa Diaz</t>
  </si>
  <si>
    <t>Dominique Subram</t>
  </si>
  <si>
    <t>Gabrielle Cooper</t>
  </si>
  <si>
    <t>Diane Ruiz</t>
  </si>
  <si>
    <t>Jeremiah Lopez</t>
  </si>
  <si>
    <t>Toni Kapoor</t>
  </si>
  <si>
    <t>Faith Ramirez</t>
  </si>
  <si>
    <t>Jerry Kumar</t>
  </si>
  <si>
    <t>Greg Taylor</t>
  </si>
  <si>
    <t>Adriana Sai</t>
  </si>
  <si>
    <t>Isabella Hall</t>
  </si>
  <si>
    <t>Bruce Ashe</t>
  </si>
  <si>
    <t>Christian Foster</t>
  </si>
  <si>
    <t>Jasmine Harris</t>
  </si>
  <si>
    <t>Nathan Brown</t>
  </si>
  <si>
    <t>Jessie Suarez</t>
  </si>
  <si>
    <t>Mariah Patterson</t>
  </si>
  <si>
    <t>Morgan Rivera</t>
  </si>
  <si>
    <t>Ana Bryant</t>
  </si>
  <si>
    <t>Ashlee Jai</t>
  </si>
  <si>
    <t>Kevin Wright</t>
  </si>
  <si>
    <t>Katelyn Sanders</t>
  </si>
  <si>
    <t>Barry Subram</t>
  </si>
  <si>
    <t>Elizabeth Bradley</t>
  </si>
  <si>
    <t>Ashley Thomas</t>
  </si>
  <si>
    <t>Erin Rogers</t>
  </si>
  <si>
    <t>Alicia Andersen</t>
  </si>
  <si>
    <t>Tyler Robinson</t>
  </si>
  <si>
    <t>Casey Tang</t>
  </si>
  <si>
    <t>Nathan Henderson</t>
  </si>
  <si>
    <t>Ronald Sara</t>
  </si>
  <si>
    <t>Priscilla Chander</t>
  </si>
  <si>
    <t>Logan Chow</t>
  </si>
  <si>
    <t>Max Ferrier</t>
  </si>
  <si>
    <t>Jack Jai</t>
  </si>
  <si>
    <t>John Williams</t>
  </si>
  <si>
    <t>Alexandra Harris</t>
  </si>
  <si>
    <t>Theodore Vazquez</t>
  </si>
  <si>
    <t>Hunter Hayes</t>
  </si>
  <si>
    <t>Angela Perry</t>
  </si>
  <si>
    <t>Devin Nelson</t>
  </si>
  <si>
    <t>Dakota Griffin</t>
  </si>
  <si>
    <t>Deanna Gomez</t>
  </si>
  <si>
    <t>Mariah Sanders</t>
  </si>
  <si>
    <t>Tamara Chander</t>
  </si>
  <si>
    <t>Jackson Jenkins</t>
  </si>
  <si>
    <t>Stacey Cai</t>
  </si>
  <si>
    <t>Walter Suarez</t>
  </si>
  <si>
    <t>Michael Miller</t>
  </si>
  <si>
    <t>Dalton Watson</t>
  </si>
  <si>
    <t>Bryan James</t>
  </si>
  <si>
    <t>Alyssa White</t>
  </si>
  <si>
    <t>Karl Stone</t>
  </si>
  <si>
    <t>Julio Dominguez</t>
  </si>
  <si>
    <t>Gilbert Sharma</t>
  </si>
  <si>
    <t>Jasmine Peterson</t>
  </si>
  <si>
    <t>Jessie Wang</t>
  </si>
  <si>
    <t>Laura Xu</t>
  </si>
  <si>
    <t>Aidan Ross</t>
  </si>
  <si>
    <t>Colleen Zhao</t>
  </si>
  <si>
    <t>Ian Rodriguez</t>
  </si>
  <si>
    <t>Dennis Yang</t>
  </si>
  <si>
    <t>Julia Jones</t>
  </si>
  <si>
    <t>Clarence Huang</t>
  </si>
  <si>
    <t>Benjamin Moore</t>
  </si>
  <si>
    <t>Nicolas Kumar</t>
  </si>
  <si>
    <t>Tiffany Zhao</t>
  </si>
  <si>
    <t>Cameron Lewis</t>
  </si>
  <si>
    <t>Jose Moore</t>
  </si>
  <si>
    <t>Colin Huang</t>
  </si>
  <si>
    <t>Andy Romero</t>
  </si>
  <si>
    <t>Jessica Walker</t>
  </si>
  <si>
    <t>Logan Phillips</t>
  </si>
  <si>
    <t>Gabrielle Evans</t>
  </si>
  <si>
    <t>Ronnie He</t>
  </si>
  <si>
    <t>Audrey Ortega</t>
  </si>
  <si>
    <t>Deanna Kapoor</t>
  </si>
  <si>
    <t>Chloe Griffin</t>
  </si>
  <si>
    <t>Chloe Washington</t>
  </si>
  <si>
    <t>Erik Rubio</t>
  </si>
  <si>
    <t>Jorge Liang</t>
  </si>
  <si>
    <t>Richard Rogers</t>
  </si>
  <si>
    <t>Aaron Li</t>
  </si>
  <si>
    <t>Tabitha Jimenez</t>
  </si>
  <si>
    <t>Bryant Srini</t>
  </si>
  <si>
    <t>Teresa Gutierrez</t>
  </si>
  <si>
    <t>Mackenzie Ramirez</t>
  </si>
  <si>
    <t>Rachel Howard</t>
  </si>
  <si>
    <t>Tamara Tang</t>
  </si>
  <si>
    <t>Faith Stewart</t>
  </si>
  <si>
    <t>Evan Perez</t>
  </si>
  <si>
    <t>Abigail Brooks</t>
  </si>
  <si>
    <t>Charles Rodriguez</t>
  </si>
  <si>
    <t>Bob Fernandez</t>
  </si>
  <si>
    <t>Omar Yuan</t>
  </si>
  <si>
    <t>Janelle Fernandez</t>
  </si>
  <si>
    <t>Mackenzie Murphy</t>
  </si>
  <si>
    <t>Blake Gonzales</t>
  </si>
  <si>
    <t>Steve Wagner</t>
  </si>
  <si>
    <t>Cheryl Suarez</t>
  </si>
  <si>
    <t>Veronica Rana</t>
  </si>
  <si>
    <t>Douglas Kapoor</t>
  </si>
  <si>
    <t>Ivan Suri</t>
  </si>
  <si>
    <t>Alfredo Dominguez</t>
  </si>
  <si>
    <t>Tasha Chander</t>
  </si>
  <si>
    <t>Jorge Hu</t>
  </si>
  <si>
    <t>Megan Stewart</t>
  </si>
  <si>
    <t>Julia Foster</t>
  </si>
  <si>
    <t>Tony Xie</t>
  </si>
  <si>
    <t>Brendan Chande</t>
  </si>
  <si>
    <t>Veronica Subram</t>
  </si>
  <si>
    <t>Casey Nath</t>
  </si>
  <si>
    <t>Ashlee Deng</t>
  </si>
  <si>
    <t>Carrie Alonso</t>
  </si>
  <si>
    <t>Nathaniel Cooper</t>
  </si>
  <si>
    <t>Antonio Butler</t>
  </si>
  <si>
    <t>Kristi Kapoor</t>
  </si>
  <si>
    <t>Calvin Shan</t>
  </si>
  <si>
    <t>Mallory Munoz</t>
  </si>
  <si>
    <t>Billy Gutierrez</t>
  </si>
  <si>
    <t>Francisco Ashe</t>
  </si>
  <si>
    <t>Jimmy Gutierrez</t>
  </si>
  <si>
    <t>Destiny Murphy</t>
  </si>
  <si>
    <t>Abby Sandberg</t>
  </si>
  <si>
    <t>Gabriella Torres</t>
  </si>
  <si>
    <t>Kayla Henderson</t>
  </si>
  <si>
    <t>Dustin Andersen</t>
  </si>
  <si>
    <t>Anna Coleman</t>
  </si>
  <si>
    <t>Misty Deng</t>
  </si>
  <si>
    <t>Erica Xu</t>
  </si>
  <si>
    <t>Kristin Andersen</t>
  </si>
  <si>
    <t>Jenna Lopez</t>
  </si>
  <si>
    <t>Dakota Ross</t>
  </si>
  <si>
    <t>Joshua Miller</t>
  </si>
  <si>
    <t>Phillip Rodriguez</t>
  </si>
  <si>
    <t>Dennis Chen</t>
  </si>
  <si>
    <t>Charles Howard</t>
  </si>
  <si>
    <t>Deanna Ramos</t>
  </si>
  <si>
    <t>Brandon Rodriguez</t>
  </si>
  <si>
    <t>Hailey Perez</t>
  </si>
  <si>
    <t>Taylor Henderson</t>
  </si>
  <si>
    <t>Lucas Flores</t>
  </si>
  <si>
    <t>Deb Torres</t>
  </si>
  <si>
    <t>Chad Pal</t>
  </si>
  <si>
    <t>Bonnie Xie</t>
  </si>
  <si>
    <t>Jonathan Smith</t>
  </si>
  <si>
    <t>Victoria Bailey</t>
  </si>
  <si>
    <t>Paula Vazquez</t>
  </si>
  <si>
    <t>Stacey Hee</t>
  </si>
  <si>
    <t>Nina Yuan</t>
  </si>
  <si>
    <t>Cindy James</t>
  </si>
  <si>
    <t>Charles Thompson</t>
  </si>
  <si>
    <t>Dalton Taylor</t>
  </si>
  <si>
    <t>Bonnie Yuan</t>
  </si>
  <si>
    <t>Colleen Andersen</t>
  </si>
  <si>
    <t>Luke Campbell</t>
  </si>
  <si>
    <t>Spencer Gonzales</t>
  </si>
  <si>
    <t>Samantha Gonzales</t>
  </si>
  <si>
    <t>Karen Smith</t>
  </si>
  <si>
    <t>Peggy Smith</t>
  </si>
  <si>
    <t>Ethan Butler</t>
  </si>
  <si>
    <t>Carson Perry</t>
  </si>
  <si>
    <t>Natasha Romero</t>
  </si>
  <si>
    <t>Morgan Perez</t>
  </si>
  <si>
    <t>Clinton Alvarez</t>
  </si>
  <si>
    <t>Elizabeth Wood</t>
  </si>
  <si>
    <t>Morgan Miller</t>
  </si>
  <si>
    <t>Isabella Perez</t>
  </si>
  <si>
    <t>Joan Washington</t>
  </si>
  <si>
    <t>Robert Rodriguez</t>
  </si>
  <si>
    <t>Taylor Williams</t>
  </si>
  <si>
    <t>Sara Hernandez</t>
  </si>
  <si>
    <t>Kelsey Chande</t>
  </si>
  <si>
    <t>Ethan Simmons</t>
  </si>
  <si>
    <t>Bonnie Raji</t>
  </si>
  <si>
    <t>Alisha Wang</t>
  </si>
  <si>
    <t>Molly Schmidt</t>
  </si>
  <si>
    <t>Yvonne Schleger</t>
  </si>
  <si>
    <t>Miguel Baker</t>
  </si>
  <si>
    <t>Luke Perry</t>
  </si>
  <si>
    <t>Ryan Ross</t>
  </si>
  <si>
    <t>Melody Romero</t>
  </si>
  <si>
    <t>Lacey Gao</t>
  </si>
  <si>
    <t>Mya Gonzales</t>
  </si>
  <si>
    <t>Kelli Hu</t>
  </si>
  <si>
    <t>Blake Thomas</t>
  </si>
  <si>
    <t>Carl Beck</t>
  </si>
  <si>
    <t>Melinda Jimenez</t>
  </si>
  <si>
    <t>Cole Rivera</t>
  </si>
  <si>
    <t>Isaiah Sanchez</t>
  </si>
  <si>
    <t>Savannah Edwards</t>
  </si>
  <si>
    <t>Marshall Sutton</t>
  </si>
  <si>
    <t>Alexandra Ross</t>
  </si>
  <si>
    <t>Robert Turner</t>
  </si>
  <si>
    <t>Eduardo Alexander</t>
  </si>
  <si>
    <t>Brianna Stewart</t>
  </si>
  <si>
    <t>Manuel Madan</t>
  </si>
  <si>
    <t>Kathleen Ramos</t>
  </si>
  <si>
    <t>Faith Simmons</t>
  </si>
  <si>
    <t>Stacey Sun</t>
  </si>
  <si>
    <t>Gail Griffin</t>
  </si>
  <si>
    <t>Gina Schmidt</t>
  </si>
  <si>
    <t>Cheryl Martin</t>
  </si>
  <si>
    <t>Kurt Xu</t>
  </si>
  <si>
    <t>Haley Patterson</t>
  </si>
  <si>
    <t>Jeremy Young</t>
  </si>
  <si>
    <t>Kathleen Serrano</t>
  </si>
  <si>
    <t>Zachary Jackson</t>
  </si>
  <si>
    <t>Willie Shan</t>
  </si>
  <si>
    <t>Glenn Sun</t>
  </si>
  <si>
    <t>Sharon Raje</t>
  </si>
  <si>
    <t>Riley Morgan</t>
  </si>
  <si>
    <t>Jackson Jai</t>
  </si>
  <si>
    <t>Dennis Huang</t>
  </si>
  <si>
    <t>Isabel Jenkins</t>
  </si>
  <si>
    <t>Erik Suarez</t>
  </si>
  <si>
    <t>Michele Gutierrez</t>
  </si>
  <si>
    <t>Laura Huang</t>
  </si>
  <si>
    <t>Elizabeth Clark</t>
  </si>
  <si>
    <t>Grace Simmons</t>
  </si>
  <si>
    <t>Gary Dominguez</t>
  </si>
  <si>
    <t>Eduardo Sanchez</t>
  </si>
  <si>
    <t>Joseph Garcia</t>
  </si>
  <si>
    <t>Erick Fernandez</t>
  </si>
  <si>
    <t>Justin Gonzales</t>
  </si>
  <si>
    <t>Shelby Gray</t>
  </si>
  <si>
    <t>Gabriella Murphy</t>
  </si>
  <si>
    <t>Erin Cook</t>
  </si>
  <si>
    <t>Willie Liu</t>
  </si>
  <si>
    <t>Ashley Perry</t>
  </si>
  <si>
    <t>Janelle Sanchez</t>
  </si>
  <si>
    <t>Natalie Edwards</t>
  </si>
  <si>
    <t>Adam Green</t>
  </si>
  <si>
    <t>Eduardo Scott</t>
  </si>
  <si>
    <t>Destiny Morgan</t>
  </si>
  <si>
    <t>Dana Alvarez</t>
  </si>
  <si>
    <t>Lauren Barnes</t>
  </si>
  <si>
    <t>Beth Alonso</t>
  </si>
  <si>
    <t>Charles Weisman</t>
  </si>
  <si>
    <t>Leonard Pal</t>
  </si>
  <si>
    <t>Kelly Bennett</t>
  </si>
  <si>
    <t>Colleen Zhang</t>
  </si>
  <si>
    <t>Madeline Hall</t>
  </si>
  <si>
    <t>Seth Martin</t>
  </si>
  <si>
    <t>Terry Jai</t>
  </si>
  <si>
    <t>Gabriella Lopez</t>
  </si>
  <si>
    <t>Willie Gao</t>
  </si>
  <si>
    <t>Megan Ramirez</t>
  </si>
  <si>
    <t>Jose Wang</t>
  </si>
  <si>
    <t>Maria Morgan</t>
  </si>
  <si>
    <t>Jennifer Foster</t>
  </si>
  <si>
    <t>Meredith Prasad</t>
  </si>
  <si>
    <t>Jackson Lopez</t>
  </si>
  <si>
    <t>Adrian Ramirez</t>
  </si>
  <si>
    <t>Jaclyn Chander</t>
  </si>
  <si>
    <t>Ian Martin</t>
  </si>
  <si>
    <t>Eduardo Allen</t>
  </si>
  <si>
    <t>Aaron Wang</t>
  </si>
  <si>
    <t>Ernest Xu</t>
  </si>
  <si>
    <t>Steven Kelly</t>
  </si>
  <si>
    <t>Sydney Collins</t>
  </si>
  <si>
    <t>Kaitlyn Evans</t>
  </si>
  <si>
    <t>Alexis Thomas</t>
  </si>
  <si>
    <t>Kaitlyn Lee</t>
  </si>
  <si>
    <t>Molly Lopez</t>
  </si>
  <si>
    <t>Bailey Adams</t>
  </si>
  <si>
    <t>Mathew Moreno</t>
  </si>
  <si>
    <t>Kaitlyn Bennett</t>
  </si>
  <si>
    <t>Kari Malhotra</t>
  </si>
  <si>
    <t>Jake Wang</t>
  </si>
  <si>
    <t>Tracy Pal</t>
  </si>
  <si>
    <t>Jack Scott</t>
  </si>
  <si>
    <t>Maurice Lal</t>
  </si>
  <si>
    <t>Rodney Serrano</t>
  </si>
  <si>
    <t>Brianna Thomas</t>
  </si>
  <si>
    <t>Kurt Chander</t>
  </si>
  <si>
    <t>David Diaz</t>
  </si>
  <si>
    <t>Eric Young</t>
  </si>
  <si>
    <t>Lance Navarro</t>
  </si>
  <si>
    <t>Terry Chander</t>
  </si>
  <si>
    <t>Mya Perry</t>
  </si>
  <si>
    <t>Jaime Alonso</t>
  </si>
  <si>
    <t>Jose Alexander</t>
  </si>
  <si>
    <t>David Lewis</t>
  </si>
  <si>
    <t>Julia Rogers</t>
  </si>
  <si>
    <t>Elizabeth Weisman</t>
  </si>
  <si>
    <t>Miguel Bennett</t>
  </si>
  <si>
    <t>Ashley Hughes</t>
  </si>
  <si>
    <t>Angel Rivera</t>
  </si>
  <si>
    <t>Brianna Cox</t>
  </si>
  <si>
    <t>Edwin Deng</t>
  </si>
  <si>
    <t>Sheila Romero</t>
  </si>
  <si>
    <t>Mackenzie Campbell</t>
  </si>
  <si>
    <t>Mariah Cox</t>
  </si>
  <si>
    <t>Summer Smith</t>
  </si>
  <si>
    <t>Andre Arun</t>
  </si>
  <si>
    <t>Sydney Wilson</t>
  </si>
  <si>
    <t>Jeremiah Diaz</t>
  </si>
  <si>
    <t>David Martinez</t>
  </si>
  <si>
    <t>Eddie Alonso</t>
  </si>
  <si>
    <t>Courtney Lopez</t>
  </si>
  <si>
    <t>Morgan Garcia</t>
  </si>
  <si>
    <t>Taylor Stewart</t>
  </si>
  <si>
    <t>Jessie Vazquez</t>
  </si>
  <si>
    <t>Haley Richardson</t>
  </si>
  <si>
    <t>Seth Brown</t>
  </si>
  <si>
    <t>Sean Rivera</t>
  </si>
  <si>
    <t>Ian Alexander</t>
  </si>
  <si>
    <t>Ruben Sai</t>
  </si>
  <si>
    <t>Julia Thompson</t>
  </si>
  <si>
    <t>Alexandra Adams</t>
  </si>
  <si>
    <t>Kyle Washington</t>
  </si>
  <si>
    <t>Stanley Gonzalez</t>
  </si>
  <si>
    <t>Orlando Rubio</t>
  </si>
  <si>
    <t>Micah Lin</t>
  </si>
  <si>
    <t>Miguel Alexander</t>
  </si>
  <si>
    <t>Douglas Fernandez</t>
  </si>
  <si>
    <t>Jay Sara</t>
  </si>
  <si>
    <t>Isaiah Reed</t>
  </si>
  <si>
    <t>Russell Nath</t>
  </si>
  <si>
    <t>Rebekah Torres</t>
  </si>
  <si>
    <t>Mariah Washington</t>
  </si>
  <si>
    <t>Edward Lewis</t>
  </si>
  <si>
    <t>Madeline Nelson</t>
  </si>
  <si>
    <t>Joseph Anderson</t>
  </si>
  <si>
    <t>Derrick Vazquez</t>
  </si>
  <si>
    <t>Meredith Ruiz</t>
  </si>
  <si>
    <t>Juan Watson</t>
  </si>
  <si>
    <t>Shannon Huang</t>
  </si>
  <si>
    <t>Rosa Zhang</t>
  </si>
  <si>
    <t>James Walker</t>
  </si>
  <si>
    <t>Ana Washington</t>
  </si>
  <si>
    <t>Angel Phillips</t>
  </si>
  <si>
    <t>Ebony Jimenez</t>
  </si>
  <si>
    <t>Richard Coleman</t>
  </si>
  <si>
    <t>Eugene Zhao</t>
  </si>
  <si>
    <t>Jessie Gao</t>
  </si>
  <si>
    <t>Franklin Raji</t>
  </si>
  <si>
    <t>Rebekah Moreno</t>
  </si>
  <si>
    <t>Connor Butler</t>
  </si>
  <si>
    <t>Seth Taylor</t>
  </si>
  <si>
    <t>Casey She</t>
  </si>
  <si>
    <t>Sean Brooks</t>
  </si>
  <si>
    <t>Ricky Ruiz</t>
  </si>
  <si>
    <t>Jada Sanchez</t>
  </si>
  <si>
    <t>Jaclyn Luo</t>
  </si>
  <si>
    <t>Katelyn Peterson</t>
  </si>
  <si>
    <t>Juan Rogers</t>
  </si>
  <si>
    <t>Arthur Washington</t>
  </si>
  <si>
    <t>Andrea Cook</t>
  </si>
  <si>
    <t>Martha Hu</t>
  </si>
  <si>
    <t>Jenny Lin</t>
  </si>
  <si>
    <t>Luke Gonzalez</t>
  </si>
  <si>
    <t>Alex Carter</t>
  </si>
  <si>
    <t>Wyatt Bennett</t>
  </si>
  <si>
    <t>Frederick Madan</t>
  </si>
  <si>
    <t>Robyn Gomez</t>
  </si>
  <si>
    <t>Marcus Rivera</t>
  </si>
  <si>
    <t>Albert Moreno</t>
  </si>
  <si>
    <t>Devin Walker</t>
  </si>
  <si>
    <t>Cedric Xie</t>
  </si>
  <si>
    <t>Brianna Kelly</t>
  </si>
  <si>
    <t>Miguel Roberts</t>
  </si>
  <si>
    <t>Julio Vazquez</t>
  </si>
  <si>
    <t>Colin Goel</t>
  </si>
  <si>
    <t>Richard Robinson</t>
  </si>
  <si>
    <t>Cassidy Bryant</t>
  </si>
  <si>
    <t>Justin Washington</t>
  </si>
  <si>
    <t>Blake Phillips</t>
  </si>
  <si>
    <t>Hailey Russell</t>
  </si>
  <si>
    <t>Samantha Taylor</t>
  </si>
  <si>
    <t>Fernando Jackson</t>
  </si>
  <si>
    <t>Jessica Alexander</t>
  </si>
  <si>
    <t>Amanda Morris</t>
  </si>
  <si>
    <t>Victoria Diaz</t>
  </si>
  <si>
    <t>Isaiah Edwards</t>
  </si>
  <si>
    <t>Kelsey Xie</t>
  </si>
  <si>
    <t>Ross Martin</t>
  </si>
  <si>
    <t>Mindy Simpson</t>
  </si>
  <si>
    <t>Janet Dominguez</t>
  </si>
  <si>
    <t>Christy Zhou</t>
  </si>
  <si>
    <t>Lucas Thomas</t>
  </si>
  <si>
    <t>Taylor Peterson</t>
  </si>
  <si>
    <t>Brendan Kumar</t>
  </si>
  <si>
    <t>Clarence Jai</t>
  </si>
  <si>
    <t>Haley Powell</t>
  </si>
  <si>
    <t>Jordyn Coleman</t>
  </si>
  <si>
    <t>Vincent Ma</t>
  </si>
  <si>
    <t>Devon Goel</t>
  </si>
  <si>
    <t>Frederick Perez</t>
  </si>
  <si>
    <t>Anthony White</t>
  </si>
  <si>
    <t>Katherine Brown</t>
  </si>
  <si>
    <t>Aidan Bryant</t>
  </si>
  <si>
    <t>Samuel King</t>
  </si>
  <si>
    <t>Trevor Hughes</t>
  </si>
  <si>
    <t>George Louverdis</t>
  </si>
  <si>
    <t>Krista Romero</t>
  </si>
  <si>
    <t>Kristi Gonzalez</t>
  </si>
  <si>
    <t>Paul Suurs</t>
  </si>
  <si>
    <t>Miguel Lewis</t>
  </si>
  <si>
    <t>Roberto Townsend</t>
  </si>
  <si>
    <t>Jasmine Simmons</t>
  </si>
  <si>
    <t>Thomas Harrison</t>
  </si>
  <si>
    <t>Jared Kelly</t>
  </si>
  <si>
    <t>Brenda Rodriguez</t>
  </si>
  <si>
    <t>Hailey Wood</t>
  </si>
  <si>
    <t>Stanley Raman</t>
  </si>
  <si>
    <t>Terrance Sara</t>
  </si>
  <si>
    <t>Frank Navarro</t>
  </si>
  <si>
    <t>James Alexander</t>
  </si>
  <si>
    <t>Alejandro Zeng</t>
  </si>
  <si>
    <t>Derek Xu</t>
  </si>
  <si>
    <t>Joe Jordan</t>
  </si>
  <si>
    <t>Marcus Martinez</t>
  </si>
  <si>
    <t>Gabriel Kumar</t>
  </si>
  <si>
    <t>Joan King</t>
  </si>
  <si>
    <t>Nathan Taylor</t>
  </si>
  <si>
    <t>Madison Hayes</t>
  </si>
  <si>
    <t>Hannah Harris</t>
  </si>
  <si>
    <t>Lauren Martinez</t>
  </si>
  <si>
    <t>Faith Brooks</t>
  </si>
  <si>
    <t>Tara Chande</t>
  </si>
  <si>
    <t>Kevin Collins</t>
  </si>
  <si>
    <t>Kara Goel</t>
  </si>
  <si>
    <t>Caroline Foster</t>
  </si>
  <si>
    <t>Sara Peterson</t>
  </si>
  <si>
    <t>Ann Malhotra</t>
  </si>
  <si>
    <t>Joe Gill</t>
  </si>
  <si>
    <t>Tommy Pal</t>
  </si>
  <si>
    <t>Jose Garcia</t>
  </si>
  <si>
    <t>Edward Anderson</t>
  </si>
  <si>
    <t>Fernando Smith</t>
  </si>
  <si>
    <t>Jessica Patterson</t>
  </si>
  <si>
    <t>Roger Sharma</t>
  </si>
  <si>
    <t>Nancy Martinez</t>
  </si>
  <si>
    <t>Amanda Brooks</t>
  </si>
  <si>
    <t>Megan Williams</t>
  </si>
  <si>
    <t>Emily Martin</t>
  </si>
  <si>
    <t>Tracy Chapman</t>
  </si>
  <si>
    <t>Bradley Kumar</t>
  </si>
  <si>
    <t>Blake Mitchell</t>
  </si>
  <si>
    <t>Autumn Zheng</t>
  </si>
  <si>
    <t>Haley Bryant</t>
  </si>
  <si>
    <t>Deanna Sai</t>
  </si>
  <si>
    <t>Isaiah Hall</t>
  </si>
  <si>
    <t>Juan Romero</t>
  </si>
  <si>
    <t>Jésus Suarez</t>
  </si>
  <si>
    <t>Ian Bennett</t>
  </si>
  <si>
    <t>Gloria Torres</t>
  </si>
  <si>
    <t>Pamela Kapoor</t>
  </si>
  <si>
    <t>Allison Lopez</t>
  </si>
  <si>
    <t>Mary Roberts</t>
  </si>
  <si>
    <t>Omar Lin</t>
  </si>
  <si>
    <t>Jonathan Phillips</t>
  </si>
  <si>
    <t>Olivia Torres</t>
  </si>
  <si>
    <t>Thomas Hill</t>
  </si>
  <si>
    <t>Colleen Nara</t>
  </si>
  <si>
    <t>Noah Bryant</t>
  </si>
  <si>
    <t>Jan Howard</t>
  </si>
  <si>
    <t>Chloe Bryant</t>
  </si>
  <si>
    <t>Natalie Hughes</t>
  </si>
  <si>
    <t>Patricia Patel</t>
  </si>
  <si>
    <t>Thomas Ross</t>
  </si>
  <si>
    <t>Gregory Chande</t>
  </si>
  <si>
    <t>Lydia Sara</t>
  </si>
  <si>
    <t>Jerome Diaz</t>
  </si>
  <si>
    <t>Trisha Ma</t>
  </si>
  <si>
    <t>Marcus Barnes</t>
  </si>
  <si>
    <t>Charles Baker</t>
  </si>
  <si>
    <t>Wesley Zheng</t>
  </si>
  <si>
    <t>Amanda Howard</t>
  </si>
  <si>
    <t>Holly Srini</t>
  </si>
  <si>
    <t>Jordan Foster</t>
  </si>
  <si>
    <t>Megan Richardson</t>
  </si>
  <si>
    <t>Leah Zhang</t>
  </si>
  <si>
    <t>Marshall Zhu</t>
  </si>
  <si>
    <t>Ruth Schmidt</t>
  </si>
  <si>
    <t>Jonathan Campbell</t>
  </si>
  <si>
    <t>Jake Zheng</t>
  </si>
  <si>
    <t>Isaiah Stewart</t>
  </si>
  <si>
    <t>Jamie Ye</t>
  </si>
  <si>
    <t>Latoya Sharma</t>
  </si>
  <si>
    <t>Shaun Sharma</t>
  </si>
  <si>
    <t>Faith Murphy</t>
  </si>
  <si>
    <t>Alejandro Ma</t>
  </si>
  <si>
    <t>Ebony Ramos</t>
  </si>
  <si>
    <t>Victoria Stewart</t>
  </si>
  <si>
    <t>Tiffany Hu</t>
  </si>
  <si>
    <t>Ethan Foster</t>
  </si>
  <si>
    <t>Derrick Romero</t>
  </si>
  <si>
    <t>Ebony Moreno</t>
  </si>
  <si>
    <t>Drew Xu</t>
  </si>
  <si>
    <t>Katelyn Howard</t>
  </si>
  <si>
    <t>Kurt Yuan</t>
  </si>
  <si>
    <t>Allison Edwards</t>
  </si>
  <si>
    <t>Theodore Moreno</t>
  </si>
  <si>
    <t>Kurt Anand</t>
  </si>
  <si>
    <t>Julian Powell</t>
  </si>
  <si>
    <t>Taylor Ross</t>
  </si>
  <si>
    <t>Zachary Moore</t>
  </si>
  <si>
    <t>Jessica Martin</t>
  </si>
  <si>
    <t>Joanna Hernandez</t>
  </si>
  <si>
    <t>Lacey Deng</t>
  </si>
  <si>
    <t>Krystal Zhang</t>
  </si>
  <si>
    <t>Andy Alvarez</t>
  </si>
  <si>
    <t>Jada Murphy</t>
  </si>
  <si>
    <t>Jeremy Collins</t>
  </si>
  <si>
    <t>Alvin Lu</t>
  </si>
  <si>
    <t>Whitney Martinez</t>
  </si>
  <si>
    <t>Antonio Perry</t>
  </si>
  <si>
    <t>Jennifer Morris</t>
  </si>
  <si>
    <t>Shannon Zhou</t>
  </si>
  <si>
    <t>Aidan Wood</t>
  </si>
  <si>
    <t>Kaitlyn Bailey</t>
  </si>
  <si>
    <t>Darrell Andersen</t>
  </si>
  <si>
    <t>Amanda Griffin</t>
  </si>
  <si>
    <t>Isabella Roberts</t>
  </si>
  <si>
    <t>Katelyn Scott</t>
  </si>
  <si>
    <t>Kristine Munoz</t>
  </si>
  <si>
    <t>Phillip Martinez</t>
  </si>
  <si>
    <t>Jack Ross</t>
  </si>
  <si>
    <t>Paula Navarro</t>
  </si>
  <si>
    <t>Darryl Sun</t>
  </si>
  <si>
    <t>Dana Ruiz</t>
  </si>
  <si>
    <t>Franklin Zhou</t>
  </si>
  <si>
    <t>April Shen</t>
  </si>
  <si>
    <t>Cameron Bryant</t>
  </si>
  <si>
    <t>Marcus Diaz</t>
  </si>
  <si>
    <t>Jaclyn Shan</t>
  </si>
  <si>
    <t>Chloe Watson</t>
  </si>
  <si>
    <t>Micah Hu</t>
  </si>
  <si>
    <t>Emma Cook</t>
  </si>
  <si>
    <t>Ashley Smith</t>
  </si>
  <si>
    <t>Destiny Powell</t>
  </si>
  <si>
    <t>Mary Green</t>
  </si>
  <si>
    <t>Angel Baker</t>
  </si>
  <si>
    <t>Ricardo Sharma</t>
  </si>
  <si>
    <t>Jacob Wilson</t>
  </si>
  <si>
    <t>Trevor Bryant</t>
  </si>
  <si>
    <t>Zachary Patterson</t>
  </si>
  <si>
    <t>Patrick Gray</t>
  </si>
  <si>
    <t>Carrie Browning</t>
  </si>
  <si>
    <t>Haley Morgan</t>
  </si>
  <si>
    <t>Miguel Sanchez</t>
  </si>
  <si>
    <t>Pamela Sanchez</t>
  </si>
  <si>
    <t>Gabriel Zhang</t>
  </si>
  <si>
    <t>Emma Taylor</t>
  </si>
  <si>
    <t>Johnny Lal</t>
  </si>
  <si>
    <t>Victoria Morris</t>
  </si>
  <si>
    <t>Christina Ramirez</t>
  </si>
  <si>
    <t>Cassie Luo</t>
  </si>
  <si>
    <t>Gloria Carlson</t>
  </si>
  <si>
    <t>Abigail Williams</t>
  </si>
  <si>
    <t>Bethany Nara</t>
  </si>
  <si>
    <t>Stacy Moreno</t>
  </si>
  <si>
    <t>Devin Simmons</t>
  </si>
  <si>
    <t>Sarah Jackson</t>
  </si>
  <si>
    <t>Nathan Robinson</t>
  </si>
  <si>
    <t>Roy Romero</t>
  </si>
  <si>
    <t>Brianna Walker</t>
  </si>
  <si>
    <t>Jordyn Perry</t>
  </si>
  <si>
    <t>Mario Nath</t>
  </si>
  <si>
    <t>Cameron Griffin</t>
  </si>
  <si>
    <t>Kyle Gonzalez</t>
  </si>
  <si>
    <t>Logan Clark</t>
  </si>
  <si>
    <t>Sarah Butler</t>
  </si>
  <si>
    <t>Daisuke Yanagishima</t>
  </si>
  <si>
    <t>Susan Liang</t>
  </si>
  <si>
    <t>Julia Thomas</t>
  </si>
  <si>
    <t>Edgar Subram</t>
  </si>
  <si>
    <t>Seth Simmons</t>
  </si>
  <si>
    <t>Katherine Wright</t>
  </si>
  <si>
    <t>Trinity Richardson</t>
  </si>
  <si>
    <t>Arianna Gray</t>
  </si>
  <si>
    <t>Evan Collins</t>
  </si>
  <si>
    <t>Franklin Nath</t>
  </si>
  <si>
    <t>Suzanne Hu</t>
  </si>
  <si>
    <t>Chloe Anderson</t>
  </si>
  <si>
    <t>Abby Arthur</t>
  </si>
  <si>
    <t>Luke Young</t>
  </si>
  <si>
    <t>Melissa Hughes</t>
  </si>
  <si>
    <t>Noah Coleman</t>
  </si>
  <si>
    <t>Sebastian Watson</t>
  </si>
  <si>
    <t>Brandon Jai</t>
  </si>
  <si>
    <t>Frank Gomez</t>
  </si>
  <si>
    <t>Blake Nelson</t>
  </si>
  <si>
    <t>Jésus Ramos</t>
  </si>
  <si>
    <t>Eric Griffin</t>
  </si>
  <si>
    <t>Joanna Munoz</t>
  </si>
  <si>
    <t>Carla Raman</t>
  </si>
  <si>
    <t>Riley Long</t>
  </si>
  <si>
    <t>Jarred Gill</t>
  </si>
  <si>
    <t>Marty Simpson</t>
  </si>
  <si>
    <t>Gerald Romero</t>
  </si>
  <si>
    <t>Grant Pal</t>
  </si>
  <si>
    <t>Jason Gonzales</t>
  </si>
  <si>
    <t>Audrey Moreno</t>
  </si>
  <si>
    <t>Evan Howard</t>
  </si>
  <si>
    <t>David Jones</t>
  </si>
  <si>
    <t>Michele Lal</t>
  </si>
  <si>
    <t>Latasha Alvarez</t>
  </si>
  <si>
    <t>Jenna Hernandez</t>
  </si>
  <si>
    <t>Chloe Rodriguez</t>
  </si>
  <si>
    <t>Natalie Powell</t>
  </si>
  <si>
    <t>Danielle Cook</t>
  </si>
  <si>
    <t>Nicholas Lee</t>
  </si>
  <si>
    <t>Evelyn Chandra</t>
  </si>
  <si>
    <t>Darren Romero</t>
  </si>
  <si>
    <t>Rafael Ye</t>
  </si>
  <si>
    <t>Jennifer Sanders</t>
  </si>
  <si>
    <t>Frank Sanz</t>
  </si>
  <si>
    <t>Kelli Kumar</t>
  </si>
  <si>
    <t>Eduardo Cooper</t>
  </si>
  <si>
    <t>Nathan Lopez</t>
  </si>
  <si>
    <t>Karla Tang</t>
  </si>
  <si>
    <t>Jenna Scott</t>
  </si>
  <si>
    <t>Chloe Hughes</t>
  </si>
  <si>
    <t>Heidi Subram</t>
  </si>
  <si>
    <t>Gabriella Young</t>
  </si>
  <si>
    <t>Lorrin Smith-Bates</t>
  </si>
  <si>
    <t>Ian Edwards</t>
  </si>
  <si>
    <t>Dawn Shen</t>
  </si>
  <si>
    <t>Bryan Bailey</t>
  </si>
  <si>
    <t>Riley Brooks</t>
  </si>
  <si>
    <t>Keith Lal</t>
  </si>
  <si>
    <t>Jill Vazquez</t>
  </si>
  <si>
    <t>Alfredo Navarro</t>
  </si>
  <si>
    <t>Edwin Chen</t>
  </si>
  <si>
    <t>Kyle Hayes</t>
  </si>
  <si>
    <t>Jerome Hernandez</t>
  </si>
  <si>
    <t>Russell Raje</t>
  </si>
  <si>
    <t>Henry Fernandez</t>
  </si>
  <si>
    <t>Nina Chande</t>
  </si>
  <si>
    <t>Erica Lin</t>
  </si>
  <si>
    <t>Jasmine Thomas</t>
  </si>
  <si>
    <t>Jared Cook</t>
  </si>
  <si>
    <t>Sharon Carson</t>
  </si>
  <si>
    <t>Bryant Mehta</t>
  </si>
  <si>
    <t>Whitney Subram</t>
  </si>
  <si>
    <t>Greg Carter</t>
  </si>
  <si>
    <t>Victoria Russell</t>
  </si>
  <si>
    <t>Dwayne Alonso</t>
  </si>
  <si>
    <t>Sydney Ward</t>
  </si>
  <si>
    <t>Gabrielle Ward</t>
  </si>
  <si>
    <t>Carson Barnes</t>
  </si>
  <si>
    <t>Abigail Jenkins</t>
  </si>
  <si>
    <t>Brett Garcia</t>
  </si>
  <si>
    <t>Taylor Lee</t>
  </si>
  <si>
    <t>Robert Davis</t>
  </si>
  <si>
    <t>James Baker</t>
  </si>
  <si>
    <t>Justin Zhang</t>
  </si>
  <si>
    <t>Cindy Sara</t>
  </si>
  <si>
    <t>Deanna Alonso</t>
  </si>
  <si>
    <t>Steve Lu</t>
  </si>
  <si>
    <t>Clifford Arun</t>
  </si>
  <si>
    <t>Deborah McDonald</t>
  </si>
  <si>
    <t>Jackson Powell</t>
  </si>
  <si>
    <t>Rachel Martin</t>
  </si>
  <si>
    <t>Julie Jai</t>
  </si>
  <si>
    <t>Jon Luo</t>
  </si>
  <si>
    <t>Aaron Nelson</t>
  </si>
  <si>
    <t>Daisy Munoz</t>
  </si>
  <si>
    <t>Evan Green</t>
  </si>
  <si>
    <t>Emma Cooper</t>
  </si>
  <si>
    <t>Cynthia Srini</t>
  </si>
  <si>
    <t>Carla Prasad</t>
  </si>
  <si>
    <t>Andres Kumar</t>
  </si>
  <si>
    <t>Laura Hu</t>
  </si>
  <si>
    <t>Jasmine Russell</t>
  </si>
  <si>
    <t>Evan Phillips</t>
  </si>
  <si>
    <t>Courtney Nelson</t>
  </si>
  <si>
    <t>Caroline Butler</t>
  </si>
  <si>
    <t>Fernando King</t>
  </si>
  <si>
    <t>Deanna Prasad</t>
  </si>
  <si>
    <t>Sydney James</t>
  </si>
  <si>
    <t>Noah Zhang</t>
  </si>
  <si>
    <t>Joe Belson</t>
  </si>
  <si>
    <t>Karl Raje</t>
  </si>
  <si>
    <t>Adriana Martinez</t>
  </si>
  <si>
    <t>Jerry Ferrier</t>
  </si>
  <si>
    <t>Kevin Edwards</t>
  </si>
  <si>
    <t>Katelyn Green</t>
  </si>
  <si>
    <t>Patrick Torres</t>
  </si>
  <si>
    <t>Aidan Gonzales</t>
  </si>
  <si>
    <t>Terrance Jordan</t>
  </si>
  <si>
    <t>Tommy Raheem</t>
  </si>
  <si>
    <t>Savannah Sanders</t>
  </si>
  <si>
    <t>Hailey Turner</t>
  </si>
  <si>
    <t>Michelle Gray</t>
  </si>
  <si>
    <t>James Jackson</t>
  </si>
  <si>
    <t>Stacy Martin</t>
  </si>
  <si>
    <t>Kelvin Zhang</t>
  </si>
  <si>
    <t>Gloria Romero</t>
  </si>
  <si>
    <t>Abigail Howard</t>
  </si>
  <si>
    <t>Thomas Adams</t>
  </si>
  <si>
    <t>Kyle Holt</t>
  </si>
  <si>
    <t>Anna Bryant</t>
  </si>
  <si>
    <t>Calvin Luo</t>
  </si>
  <si>
    <t>Sophia Wright</t>
  </si>
  <si>
    <t>Destiny White</t>
  </si>
  <si>
    <t>Clarence Raji</t>
  </si>
  <si>
    <t>Adrienne Blanco</t>
  </si>
  <si>
    <t>Heidi Sara</t>
  </si>
  <si>
    <t>Destiny Cox</t>
  </si>
  <si>
    <t>Elijah Perez</t>
  </si>
  <si>
    <t>Dominic Srini</t>
  </si>
  <si>
    <t>Meagan Schmidt</t>
  </si>
  <si>
    <t>Alexandria Gonzales</t>
  </si>
  <si>
    <t>Beth Romero</t>
  </si>
  <si>
    <t>Bailey Bell</t>
  </si>
  <si>
    <t>Jason Bryant</t>
  </si>
  <si>
    <t>Jose Martin</t>
  </si>
  <si>
    <t>Leah Xu</t>
  </si>
  <si>
    <t>Alexander Miller</t>
  </si>
  <si>
    <t>Emma Moore</t>
  </si>
  <si>
    <t>Willie Sun</t>
  </si>
  <si>
    <t>Joel Raman</t>
  </si>
  <si>
    <t>Alfredo Blanco</t>
  </si>
  <si>
    <t>Megan Gray</t>
  </si>
  <si>
    <t>Devon Sharma</t>
  </si>
  <si>
    <t>Charles Reed</t>
  </si>
  <si>
    <t>Elijah Yang</t>
  </si>
  <si>
    <t>Toni Gonzalez</t>
  </si>
  <si>
    <t>Marcus Hayes</t>
  </si>
  <si>
    <t>Abigail Griffin</t>
  </si>
  <si>
    <t>Yolanda Raje</t>
  </si>
  <si>
    <t>Kaitlyn Brooks</t>
  </si>
  <si>
    <t>Melanie Powell</t>
  </si>
  <si>
    <t>Jaclyn Pal</t>
  </si>
  <si>
    <t>Jennifer Torres</t>
  </si>
  <si>
    <t>James Lal</t>
  </si>
  <si>
    <t>Jenna Mitchell</t>
  </si>
  <si>
    <t>Brad Xie</t>
  </si>
  <si>
    <t>Taylor Thomas</t>
  </si>
  <si>
    <t>Omar Lal</t>
  </si>
  <si>
    <t>Kellie Serrano</t>
  </si>
  <si>
    <t>Sergio Prasad</t>
  </si>
  <si>
    <t>Cameron Lal</t>
  </si>
  <si>
    <t>Kelsey Nath</t>
  </si>
  <si>
    <t>Donald Srini</t>
  </si>
  <si>
    <t>Troy Rodriguez</t>
  </si>
  <si>
    <t>Gabrielle Howard</t>
  </si>
  <si>
    <t>Damien Lal</t>
  </si>
  <si>
    <t>Nelson Harrison</t>
  </si>
  <si>
    <t>Logan Li</t>
  </si>
  <si>
    <t>Karen Xu</t>
  </si>
  <si>
    <t>Angel Ramirez</t>
  </si>
  <si>
    <t>Alexia Flores</t>
  </si>
  <si>
    <t>Manuel Garcia</t>
  </si>
  <si>
    <t>Veronica Sai</t>
  </si>
  <si>
    <t>Brooke Murphy</t>
  </si>
  <si>
    <t>Andrea Richardson</t>
  </si>
  <si>
    <t>Veronica Arun</t>
  </si>
  <si>
    <t>Eduardo Williams</t>
  </si>
  <si>
    <t>Keith Deng</t>
  </si>
  <si>
    <t>Angel Turner</t>
  </si>
  <si>
    <t>Paige Griffin</t>
  </si>
  <si>
    <t>Angela Rivera</t>
  </si>
  <si>
    <t>Stephanie Wood</t>
  </si>
  <si>
    <t>Arturo Shen</t>
  </si>
  <si>
    <t>Tammy Smith</t>
  </si>
  <si>
    <t>Y. Yong</t>
  </si>
  <si>
    <t>Alexandra Lopez</t>
  </si>
  <si>
    <t>Marie Diaz</t>
  </si>
  <si>
    <t>Suzanne Wang</t>
  </si>
  <si>
    <t>Lydia Gonzalez</t>
  </si>
  <si>
    <t>Amber Lopez</t>
  </si>
  <si>
    <t>Amanda Torres</t>
  </si>
  <si>
    <t>Marie Navarro</t>
  </si>
  <si>
    <t>Cesar Garcia</t>
  </si>
  <si>
    <t>Stephanie Baker</t>
  </si>
  <si>
    <t>Vincent Liu</t>
  </si>
  <si>
    <t>Regina Subram</t>
  </si>
  <si>
    <t>Justin Harris</t>
  </si>
  <si>
    <t>Raul Chander</t>
  </si>
  <si>
    <t>Kaitlyn Gray</t>
  </si>
  <si>
    <t>Vanessa Bryant</t>
  </si>
  <si>
    <t>Jaclyn Zhang</t>
  </si>
  <si>
    <t>Austin Foster</t>
  </si>
  <si>
    <t>Darryl Xu</t>
  </si>
  <si>
    <t>Claudia Holt</t>
  </si>
  <si>
    <t>Robert Alexander</t>
  </si>
  <si>
    <t>Isaac Adams</t>
  </si>
  <si>
    <t>Chelsea Ray</t>
  </si>
  <si>
    <t>Logan Garcia</t>
  </si>
  <si>
    <t>Kelly Flores</t>
  </si>
  <si>
    <t>Jonathan Jackson</t>
  </si>
  <si>
    <t>Stephanie Bailey</t>
  </si>
  <si>
    <t>Elijah Hayes</t>
  </si>
  <si>
    <t>Logan Perry</t>
  </si>
  <si>
    <t>Christy Lal</t>
  </si>
  <si>
    <t>Chloe Jones</t>
  </si>
  <si>
    <t>Kelvin Tang</t>
  </si>
  <si>
    <t>Kellie Moreno</t>
  </si>
  <si>
    <t>Seth Turner</t>
  </si>
  <si>
    <t>Alisha Alan</t>
  </si>
  <si>
    <t>Daniel Clark</t>
  </si>
  <si>
    <t>Rachel Gonzales</t>
  </si>
  <si>
    <t>Devon Pal</t>
  </si>
  <si>
    <t>Brianna Torres</t>
  </si>
  <si>
    <t>Austin Sharma</t>
  </si>
  <si>
    <t>Mayra Madan</t>
  </si>
  <si>
    <t>Elizabeth Russell</t>
  </si>
  <si>
    <t>Russell Carson</t>
  </si>
  <si>
    <t>Isabella Moore</t>
  </si>
  <si>
    <t>Brendan Raje</t>
  </si>
  <si>
    <t>Jackson Zhang</t>
  </si>
  <si>
    <t>Sandra Chen</t>
  </si>
  <si>
    <t>Armando Dominguez</t>
  </si>
  <si>
    <t>Seth Rodriguez</t>
  </si>
  <si>
    <t>Renee Ruiz</t>
  </si>
  <si>
    <t>Ariana Morgan</t>
  </si>
  <si>
    <t>Janet Scott</t>
  </si>
  <si>
    <t>Alvin Kumar</t>
  </si>
  <si>
    <t>Brenda Kapoor</t>
  </si>
  <si>
    <t>Maria Rogers</t>
  </si>
  <si>
    <t>Jay Prasad</t>
  </si>
  <si>
    <t>John Thomas</t>
  </si>
  <si>
    <t>Kaitlin Rana</t>
  </si>
  <si>
    <t>Beth Carlson</t>
  </si>
  <si>
    <t>Pedro Sara</t>
  </si>
  <si>
    <t>Chloe Butler</t>
  </si>
  <si>
    <t>Ramon Huang</t>
  </si>
  <si>
    <t>Carla Chapman</t>
  </si>
  <si>
    <t>Kate Becker</t>
  </si>
  <si>
    <t>Adam Gonzalez</t>
  </si>
  <si>
    <t>Ethan Garcia</t>
  </si>
  <si>
    <t>Katherine Harris</t>
  </si>
  <si>
    <t>Charles Gonzalez</t>
  </si>
  <si>
    <t>Gregory Andersen</t>
  </si>
  <si>
    <t>Allen Arthur</t>
  </si>
  <si>
    <t>Dominic Raman</t>
  </si>
  <si>
    <t>Bonnie Luo</t>
  </si>
  <si>
    <t>Levi Subram</t>
  </si>
  <si>
    <t>Marvin Navarro</t>
  </si>
  <si>
    <t>James Ross</t>
  </si>
  <si>
    <t>Paige Howard</t>
  </si>
  <si>
    <t>Grace Jenkins</t>
  </si>
  <si>
    <t>Marissa Diaz</t>
  </si>
  <si>
    <t>Edwin Zhou</t>
  </si>
  <si>
    <t>Evelyn Raman</t>
  </si>
  <si>
    <t>Ashlee Raji</t>
  </si>
  <si>
    <t>Bob Garcia</t>
  </si>
  <si>
    <t>Megan Hall</t>
  </si>
  <si>
    <t>Nelson Ramos</t>
  </si>
  <si>
    <t>Kathleen Gill</t>
  </si>
  <si>
    <t>Brandon Thompson</t>
  </si>
  <si>
    <t>Richard Howard</t>
  </si>
  <si>
    <t>Fernando Patterson</t>
  </si>
  <si>
    <t>Carlos Baker</t>
  </si>
  <si>
    <t>Gabriella Roberts</t>
  </si>
  <si>
    <t>Julia Washington</t>
  </si>
  <si>
    <t>Carmen Martinez</t>
  </si>
  <si>
    <t>Johnathan Kapoor</t>
  </si>
  <si>
    <t>Ebony Sanz</t>
  </si>
  <si>
    <t>Andy Ortega</t>
  </si>
  <si>
    <t>Chloe Roberts</t>
  </si>
  <si>
    <t>Mya Griffin</t>
  </si>
  <si>
    <t>Douglas Mehta</t>
  </si>
  <si>
    <t>Olivia Garcia</t>
  </si>
  <si>
    <t>Bethany Lal</t>
  </si>
  <si>
    <t>Nicole Butler</t>
  </si>
  <si>
    <t>Arianna Ward</t>
  </si>
  <si>
    <t>Jamie Harrison</t>
  </si>
  <si>
    <t>Andy Diaz</t>
  </si>
  <si>
    <t>Jamie Liu</t>
  </si>
  <si>
    <t>Connor Hernandez</t>
  </si>
  <si>
    <t>Katelyn Gray</t>
  </si>
  <si>
    <t>Christy Luo</t>
  </si>
  <si>
    <t>Kelvin Raje</t>
  </si>
  <si>
    <t>Heidi Prasad</t>
  </si>
  <si>
    <t>Trinity Cook</t>
  </si>
  <si>
    <t>Gabrielle Ross</t>
  </si>
  <si>
    <t>Jay Chandra</t>
  </si>
  <si>
    <t>Frank Suarez</t>
  </si>
  <si>
    <t>Monique Gutierrez</t>
  </si>
  <si>
    <t>Shane Chandra</t>
  </si>
  <si>
    <t>Dylan Wilson</t>
  </si>
  <si>
    <t>Frederick Vance</t>
  </si>
  <si>
    <t>Donna Kumar</t>
  </si>
  <si>
    <t>Kelli Lal</t>
  </si>
  <si>
    <t>Wesley Liang</t>
  </si>
  <si>
    <t>Wyatt Anderson</t>
  </si>
  <si>
    <t>Rosa Wu</t>
  </si>
  <si>
    <t>Jade Murphy</t>
  </si>
  <si>
    <t>Joy Navarro</t>
  </si>
  <si>
    <t>Jerome Torres</t>
  </si>
  <si>
    <t>Eugene Zhu</t>
  </si>
  <si>
    <t>Franklin Sharma</t>
  </si>
  <si>
    <t>Eric Turner</t>
  </si>
  <si>
    <t>Elizabeth Henderson</t>
  </si>
  <si>
    <t>Arianna Diaz</t>
  </si>
  <si>
    <t>Hannah Moore</t>
  </si>
  <si>
    <t>Amanda Ward</t>
  </si>
  <si>
    <t>Erika Ruiz</t>
  </si>
  <si>
    <t>Joel Fernandez</t>
  </si>
  <si>
    <t>Victoria Davis</t>
  </si>
  <si>
    <t>Edward Thompson</t>
  </si>
  <si>
    <t>Taylor Hughes</t>
  </si>
  <si>
    <t>Zachary Yang</t>
  </si>
  <si>
    <t>Daniel Harris</t>
  </si>
  <si>
    <t>Bailey King</t>
  </si>
  <si>
    <t>Jaclyn Huang</t>
  </si>
  <si>
    <t>Lucas Howard</t>
  </si>
  <si>
    <t>Lauren Wood</t>
  </si>
  <si>
    <t>Sydney Flores</t>
  </si>
  <si>
    <t>Ian Henderson</t>
  </si>
  <si>
    <t>Caroline Long</t>
  </si>
  <si>
    <t>Ashley Barnes</t>
  </si>
  <si>
    <t>Donald Suri</t>
  </si>
  <si>
    <t>Thomas Wright</t>
  </si>
  <si>
    <t>Alex Parker</t>
  </si>
  <si>
    <t>Kayla Russell</t>
  </si>
  <si>
    <t>Jasmine Torres</t>
  </si>
  <si>
    <t>Isaac Watson</t>
  </si>
  <si>
    <t>Jimmy Rubio</t>
  </si>
  <si>
    <t>Elijah Gonzales</t>
  </si>
  <si>
    <t>Tara Nath</t>
  </si>
  <si>
    <t>Eduardo Brooks</t>
  </si>
  <si>
    <t>Sean Sanchez</t>
  </si>
  <si>
    <t>Danny Jiménez</t>
  </si>
  <si>
    <t>Casey Chander</t>
  </si>
  <si>
    <t>Andres Raje</t>
  </si>
  <si>
    <t>Kelly Griffin</t>
  </si>
  <si>
    <t>Eduardo Torres</t>
  </si>
  <si>
    <t>Gabrielle Barnes</t>
  </si>
  <si>
    <t>Adrian Cooper</t>
  </si>
  <si>
    <t>Cory Chandra</t>
  </si>
  <si>
    <t>Amanda Ramirez</t>
  </si>
  <si>
    <t>Anna Lewis</t>
  </si>
  <si>
    <t>Katherine Howard</t>
  </si>
  <si>
    <t>Dalton Ramirez</t>
  </si>
  <si>
    <t>Lacey Shan</t>
  </si>
  <si>
    <t>Stefanie Malhotra</t>
  </si>
  <si>
    <t>Grace Howard</t>
  </si>
  <si>
    <t>Casey Rai</t>
  </si>
  <si>
    <t>Angelica Bryant</t>
  </si>
  <si>
    <t>Ronald Rodriguez</t>
  </si>
  <si>
    <t>Ruth Madan</t>
  </si>
  <si>
    <t>Valerie Zheng</t>
  </si>
  <si>
    <t>Caitlin Ward</t>
  </si>
  <si>
    <t>Gregory Xie</t>
  </si>
  <si>
    <t>Douglas Perez</t>
  </si>
  <si>
    <t>Victoria Gray</t>
  </si>
  <si>
    <t>Jessica Ross</t>
  </si>
  <si>
    <t>Lawrence Alvarez</t>
  </si>
  <si>
    <t>Adam Sharma</t>
  </si>
  <si>
    <t>Cassie Jai</t>
  </si>
  <si>
    <t>Maurice Rai</t>
  </si>
  <si>
    <t>Kathryn Nara</t>
  </si>
  <si>
    <t>Troy Fernandez</t>
  </si>
  <si>
    <t>Tyler Brown</t>
  </si>
  <si>
    <t>Justin Bryant</t>
  </si>
  <si>
    <t>Elizabeth Garcia</t>
  </si>
  <si>
    <t>Alexandria Morris</t>
  </si>
  <si>
    <t>Douglas Sai</t>
  </si>
  <si>
    <t>Jonathon Suarez</t>
  </si>
  <si>
    <t>Kristi Torres</t>
  </si>
  <si>
    <t>Paula Gutierrez</t>
  </si>
  <si>
    <t>Caleb Shan</t>
  </si>
  <si>
    <t>Kayla Ross</t>
  </si>
  <si>
    <t>Chloe Ramirez</t>
  </si>
  <si>
    <t>Brett Madan</t>
  </si>
  <si>
    <t>Dylan Long</t>
  </si>
  <si>
    <t>Bethany Tang</t>
  </si>
  <si>
    <t>Gabriella Kelly</t>
  </si>
  <si>
    <t>Kendra Alonso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</si>
</sst>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0.00%"/>
    <numFmt numFmtId="165" formatCode="[&lt;999999]\$0.00,&quot; k&quot;\ ;[&lt;999999999]\$0.00,,&quot; M&quot;;\ \$0.00\ &quot;B&quot;"/>
    <numFmt numFmtId="166" formatCode="[&lt;999999]0.00,&quot; k&quot;\ ;[&lt;999999999]\$0.00,,&quot; M&quot;;\ \$0.00\ &quot;B&quot;"/>
    <numFmt numFmtId="167" formatCode="\+0.00%;\-0.00%;0.00%"/>
    <numFmt numFmtId="168" formatCode="[&lt;999999]\$0,&quot; k&quot;\ ;[&lt;999999999]\$0,,&quot; M&quot;;\ \$0.00\ &quot;B&quot;"/>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3">
    <xf numFmtId="0" fontId="0" fillId="0" borderId="0" xfId="0"/>
    <xf numFmtId="165" fontId="0" fillId="0" borderId="0" xfId="0" applyNumberFormat="1"/>
    <xf numFmtId="166" fontId="0" fillId="0" borderId="0" xfId="0" applyNumberFormat="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 fontId="0" fillId="0" borderId="1" xfId="0" applyNumberFormat="1" applyBorder="1"/>
    <xf numFmtId="0" fontId="0" fillId="0" borderId="1" xfId="0" pivotButton="1" applyBorder="1"/>
    <xf numFmtId="0" fontId="2" fillId="2" borderId="1" xfId="0" applyFont="1" applyFill="1" applyBorder="1"/>
    <xf numFmtId="9" fontId="0" fillId="0" borderId="1" xfId="1" applyFont="1" applyBorder="1"/>
    <xf numFmtId="0" fontId="0" fillId="3" borderId="0" xfId="0" applyFill="1"/>
    <xf numFmtId="0" fontId="0" fillId="0" borderId="1" xfId="0" applyBorder="1" applyAlignment="1">
      <alignment horizontal="left"/>
    </xf>
    <xf numFmtId="167" fontId="0" fillId="0" borderId="1" xfId="1" applyNumberFormat="1" applyFont="1" applyBorder="1"/>
    <xf numFmtId="10" fontId="0" fillId="0" borderId="1" xfId="0" applyNumberFormat="1" applyBorder="1"/>
    <xf numFmtId="10" fontId="0" fillId="0" borderId="0" xfId="0" applyNumberFormat="1"/>
    <xf numFmtId="165" fontId="2" fillId="2" borderId="1" xfId="0" applyNumberFormat="1" applyFont="1" applyFill="1" applyBorder="1"/>
    <xf numFmtId="168" fontId="0" fillId="0" borderId="1" xfId="0" applyNumberFormat="1" applyBorder="1"/>
    <xf numFmtId="168" fontId="0" fillId="0" borderId="0" xfId="0" applyNumberFormat="1"/>
    <xf numFmtId="9" fontId="0" fillId="0" borderId="0" xfId="0" applyNumberFormat="1"/>
    <xf numFmtId="0" fontId="0" fillId="4" borderId="0" xfId="0" applyFill="1"/>
    <xf numFmtId="0" fontId="0" fillId="0" borderId="1" xfId="0" applyNumberFormat="1" applyBorder="1"/>
  </cellXfs>
  <cellStyles count="2">
    <cellStyle name="Normal" xfId="0" builtinId="0"/>
    <cellStyle name="Percent" xfId="1" builtinId="5"/>
  </cellStyles>
  <dxfs count="13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numFmt numFmtId="1" formatCode="0"/>
    </dxf>
    <dxf>
      <numFmt numFmtId="1" formatCode="0"/>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numFmt numFmtId="165" formatCode="[&lt;999999]\$0.00,&quot; k&quot;\ ;[&lt;999999999]\$0.00,,&quot; M&quot;;\ \$0.00\ &quot;B&quot;"/>
    </dxf>
    <dxf>
      <numFmt numFmtId="165" formatCode="[&lt;999999]\$0.00,&quot; k&quot;\ ;[&lt;999999999]\$0.00,,&quot; M&quot;;\ \$0.00\ &quot;B&quot;"/>
    </dxf>
    <dxf>
      <numFmt numFmtId="166" formatCode="[&lt;999999]0.00,&quot; k&quot;\ ;[&lt;999999999]\$0.00,,&quot; M&quot;;\ \$0.00\ &quot;B&quot;"/>
    </dxf>
    <dxf>
      <numFmt numFmtId="166"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0.00,,&quot; M&quot;;\ \$0.00\ &quot;B&quot;"/>
    </dxf>
    <dxf>
      <numFmt numFmtId="165" formatCode="[&lt;999999]\$0.00,&quot; k&quot;\ ;[&lt;999999999]\$0.00,,&quot; M&quot;;\ \$0.00\ &quot;B&quot;"/>
    </dxf>
    <dxf>
      <numFmt numFmtId="165" formatCode="[&lt;999999]\$0.00,&quot; k&quot;\ ;[&lt;999999999]\$0.00,,&quot; M&quot;;\ \$0.00\ &quot;B&quot;"/>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numFmt numFmtId="168" formatCode="[&lt;999999]\$0,&quot; k&quot;\ ;[&lt;999999999]\$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0.00,,&quot; M&quot;;\ \$0.00\ &quot;B&quot;"/>
    </dxf>
    <dxf>
      <numFmt numFmtId="166" formatCode="[&lt;999999]0.00,&quot; k&quot;\ ;[&lt;999999999]\$0.00,,&quot; M&quot;;\ \$0.00\ &quot;B&quot;"/>
    </dxf>
    <dxf>
      <numFmt numFmtId="165" formatCode="[&lt;999999]\$0.00,&quot; k&quot;\ ;[&lt;999999999]\$0.00,,&quot; M&quot;;\ \$0.00\ &quot;B&quot;"/>
    </dxf>
    <dxf>
      <numFmt numFmtId="165" formatCode="[&lt;999999]\$0.00,&quot; k&quot;\ ;[&lt;999999999]\$0.00,,&quot; M&quot;;\ \$0.00\ &quot;B&quot;"/>
    </dxf>
    <dxf>
      <numFmt numFmtId="165" formatCode="[&lt;999999]\$0.00,&quot; k&quot;\ ;[&lt;999999999]\$0.00,,&quot; M&quot;;\ \$0.00\ &quot;B&quot;"/>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0.00,,&quot; M&quot;;\ \$0.00\ &quot;B&quot;"/>
    </dxf>
    <dxf>
      <numFmt numFmtId="166" formatCode="[&lt;999999]0.00,&quot; k&quot;\ ;[&lt;999999999]\$0.00,,&quot; M&quot;;\ \$0.00\ &quot;B&quot;"/>
    </dxf>
    <dxf>
      <numFmt numFmtId="165" formatCode="[&lt;999999]\$0.00,&quot; k&quot;\ ;[&lt;999999999]\$0.00,,&quot; M&quot;;\ \$0.00\ &quot;B&quot;"/>
    </dxf>
    <dxf>
      <numFmt numFmtId="165" formatCode="[&lt;999999]\$0.00,&quot; k&quot;\ ;[&lt;999999999]\$0.00,,&quot; M&quot;;\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top/>
        <bottom/>
        <vertical/>
        <horizontal/>
      </border>
    </dxf>
  </dxfs>
  <tableStyles count="1" defaultTableStyle="TableStyleMedium2" defaultPivotStyle="PivotStyleLight16">
    <tableStyle name="Slicer Style 1" pivot="0" table="0" count="4" xr9:uid="{12018CE2-D1E3-4CF8-B071-0E490E04D614}">
      <tableStyleElement type="wholeTable" dxfId="137"/>
    </tableStyle>
  </tableStyles>
  <colors>
    <mruColors>
      <color rgb="FF0ABAB5"/>
      <color rgb="FFFFC000"/>
      <color rgb="FFE2F3FE"/>
      <color rgb="FFD5E2FF"/>
      <color rgb="FFEEEEEE"/>
      <color rgb="FFDCCFC0"/>
      <color rgb="FFA2AF9B"/>
      <color rgb="FFFAF9EE"/>
      <color rgb="FFF5BABB"/>
      <color rgb="FFA8F1FF"/>
    </mruColors>
  </colors>
  <extLst>
    <ext xmlns:x14="http://schemas.microsoft.com/office/spreadsheetml/2009/9/main" uri="{46F421CA-312F-682f-3DD2-61675219B42D}">
      <x14:dxfs count="3">
        <dxf>
          <fill>
            <patternFill>
              <bgColor rgb="FF0ABAB5"/>
            </patternFill>
          </fill>
        </dxf>
        <dxf>
          <font>
            <b val="0"/>
            <i val="0"/>
            <sz val="10"/>
            <name val="Arial Black"/>
            <family val="2"/>
            <scheme val="none"/>
          </font>
          <fill>
            <patternFill patternType="solid">
              <fgColor auto="1"/>
              <bgColor rgb="FF0ABAB5"/>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pivotCacheDefinition" Target="pivotCache/pivotCacheDefinition17.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sheetMetadata" Target="metadata.xml"/><Relationship Id="rId11" Type="http://schemas.openxmlformats.org/officeDocument/2006/relationships/pivotCacheDefinition" Target="pivotCache/pivotCacheDefinition7.xml"/><Relationship Id="rId24" Type="http://schemas.microsoft.com/office/2007/relationships/slicerCache" Target="slicerCaches/slicerCache3.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pivotCacheDefinition" Target="pivotCache/pivotCacheDefinition1.xml"/><Relationship Id="rId61" Type="http://schemas.openxmlformats.org/officeDocument/2006/relationships/customXml" Target="../customXml/item30.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microsoft.com/office/2006/relationships/vbaProject" Target="vbaProject.bin"/><Relationship Id="rId8" Type="http://schemas.openxmlformats.org/officeDocument/2006/relationships/pivotCacheDefinition" Target="pivotCache/pivotCacheDefinition4.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6.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6.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hyperlink" Target="https://pixabay.com/fr/carte-monde-global-terre-plan%C3%A8te-307294/" TargetMode="Externa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11111111111109E-2"/>
          <c:y val="8.5677831937674448E-2"/>
          <c:w val="0.93888888888888888"/>
          <c:h val="0.91054555680539939"/>
        </c:manualLayout>
      </c:layout>
      <c:barChart>
        <c:barDir val="col"/>
        <c:grouping val="clustered"/>
        <c:varyColors val="0"/>
        <c:ser>
          <c:idx val="1"/>
          <c:order val="0"/>
          <c:tx>
            <c:strRef>
              <c:f>Analysis!$C$17</c:f>
              <c:strCache>
                <c:ptCount val="1"/>
                <c:pt idx="0">
                  <c:v>  Total Revenue</c:v>
                </c:pt>
              </c:strCache>
            </c:strRef>
          </c:tx>
          <c:spPr>
            <a:solidFill>
              <a:schemeClr val="tx2">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Analysis!$B$18:$B$21</c:f>
              <c:numCache>
                <c:formatCode>General</c:formatCode>
                <c:ptCount val="4"/>
                <c:pt idx="0">
                  <c:v>2005</c:v>
                </c:pt>
                <c:pt idx="1">
                  <c:v>2006</c:v>
                </c:pt>
                <c:pt idx="2">
                  <c:v>2007</c:v>
                </c:pt>
                <c:pt idx="3">
                  <c:v>2008</c:v>
                </c:pt>
              </c:numCache>
            </c:numRef>
          </c:cat>
          <c:val>
            <c:numRef>
              <c:f>Analysis!$C$18:$C$21</c:f>
              <c:numCache>
                <c:formatCode>[&lt;999999]\$0.00," k"\ ;[&lt;999999999]\$0.00,," M";\ \$0.00\ "B"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0-527A-4558-B5F2-0D500972D8C9}"/>
            </c:ext>
          </c:extLst>
        </c:ser>
        <c:ser>
          <c:idx val="3"/>
          <c:order val="2"/>
          <c:tx>
            <c:strRef>
              <c:f>Analysis!$E$17</c:f>
              <c:strCache>
                <c:ptCount val="1"/>
                <c:pt idx="0">
                  <c:v>Avobe Average</c:v>
                </c:pt>
              </c:strCache>
            </c:strRef>
          </c:tx>
          <c:spPr>
            <a:solidFill>
              <a:srgbClr val="0ABAB5"/>
            </a:solidFill>
            <a:ln>
              <a:noFill/>
            </a:ln>
            <a:effectLst/>
          </c:spPr>
          <c:invertIfNegative val="0"/>
          <c:dLbls>
            <c:delete val="1"/>
          </c:dLbls>
          <c:cat>
            <c:numRef>
              <c:f>Analysis!$B$18:$B$21</c:f>
              <c:numCache>
                <c:formatCode>General</c:formatCode>
                <c:ptCount val="4"/>
                <c:pt idx="0">
                  <c:v>2005</c:v>
                </c:pt>
                <c:pt idx="1">
                  <c:v>2006</c:v>
                </c:pt>
                <c:pt idx="2">
                  <c:v>2007</c:v>
                </c:pt>
                <c:pt idx="3">
                  <c:v>2008</c:v>
                </c:pt>
              </c:numCache>
            </c:numRef>
          </c:cat>
          <c:val>
            <c:numRef>
              <c:f>Analysis!$E$18:$E$21</c:f>
              <c:numCache>
                <c:formatCode>General</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1-527A-4558-B5F2-0D500972D8C9}"/>
            </c:ext>
          </c:extLst>
        </c:ser>
        <c:dLbls>
          <c:showLegendKey val="0"/>
          <c:showVal val="1"/>
          <c:showCatName val="0"/>
          <c:showSerName val="0"/>
          <c:showPercent val="0"/>
          <c:showBubbleSize val="0"/>
        </c:dLbls>
        <c:gapWidth val="219"/>
        <c:overlap val="100"/>
        <c:axId val="2055541760"/>
        <c:axId val="2055543680"/>
      </c:barChart>
      <c:lineChart>
        <c:grouping val="standard"/>
        <c:varyColors val="0"/>
        <c:ser>
          <c:idx val="2"/>
          <c:order val="1"/>
          <c:tx>
            <c:strRef>
              <c:f>Analysis!$D$17</c:f>
              <c:strCache>
                <c:ptCount val="1"/>
                <c:pt idx="0">
                  <c:v>Average of   Total Revenue</c:v>
                </c:pt>
              </c:strCache>
            </c:strRef>
          </c:tx>
          <c:spPr>
            <a:ln w="19050" cap="rnd">
              <a:solidFill>
                <a:schemeClr val="bg2">
                  <a:lumMod val="90000"/>
                </a:schemeClr>
              </a:solidFill>
              <a:round/>
            </a:ln>
            <a:effectLst/>
          </c:spPr>
          <c:marker>
            <c:symbol val="none"/>
          </c:marker>
          <c:dLbls>
            <c:delete val="1"/>
          </c:dLbls>
          <c:cat>
            <c:numRef>
              <c:f>Analysis!$B$18:$B$21</c:f>
              <c:numCache>
                <c:formatCode>General</c:formatCode>
                <c:ptCount val="4"/>
                <c:pt idx="0">
                  <c:v>2005</c:v>
                </c:pt>
                <c:pt idx="1">
                  <c:v>2006</c:v>
                </c:pt>
                <c:pt idx="2">
                  <c:v>2007</c:v>
                </c:pt>
                <c:pt idx="3">
                  <c:v>2008</c:v>
                </c:pt>
              </c:numCache>
            </c:numRef>
          </c:cat>
          <c:val>
            <c:numRef>
              <c:f>Analysis!$D$18:$D$21</c:f>
              <c:numCache>
                <c:formatCode>[&lt;999999]\$0.00," k"\ ;[&lt;999999999]\$0.00,," M";\ \$0.00\ "B"</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527A-4558-B5F2-0D500972D8C9}"/>
            </c:ext>
          </c:extLst>
        </c:ser>
        <c:dLbls>
          <c:showLegendKey val="0"/>
          <c:showVal val="1"/>
          <c:showCatName val="0"/>
          <c:showSerName val="0"/>
          <c:showPercent val="0"/>
          <c:showBubbleSize val="0"/>
        </c:dLbls>
        <c:marker val="1"/>
        <c:smooth val="0"/>
        <c:axId val="2055541760"/>
        <c:axId val="2055543680"/>
      </c:lineChart>
      <c:catAx>
        <c:axId val="2055541760"/>
        <c:scaling>
          <c:orientation val="minMax"/>
        </c:scaling>
        <c:delete val="1"/>
        <c:axPos val="b"/>
        <c:numFmt formatCode="General" sourceLinked="1"/>
        <c:majorTickMark val="none"/>
        <c:minorTickMark val="none"/>
        <c:tickLblPos val="nextTo"/>
        <c:crossAx val="2055543680"/>
        <c:crosses val="autoZero"/>
        <c:auto val="1"/>
        <c:lblAlgn val="ctr"/>
        <c:lblOffset val="100"/>
        <c:noMultiLvlLbl val="0"/>
      </c:catAx>
      <c:valAx>
        <c:axId val="2055543680"/>
        <c:scaling>
          <c:orientation val="minMax"/>
        </c:scaling>
        <c:delete val="1"/>
        <c:axPos val="l"/>
        <c:numFmt formatCode="[&lt;999999]\$0.00,&quot; k&quot;\ ;[&lt;999999999]\$0.00,,&quot; M&quot;;\ \$0.00\ &quot;B&quot;" sourceLinked="1"/>
        <c:majorTickMark val="none"/>
        <c:minorTickMark val="none"/>
        <c:tickLblPos val="nextTo"/>
        <c:crossAx val="20555417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496600660766E-2"/>
          <c:y val="0.27777777777777779"/>
          <c:w val="0.93888888888888888"/>
          <c:h val="0.61482283464566923"/>
        </c:manualLayout>
      </c:layout>
      <c:barChart>
        <c:barDir val="col"/>
        <c:grouping val="clustered"/>
        <c:varyColors val="0"/>
        <c:ser>
          <c:idx val="0"/>
          <c:order val="0"/>
          <c:tx>
            <c:strRef>
              <c:f>Analysis!$AA$20</c:f>
              <c:strCache>
                <c:ptCount val="1"/>
                <c:pt idx="0">
                  <c:v>  Profit</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Analysis!$Z$21:$Z$27</c:f>
              <c:strCache>
                <c:ptCount val="7"/>
                <c:pt idx="0">
                  <c:v>Sun</c:v>
                </c:pt>
                <c:pt idx="1">
                  <c:v>Mon</c:v>
                </c:pt>
                <c:pt idx="2">
                  <c:v>Tue</c:v>
                </c:pt>
                <c:pt idx="3">
                  <c:v>Wed</c:v>
                </c:pt>
                <c:pt idx="4">
                  <c:v>Thu</c:v>
                </c:pt>
                <c:pt idx="5">
                  <c:v>Fri</c:v>
                </c:pt>
                <c:pt idx="6">
                  <c:v>Sat</c:v>
                </c:pt>
              </c:strCache>
            </c:strRef>
          </c:cat>
          <c:val>
            <c:numRef>
              <c:f>Analysis!$AA$21:$AA$27</c:f>
              <c:numCache>
                <c:formatCode>[&lt;999999]\$0.00," k"\ ;[&lt;999999999]\$0.00,," M";\ \$0.00\ "B"</c:formatCode>
                <c:ptCount val="7"/>
                <c:pt idx="0">
                  <c:v>4115816.0986999916</c:v>
                </c:pt>
                <c:pt idx="1">
                  <c:v>4427484.0082999952</c:v>
                </c:pt>
                <c:pt idx="2">
                  <c:v>4095723.7392999898</c:v>
                </c:pt>
                <c:pt idx="3">
                  <c:v>3534873.7423999924</c:v>
                </c:pt>
                <c:pt idx="4">
                  <c:v>3999516.6449999935</c:v>
                </c:pt>
                <c:pt idx="5">
                  <c:v>4205870.0441999882</c:v>
                </c:pt>
                <c:pt idx="6">
                  <c:v>3798492.1483999952</c:v>
                </c:pt>
              </c:numCache>
            </c:numRef>
          </c:val>
          <c:extLst>
            <c:ext xmlns:c16="http://schemas.microsoft.com/office/drawing/2014/chart" uri="{C3380CC4-5D6E-409C-BE32-E72D297353CC}">
              <c16:uniqueId val="{00000000-D653-4D62-BA8B-4A0D9AFD1526}"/>
            </c:ext>
          </c:extLst>
        </c:ser>
        <c:ser>
          <c:idx val="1"/>
          <c:order val="1"/>
          <c:tx>
            <c:strRef>
              <c:f>Analysis!$AB$20</c:f>
              <c:strCache>
                <c:ptCount val="1"/>
                <c:pt idx="0">
                  <c:v>Highlight</c:v>
                </c:pt>
              </c:strCache>
            </c:strRef>
          </c:tx>
          <c:spPr>
            <a:solidFill>
              <a:srgbClr val="0ABAB5"/>
            </a:solidFill>
            <a:ln>
              <a:noFill/>
            </a:ln>
            <a:effectLst/>
          </c:spPr>
          <c:invertIfNegative val="0"/>
          <c:dLbls>
            <c:delete val="1"/>
          </c:dLbls>
          <c:cat>
            <c:strRef>
              <c:f>Analysis!$Z$21:$Z$27</c:f>
              <c:strCache>
                <c:ptCount val="7"/>
                <c:pt idx="0">
                  <c:v>Sun</c:v>
                </c:pt>
                <c:pt idx="1">
                  <c:v>Mon</c:v>
                </c:pt>
                <c:pt idx="2">
                  <c:v>Tue</c:v>
                </c:pt>
                <c:pt idx="3">
                  <c:v>Wed</c:v>
                </c:pt>
                <c:pt idx="4">
                  <c:v>Thu</c:v>
                </c:pt>
                <c:pt idx="5">
                  <c:v>Fri</c:v>
                </c:pt>
                <c:pt idx="6">
                  <c:v>Sat</c:v>
                </c:pt>
              </c:strCache>
            </c:strRef>
          </c:cat>
          <c:val>
            <c:numRef>
              <c:f>Analysis!$AB$21:$AB$27</c:f>
              <c:numCache>
                <c:formatCode>General</c:formatCode>
                <c:ptCount val="7"/>
                <c:pt idx="0">
                  <c:v>4115816.0986999916</c:v>
                </c:pt>
                <c:pt idx="1">
                  <c:v>4427484.0082999952</c:v>
                </c:pt>
                <c:pt idx="2">
                  <c:v>0</c:v>
                </c:pt>
                <c:pt idx="3">
                  <c:v>0</c:v>
                </c:pt>
                <c:pt idx="4">
                  <c:v>0</c:v>
                </c:pt>
                <c:pt idx="5">
                  <c:v>4205870.0441999882</c:v>
                </c:pt>
                <c:pt idx="6">
                  <c:v>0</c:v>
                </c:pt>
              </c:numCache>
            </c:numRef>
          </c:val>
          <c:extLst>
            <c:ext xmlns:c16="http://schemas.microsoft.com/office/drawing/2014/chart" uri="{C3380CC4-5D6E-409C-BE32-E72D297353CC}">
              <c16:uniqueId val="{00000001-D653-4D62-BA8B-4A0D9AFD1526}"/>
            </c:ext>
          </c:extLst>
        </c:ser>
        <c:dLbls>
          <c:dLblPos val="outEnd"/>
          <c:showLegendKey val="0"/>
          <c:showVal val="1"/>
          <c:showCatName val="0"/>
          <c:showSerName val="0"/>
          <c:showPercent val="0"/>
          <c:showBubbleSize val="0"/>
        </c:dLbls>
        <c:gapWidth val="219"/>
        <c:overlap val="100"/>
        <c:axId val="719675935"/>
        <c:axId val="719694175"/>
      </c:barChart>
      <c:catAx>
        <c:axId val="71967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19694175"/>
        <c:crosses val="autoZero"/>
        <c:auto val="1"/>
        <c:lblAlgn val="ctr"/>
        <c:lblOffset val="100"/>
        <c:noMultiLvlLbl val="0"/>
      </c:catAx>
      <c:valAx>
        <c:axId val="719694175"/>
        <c:scaling>
          <c:orientation val="minMax"/>
        </c:scaling>
        <c:delete val="1"/>
        <c:axPos val="l"/>
        <c:numFmt formatCode="[&lt;999999]\$0.00,&quot; k&quot;\ ;[&lt;999999999]\$0.00,,&quot; M&quot;;\ \$0.00\ &quot;B&quot;" sourceLinked="1"/>
        <c:majorTickMark val="none"/>
        <c:minorTickMark val="none"/>
        <c:tickLblPos val="nextTo"/>
        <c:crossAx val="719675935"/>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[Adventure_sales_Report.xlsm]Analysis!PivotTable5</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2700" cap="rnd">
            <a:solidFill>
              <a:srgbClr val="0ABAB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474982052713739E-5"/>
          <c:y val="0.13930519101778943"/>
          <c:w val="0.97600218722659671"/>
          <c:h val="0.72088764946048411"/>
        </c:manualLayout>
      </c:layout>
      <c:lineChart>
        <c:grouping val="standard"/>
        <c:varyColors val="0"/>
        <c:ser>
          <c:idx val="0"/>
          <c:order val="0"/>
          <c:tx>
            <c:strRef>
              <c:f>Analysis!$D$35</c:f>
              <c:strCache>
                <c:ptCount val="1"/>
                <c:pt idx="0">
                  <c:v>Total</c:v>
                </c:pt>
              </c:strCache>
            </c:strRef>
          </c:tx>
          <c:spPr>
            <a:ln w="12700" cap="rnd">
              <a:solidFill>
                <a:srgbClr val="0ABAB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Analysis!$C$36:$C$47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Analysis!$D$36:$D$47</c:f>
              <c:numCache>
                <c:formatCode>[&lt;999999]\$0," k"\ ;[&lt;999999999]\$0,," M";\ \$0.00\ "B"</c:formatCode>
                <c:ptCount val="12"/>
                <c:pt idx="0">
                  <c:v>2559214.5870999969</c:v>
                </c:pt>
                <c:pt idx="1">
                  <c:v>2326424.3643999989</c:v>
                </c:pt>
                <c:pt idx="2">
                  <c:v>2874388.4145999975</c:v>
                </c:pt>
                <c:pt idx="3">
                  <c:v>2723198.0407999982</c:v>
                </c:pt>
                <c:pt idx="4">
                  <c:v>3094479.5498999995</c:v>
                </c:pt>
                <c:pt idx="5">
                  <c:v>2833961.1173999975</c:v>
                </c:pt>
                <c:pt idx="6">
                  <c:v>2110072.8855999992</c:v>
                </c:pt>
                <c:pt idx="7">
                  <c:v>2324468.8938999982</c:v>
                </c:pt>
                <c:pt idx="8">
                  <c:v>1589198.2703000009</c:v>
                </c:pt>
                <c:pt idx="9">
                  <c:v>1755539.9450000001</c:v>
                </c:pt>
                <c:pt idx="10">
                  <c:v>1415578.3239000016</c:v>
                </c:pt>
                <c:pt idx="11">
                  <c:v>2571252.0333999982</c:v>
                </c:pt>
              </c:numCache>
            </c:numRef>
          </c:val>
          <c:smooth val="1"/>
          <c:extLst>
            <c:ext xmlns:c16="http://schemas.microsoft.com/office/drawing/2014/chart" uri="{C3380CC4-5D6E-409C-BE32-E72D297353CC}">
              <c16:uniqueId val="{00000000-D365-4C81-B545-5B5237C2CFFF}"/>
            </c:ext>
          </c:extLst>
        </c:ser>
        <c:dLbls>
          <c:dLblPos val="t"/>
          <c:showLegendKey val="0"/>
          <c:showVal val="1"/>
          <c:showCatName val="0"/>
          <c:showSerName val="0"/>
          <c:showPercent val="0"/>
          <c:showBubbleSize val="0"/>
        </c:dLbls>
        <c:smooth val="0"/>
        <c:axId val="680750575"/>
        <c:axId val="680751055"/>
      </c:lineChart>
      <c:catAx>
        <c:axId val="68075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80751055"/>
        <c:crosses val="autoZero"/>
        <c:auto val="1"/>
        <c:lblAlgn val="ctr"/>
        <c:lblOffset val="100"/>
        <c:noMultiLvlLbl val="0"/>
      </c:catAx>
      <c:valAx>
        <c:axId val="680751055"/>
        <c:scaling>
          <c:orientation val="minMax"/>
        </c:scaling>
        <c:delete val="1"/>
        <c:axPos val="l"/>
        <c:numFmt formatCode="[&lt;999999]\$0,&quot; k&quot;\ ;[&lt;999999999]\$0,,&quot; M&quot;;\ \$0.00\ &quot;B&quot;" sourceLinked="1"/>
        <c:majorTickMark val="none"/>
        <c:minorTickMark val="none"/>
        <c:tickLblPos val="nextTo"/>
        <c:crossAx val="6807505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[Adventure_sales_Report.xlsm]Analysis!weektype_profit</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ABAB5"/>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fld id="{133373A9-4996-4152-AC4F-0A33AB11C563}" type="VALUE">
                  <a:rPr lang="en-US">
                    <a:latin typeface="Arial Black" panose="020B0A04020102020204" pitchFamily="34" charset="0"/>
                  </a:rPr>
                  <a:pPr>
                    <a:defRPr>
                      <a:solidFill>
                        <a:schemeClr val="tx1">
                          <a:lumMod val="95000"/>
                          <a:lumOff val="5000"/>
                        </a:schemeClr>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1956834532374095"/>
                  <c:h val="0.1658034528552457"/>
                </c:manualLayout>
              </c15:layout>
              <c15:dlblFieldTable/>
              <c15:showDataLabelsRange val="0"/>
            </c:ext>
          </c:extLst>
        </c:dLbl>
      </c:pivotFmt>
      <c:pivotFmt>
        <c:idx val="10"/>
        <c:spPr>
          <a:solidFill>
            <a:schemeClr val="accent1">
              <a:lumMod val="20000"/>
              <a:lumOff val="80000"/>
            </a:schemeClr>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fld id="{FF711F51-F4A4-43FB-B2DA-CAF3E3900C37}" type="VALUE">
                  <a:rPr lang="en-US">
                    <a:latin typeface="Arial Black" panose="020B0A04020102020204" pitchFamily="34" charset="0"/>
                  </a:rPr>
                  <a:pPr>
                    <a:defRPr>
                      <a:solidFill>
                        <a:schemeClr val="tx1">
                          <a:lumMod val="95000"/>
                          <a:lumOff val="5000"/>
                        </a:schemeClr>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7640287769784166"/>
                  <c:h val="0.1658034528552457"/>
                </c:manualLayout>
              </c15:layout>
              <c15:dlblFieldTable/>
              <c15:showDataLabelsRange val="0"/>
            </c:ext>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Analysis!$X$38</c:f>
              <c:strCache>
                <c:ptCount val="1"/>
                <c:pt idx="0">
                  <c:v>  Profit</c:v>
                </c:pt>
              </c:strCache>
            </c:strRef>
          </c:tx>
          <c:dPt>
            <c:idx val="0"/>
            <c:bubble3D val="0"/>
            <c:spPr>
              <a:solidFill>
                <a:srgbClr val="0ABAB5"/>
              </a:solidFill>
              <a:ln w="19050">
                <a:solidFill>
                  <a:schemeClr val="lt1"/>
                </a:solidFill>
              </a:ln>
              <a:effectLst/>
            </c:spPr>
            <c:extLst>
              <c:ext xmlns:c16="http://schemas.microsoft.com/office/drawing/2014/chart" uri="{C3380CC4-5D6E-409C-BE32-E72D297353CC}">
                <c16:uniqueId val="{00000001-8E73-40BD-BA88-BBB4356DE818}"/>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3-8E73-40BD-BA88-BBB4356DE818}"/>
              </c:ext>
            </c:extLst>
          </c:dPt>
          <c:dLbls>
            <c:dLbl>
              <c:idx val="0"/>
              <c:tx>
                <c:rich>
                  <a:bodyPr/>
                  <a:lstStyle/>
                  <a:p>
                    <a:fld id="{133373A9-4996-4152-AC4F-0A33AB11C563}" type="VALUE">
                      <a:rPr lang="en-US">
                        <a:latin typeface="Arial Black" panose="020B0A04020102020204" pitchFamily="34" charset="0"/>
                      </a:rPr>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layout>
                    <c:manualLayout>
                      <c:w val="0.31956834532374095"/>
                      <c:h val="0.1658034528552457"/>
                    </c:manualLayout>
                  </c15:layout>
                  <c15:dlblFieldTable/>
                  <c15:showDataLabelsRange val="0"/>
                </c:ext>
                <c:ext xmlns:c16="http://schemas.microsoft.com/office/drawing/2014/chart" uri="{C3380CC4-5D6E-409C-BE32-E72D297353CC}">
                  <c16:uniqueId val="{00000001-8E73-40BD-BA88-BBB4356DE818}"/>
                </c:ext>
              </c:extLst>
            </c:dLbl>
            <c:dLbl>
              <c:idx val="1"/>
              <c:tx>
                <c:rich>
                  <a:bodyPr/>
                  <a:lstStyle/>
                  <a:p>
                    <a:fld id="{FF711F51-F4A4-43FB-B2DA-CAF3E3900C37}" type="VALUE">
                      <a:rPr lang="en-US">
                        <a:latin typeface="Arial Black" panose="020B0A04020102020204" pitchFamily="34" charset="0"/>
                      </a:rPr>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layout>
                    <c:manualLayout>
                      <c:w val="0.27640287769784166"/>
                      <c:h val="0.1658034528552457"/>
                    </c:manualLayout>
                  </c15:layout>
                  <c15:dlblFieldTable/>
                  <c15:showDataLabelsRange val="0"/>
                </c:ext>
                <c:ext xmlns:c16="http://schemas.microsoft.com/office/drawing/2014/chart" uri="{C3380CC4-5D6E-409C-BE32-E72D297353CC}">
                  <c16:uniqueId val="{00000003-8E73-40BD-BA88-BBB4356DE8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Analysis!$W$39:$W$40</c:f>
              <c:strCache>
                <c:ptCount val="2"/>
                <c:pt idx="0">
                  <c:v>weekday</c:v>
                </c:pt>
                <c:pt idx="1">
                  <c:v>Weekend</c:v>
                </c:pt>
              </c:strCache>
            </c:strRef>
          </c:cat>
          <c:val>
            <c:numRef>
              <c:f>Analysis!$X$39:$X$40</c:f>
              <c:numCache>
                <c:formatCode>[&lt;999999]\$0.00," k"\ ;[&lt;999999999]\$0.00,," M";\ \$0.00\ "B"</c:formatCode>
                <c:ptCount val="2"/>
                <c:pt idx="0">
                  <c:v>20263468.179200068</c:v>
                </c:pt>
                <c:pt idx="1">
                  <c:v>7914308.2470999882</c:v>
                </c:pt>
              </c:numCache>
            </c:numRef>
          </c:val>
          <c:extLst>
            <c:ext xmlns:c16="http://schemas.microsoft.com/office/drawing/2014/chart" uri="{C3380CC4-5D6E-409C-BE32-E72D297353CC}">
              <c16:uniqueId val="{00000004-8E73-40BD-BA88-BBB4356DE818}"/>
            </c:ext>
          </c:extLst>
        </c:ser>
        <c:ser>
          <c:idx val="1"/>
          <c:order val="1"/>
          <c:tx>
            <c:strRef>
              <c:f>Analysis!$Y$38</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8E73-40BD-BA88-BBB4356DE8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8E73-40BD-BA88-BBB4356DE8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Analysis!$W$39:$W$40</c:f>
              <c:strCache>
                <c:ptCount val="2"/>
                <c:pt idx="0">
                  <c:v>weekday</c:v>
                </c:pt>
                <c:pt idx="1">
                  <c:v>Weekend</c:v>
                </c:pt>
              </c:strCache>
            </c:strRef>
          </c:cat>
          <c:val>
            <c:numRef>
              <c:f>Analysis!$Y$39:$Y$40</c:f>
              <c:numCache>
                <c:formatCode>0.00%</c:formatCode>
                <c:ptCount val="2"/>
                <c:pt idx="0">
                  <c:v>0.71912942570894289</c:v>
                </c:pt>
                <c:pt idx="1">
                  <c:v>0.2808705742910611</c:v>
                </c:pt>
              </c:numCache>
            </c:numRef>
          </c:val>
          <c:extLst>
            <c:ext xmlns:c16="http://schemas.microsoft.com/office/drawing/2014/chart" uri="{C3380CC4-5D6E-409C-BE32-E72D297353CC}">
              <c16:uniqueId val="{00000009-8E73-40BD-BA88-BBB4356DE818}"/>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4222019986195198"/>
          <c:y val="0.84077591085879588"/>
          <c:w val="0.45079131440228265"/>
          <c:h val="0.124436455942008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9.7975950680583526E-2"/>
          <c:w val="0.94358974358974357"/>
          <c:h val="0.89814814814814814"/>
        </c:manualLayout>
      </c:layout>
      <c:barChart>
        <c:barDir val="bar"/>
        <c:grouping val="clustered"/>
        <c:varyColors val="0"/>
        <c:ser>
          <c:idx val="0"/>
          <c:order val="0"/>
          <c:tx>
            <c:strRef>
              <c:f>'Analysis (2)'!$I$32</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horzOverflow="clip" vert="horz" wrap="none" lIns="0" tIns="0" rIns="0" bIns="0" anchor="t" anchorCtr="0">
                <a:spAutoFit/>
              </a:bodyPr>
              <a:lstStyle/>
              <a:p>
                <a:pPr>
                  <a:defRPr sz="900" b="0" i="0" u="none" strike="noStrike" kern="1200" baseline="0">
                    <a:solidFill>
                      <a:schemeClr val="tx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 (2)'!$H$33:$H$37</c:f>
              <c:strCache>
                <c:ptCount val="5"/>
                <c:pt idx="0">
                  <c:v>Road-150 Red, 48</c:v>
                </c:pt>
                <c:pt idx="1">
                  <c:v>Road-150 Red, 52</c:v>
                </c:pt>
                <c:pt idx="2">
                  <c:v>Road-150 Red, 62</c:v>
                </c:pt>
                <c:pt idx="3">
                  <c:v>Road-150 Red, 56</c:v>
                </c:pt>
                <c:pt idx="4">
                  <c:v>Road-150 Red, 44</c:v>
                </c:pt>
              </c:strCache>
            </c:strRef>
          </c:cat>
          <c:val>
            <c:numRef>
              <c:f>'Analysis (2)'!$I$33:$I$37</c:f>
              <c:numCache>
                <c:formatCode>[&lt;999999]\$0.00," k"\ ;[&lt;999999999]\$0.00,," M";\ \$0.00\ "B"</c:formatCode>
                <c:ptCount val="5"/>
                <c:pt idx="0">
                  <c:v>2676067.9715999975</c:v>
                </c:pt>
                <c:pt idx="1">
                  <c:v>2567730.834999999</c:v>
                </c:pt>
                <c:pt idx="2">
                  <c:v>2545219.2221999983</c:v>
                </c:pt>
                <c:pt idx="3">
                  <c:v>2431254.1823999984</c:v>
                </c:pt>
                <c:pt idx="4">
                  <c:v>2149859.0223999987</c:v>
                </c:pt>
              </c:numCache>
            </c:numRef>
          </c:val>
          <c:extLst>
            <c:ext xmlns:c16="http://schemas.microsoft.com/office/drawing/2014/chart" uri="{C3380CC4-5D6E-409C-BE32-E72D297353CC}">
              <c16:uniqueId val="{00000000-28AC-4B74-A366-3E4C0D284B0E}"/>
            </c:ext>
          </c:extLst>
        </c:ser>
        <c:ser>
          <c:idx val="1"/>
          <c:order val="1"/>
          <c:tx>
            <c:strRef>
              <c:f>'Analysis (2)'!$J$32</c:f>
              <c:strCache>
                <c:ptCount val="1"/>
                <c:pt idx="0">
                  <c:v>profit</c:v>
                </c:pt>
              </c:strCache>
            </c:strRef>
          </c:tx>
          <c:spPr>
            <a:solidFill>
              <a:srgbClr val="0ABAB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(2)'!$H$33:$H$37</c:f>
              <c:strCache>
                <c:ptCount val="5"/>
                <c:pt idx="0">
                  <c:v>Road-150 Red, 48</c:v>
                </c:pt>
                <c:pt idx="1">
                  <c:v>Road-150 Red, 52</c:v>
                </c:pt>
                <c:pt idx="2">
                  <c:v>Road-150 Red, 62</c:v>
                </c:pt>
                <c:pt idx="3">
                  <c:v>Road-150 Red, 56</c:v>
                </c:pt>
                <c:pt idx="4">
                  <c:v>Road-150 Red, 44</c:v>
                </c:pt>
              </c:strCache>
            </c:strRef>
          </c:cat>
          <c:val>
            <c:numRef>
              <c:f>'Analysis (2)'!$J$33:$J$37</c:f>
              <c:numCache>
                <c:formatCode>[&lt;999999]\$0.00," k"\ ;[&lt;999999999]\$0.00,," M";\ \$0.00\ "B"</c:formatCode>
                <c:ptCount val="5"/>
                <c:pt idx="0">
                  <c:v>2676067.9715999975</c:v>
                </c:pt>
                <c:pt idx="1">
                  <c:v>2567730.834999999</c:v>
                </c:pt>
                <c:pt idx="2">
                  <c:v>2545219.2221999983</c:v>
                </c:pt>
                <c:pt idx="3">
                  <c:v>2431254.1823999984</c:v>
                </c:pt>
                <c:pt idx="4">
                  <c:v>2149859.0223999987</c:v>
                </c:pt>
              </c:numCache>
            </c:numRef>
          </c:val>
          <c:extLst>
            <c:ext xmlns:c16="http://schemas.microsoft.com/office/drawing/2014/chart" uri="{C3380CC4-5D6E-409C-BE32-E72D297353CC}">
              <c16:uniqueId val="{00000001-28AC-4B74-A366-3E4C0D284B0E}"/>
            </c:ext>
          </c:extLst>
        </c:ser>
        <c:dLbls>
          <c:showLegendKey val="0"/>
          <c:showVal val="0"/>
          <c:showCatName val="0"/>
          <c:showSerName val="0"/>
          <c:showPercent val="0"/>
          <c:showBubbleSize val="0"/>
        </c:dLbls>
        <c:gapWidth val="44"/>
        <c:overlap val="100"/>
        <c:axId val="1140535583"/>
        <c:axId val="1140534143"/>
      </c:barChart>
      <c:catAx>
        <c:axId val="1140535583"/>
        <c:scaling>
          <c:orientation val="maxMin"/>
        </c:scaling>
        <c:delete val="1"/>
        <c:axPos val="l"/>
        <c:numFmt formatCode="General" sourceLinked="1"/>
        <c:majorTickMark val="none"/>
        <c:minorTickMark val="none"/>
        <c:tickLblPos val="nextTo"/>
        <c:crossAx val="1140534143"/>
        <c:crosses val="autoZero"/>
        <c:auto val="1"/>
        <c:lblAlgn val="ctr"/>
        <c:lblOffset val="100"/>
        <c:noMultiLvlLbl val="0"/>
      </c:catAx>
      <c:valAx>
        <c:axId val="1140534143"/>
        <c:scaling>
          <c:orientation val="minMax"/>
        </c:scaling>
        <c:delete val="1"/>
        <c:axPos val="t"/>
        <c:numFmt formatCode="[&lt;999999]\$0.00,&quot; k&quot;\ ;[&lt;999999999]\$0.00,,&quot; M&quot;;\ \$0.00\ &quot;B&quot;" sourceLinked="1"/>
        <c:majorTickMark val="none"/>
        <c:minorTickMark val="none"/>
        <c:tickLblPos val="nextTo"/>
        <c:crossAx val="114053558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759378343085913E-2"/>
          <c:y val="9.822160537835356E-2"/>
          <c:w val="0.79341577384650741"/>
          <c:h val="0.80355678924329288"/>
        </c:manualLayout>
      </c:layout>
      <c:pieChart>
        <c:varyColors val="1"/>
        <c:ser>
          <c:idx val="0"/>
          <c:order val="0"/>
          <c:spPr>
            <a:solidFill>
              <a:srgbClr val="0ABAB5"/>
            </a:solidFill>
          </c:spPr>
          <c:dPt>
            <c:idx val="0"/>
            <c:bubble3D val="0"/>
            <c:spPr>
              <a:solidFill>
                <a:srgbClr val="0ABAB5"/>
              </a:solidFill>
              <a:ln w="19050">
                <a:solidFill>
                  <a:schemeClr val="lt1"/>
                </a:solidFill>
              </a:ln>
              <a:effectLst/>
            </c:spPr>
            <c:extLst>
              <c:ext xmlns:c16="http://schemas.microsoft.com/office/drawing/2014/chart" uri="{C3380CC4-5D6E-409C-BE32-E72D297353CC}">
                <c16:uniqueId val="{00000001-DB12-4F5E-B634-728BC37772E0}"/>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3-DB12-4F5E-B634-728BC37772E0}"/>
              </c:ext>
            </c:extLst>
          </c:dPt>
          <c:cat>
            <c:strRef>
              <c:f>'Analysis (2)'!$H$40:$H$41</c:f>
              <c:strCache>
                <c:ptCount val="2"/>
                <c:pt idx="0">
                  <c:v>top 5 Product</c:v>
                </c:pt>
                <c:pt idx="1">
                  <c:v>Others</c:v>
                </c:pt>
              </c:strCache>
            </c:strRef>
          </c:cat>
          <c:val>
            <c:numRef>
              <c:f>'Analysis (2)'!$I$40:$I$41</c:f>
              <c:numCache>
                <c:formatCode>0.00%</c:formatCode>
                <c:ptCount val="2"/>
                <c:pt idx="0">
                  <c:v>0.43900310111248581</c:v>
                </c:pt>
                <c:pt idx="1">
                  <c:v>0.56099689888751425</c:v>
                </c:pt>
              </c:numCache>
            </c:numRef>
          </c:val>
          <c:extLst>
            <c:ext xmlns:c16="http://schemas.microsoft.com/office/drawing/2014/chart" uri="{C3380CC4-5D6E-409C-BE32-E72D297353CC}">
              <c16:uniqueId val="{00000004-DB12-4F5E-B634-728BC37772E0}"/>
            </c:ext>
          </c:extLst>
        </c:ser>
        <c:dLbls>
          <c:showLegendKey val="0"/>
          <c:showVal val="0"/>
          <c:showCatName val="0"/>
          <c:showSerName val="0"/>
          <c:showPercent val="0"/>
          <c:showBubbleSize val="0"/>
          <c:showLeaderLines val="1"/>
        </c:dLbls>
        <c:firstSliceAng val="22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081183400462038E-3"/>
          <c:y val="0.17716399439707342"/>
          <c:w val="0.92198581560283688"/>
          <c:h val="0.80313199105145416"/>
        </c:manualLayout>
      </c:layout>
      <c:barChart>
        <c:barDir val="bar"/>
        <c:grouping val="clustered"/>
        <c:varyColors val="0"/>
        <c:ser>
          <c:idx val="1"/>
          <c:order val="0"/>
          <c:tx>
            <c:strRef>
              <c:f>'Analysis (2)'!$S$67</c:f>
              <c:strCache>
                <c:ptCount val="1"/>
                <c:pt idx="0">
                  <c:v>Female</c:v>
                </c:pt>
              </c:strCache>
            </c:strRef>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0-A685-4D44-BE64-DEB60AEA6ED7}"/>
            </c:ext>
          </c:extLst>
        </c:ser>
        <c:ser>
          <c:idx val="0"/>
          <c:order val="1"/>
          <c:tx>
            <c:strRef>
              <c:f>'Analysis (2)'!$S$67</c:f>
              <c:strCache>
                <c:ptCount val="1"/>
                <c:pt idx="0">
                  <c:v>Female</c:v>
                </c:pt>
              </c:strCache>
            </c:strRef>
          </c:tx>
          <c:spPr>
            <a:solidFill>
              <a:srgbClr val="0ABAB5"/>
            </a:solidFill>
            <a:ln>
              <a:noFill/>
            </a:ln>
            <a:effectLst/>
          </c:spPr>
          <c:invertIfNegative val="0"/>
          <c:val>
            <c:numRef>
              <c:f>'Analysis (2)'!$U$67</c:f>
              <c:numCache>
                <c:formatCode>0.00%</c:formatCode>
                <c:ptCount val="1"/>
                <c:pt idx="0">
                  <c:v>0.51384200736243868</c:v>
                </c:pt>
              </c:numCache>
            </c:numRef>
          </c:val>
          <c:extLst>
            <c:ext xmlns:c16="http://schemas.microsoft.com/office/drawing/2014/chart" uri="{C3380CC4-5D6E-409C-BE32-E72D297353CC}">
              <c16:uniqueId val="{00000002-A685-4D44-BE64-DEB60AEA6ED7}"/>
            </c:ext>
          </c:extLst>
        </c:ser>
        <c:dLbls>
          <c:showLegendKey val="0"/>
          <c:showVal val="0"/>
          <c:showCatName val="0"/>
          <c:showSerName val="0"/>
          <c:showPercent val="0"/>
          <c:showBubbleSize val="0"/>
        </c:dLbls>
        <c:gapWidth val="0"/>
        <c:overlap val="100"/>
        <c:axId val="8349759"/>
        <c:axId val="8355999"/>
      </c:barChart>
      <c:catAx>
        <c:axId val="8349759"/>
        <c:scaling>
          <c:orientation val="minMax"/>
        </c:scaling>
        <c:delete val="1"/>
        <c:axPos val="l"/>
        <c:numFmt formatCode="General" sourceLinked="1"/>
        <c:majorTickMark val="none"/>
        <c:minorTickMark val="none"/>
        <c:tickLblPos val="nextTo"/>
        <c:crossAx val="8355999"/>
        <c:crosses val="autoZero"/>
        <c:auto val="1"/>
        <c:lblAlgn val="ctr"/>
        <c:lblOffset val="100"/>
        <c:noMultiLvlLbl val="0"/>
      </c:catAx>
      <c:valAx>
        <c:axId val="8355999"/>
        <c:scaling>
          <c:orientation val="minMax"/>
        </c:scaling>
        <c:delete val="1"/>
        <c:axPos val="b"/>
        <c:numFmt formatCode="General" sourceLinked="1"/>
        <c:majorTickMark val="none"/>
        <c:minorTickMark val="none"/>
        <c:tickLblPos val="nextTo"/>
        <c:crossAx val="8349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987935320173197E-2"/>
          <c:y val="8.7264091988501435E-2"/>
          <c:w val="0.93888888888888888"/>
          <c:h val="0.89448441247002397"/>
        </c:manualLayout>
      </c:layout>
      <c:bubbleChart>
        <c:varyColors val="0"/>
        <c:ser>
          <c:idx val="0"/>
          <c:order val="0"/>
          <c:tx>
            <c:strRef>
              <c:f>'Analysis (2)'!$AD$39:$AD$44</c:f>
              <c:strCache>
                <c:ptCount val="6"/>
                <c:pt idx="0">
                  <c:v>Australia</c:v>
                </c:pt>
                <c:pt idx="1">
                  <c:v>Canada</c:v>
                </c:pt>
                <c:pt idx="2">
                  <c:v>France</c:v>
                </c:pt>
                <c:pt idx="3">
                  <c:v>Germany</c:v>
                </c:pt>
                <c:pt idx="4">
                  <c:v>United Kingdom</c:v>
                </c:pt>
                <c:pt idx="5">
                  <c:v>United States</c:v>
                </c:pt>
              </c:strCache>
            </c:strRef>
          </c:tx>
          <c:spPr>
            <a:solidFill>
              <a:schemeClr val="accent1">
                <a:lumMod val="20000"/>
                <a:lumOff val="80000"/>
              </a:schemeClr>
            </a:solidFill>
            <a:ln w="25400">
              <a:noFill/>
            </a:ln>
            <a:effectLst/>
          </c:spPr>
          <c:invertIfNegative val="0"/>
          <c:dLbls>
            <c:dLbl>
              <c:idx val="0"/>
              <c:tx>
                <c:rich>
                  <a:bodyPr/>
                  <a:lstStyle/>
                  <a:p>
                    <a:fld id="{8C3941CF-AEF8-4EF9-AAE8-0FF10A32BC51}"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684-47AC-AD04-88566053DE00}"/>
                </c:ext>
              </c:extLst>
            </c:dLbl>
            <c:dLbl>
              <c:idx val="1"/>
              <c:tx>
                <c:rich>
                  <a:bodyPr/>
                  <a:lstStyle/>
                  <a:p>
                    <a:fld id="{E2E96966-E37E-4E17-BA88-764DFC1E563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684-47AC-AD04-88566053DE00}"/>
                </c:ext>
              </c:extLst>
            </c:dLbl>
            <c:dLbl>
              <c:idx val="2"/>
              <c:tx>
                <c:rich>
                  <a:bodyPr/>
                  <a:lstStyle/>
                  <a:p>
                    <a:fld id="{76621385-86CC-489D-80B9-2BF9DE5DB29E}"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684-47AC-AD04-88566053DE00}"/>
                </c:ext>
              </c:extLst>
            </c:dLbl>
            <c:dLbl>
              <c:idx val="3"/>
              <c:tx>
                <c:rich>
                  <a:bodyPr/>
                  <a:lstStyle/>
                  <a:p>
                    <a:fld id="{9ED1EC26-7BC6-4019-BBDB-71B42BC6713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684-47AC-AD04-88566053DE00}"/>
                </c:ext>
              </c:extLst>
            </c:dLbl>
            <c:dLbl>
              <c:idx val="4"/>
              <c:tx>
                <c:rich>
                  <a:bodyPr/>
                  <a:lstStyle/>
                  <a:p>
                    <a:fld id="{D181ACA5-FB9E-4406-B247-9B61F7028B6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684-47AC-AD04-88566053DE00}"/>
                </c:ext>
              </c:extLst>
            </c:dLbl>
            <c:dLbl>
              <c:idx val="5"/>
              <c:tx>
                <c:rich>
                  <a:bodyPr/>
                  <a:lstStyle/>
                  <a:p>
                    <a:fld id="{9517ED53-BFC8-4404-BAF1-86AA06455533}"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684-47AC-AD04-88566053DE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'Analysis (2)'!$AB$39:$AB$44</c:f>
              <c:numCache>
                <c:formatCode>General</c:formatCode>
                <c:ptCount val="6"/>
                <c:pt idx="0">
                  <c:v>9</c:v>
                </c:pt>
                <c:pt idx="1">
                  <c:v>1.5</c:v>
                </c:pt>
                <c:pt idx="2">
                  <c:v>1.5</c:v>
                </c:pt>
                <c:pt idx="3">
                  <c:v>4</c:v>
                </c:pt>
                <c:pt idx="4">
                  <c:v>5</c:v>
                </c:pt>
                <c:pt idx="5">
                  <c:v>4</c:v>
                </c:pt>
              </c:numCache>
            </c:numRef>
          </c:xVal>
          <c:yVal>
            <c:numRef>
              <c:f>'Analysis (2)'!$AC$39:$AC$44</c:f>
              <c:numCache>
                <c:formatCode>General</c:formatCode>
                <c:ptCount val="6"/>
                <c:pt idx="0">
                  <c:v>2</c:v>
                </c:pt>
                <c:pt idx="1">
                  <c:v>8.5</c:v>
                </c:pt>
                <c:pt idx="2">
                  <c:v>7</c:v>
                </c:pt>
                <c:pt idx="3">
                  <c:v>9.4</c:v>
                </c:pt>
                <c:pt idx="4">
                  <c:v>8</c:v>
                </c:pt>
                <c:pt idx="5">
                  <c:v>8</c:v>
                </c:pt>
              </c:numCache>
            </c:numRef>
          </c:yVal>
          <c:bubbleSize>
            <c:numRef>
              <c:f>'Analysis (2)'!$Z$39:$Z$44</c:f>
              <c:numCache>
                <c:formatCode>[&lt;999999]0.00," k"\ ;[&lt;999999999]\$0.00,," M";\ \$0.00\ "B"</c:formatCode>
                <c:ptCount val="6"/>
                <c:pt idx="0">
                  <c:v>9546616.1299999785</c:v>
                </c:pt>
                <c:pt idx="1">
                  <c:v>2745527.6863999935</c:v>
                </c:pt>
                <c:pt idx="2">
                  <c:v>2207096.5689999997</c:v>
                </c:pt>
                <c:pt idx="3">
                  <c:v>2213591.3501000009</c:v>
                </c:pt>
                <c:pt idx="4">
                  <c:v>2458752.3759999997</c:v>
                </c:pt>
                <c:pt idx="5">
                  <c:v>9006192.3148000035</c:v>
                </c:pt>
              </c:numCache>
            </c:numRef>
          </c:bubbleSize>
          <c:bubble3D val="0"/>
          <c:extLst>
            <c:ext xmlns:c15="http://schemas.microsoft.com/office/drawing/2012/chart" uri="{02D57815-91ED-43cb-92C2-25804820EDAC}">
              <c15:datalabelsRange>
                <c15:f>'Analysis (2)'!$Z$39:$Z$44</c15:f>
                <c15:dlblRangeCache>
                  <c:ptCount val="6"/>
                  <c:pt idx="0">
                    <c:v>$9.55 M</c:v>
                  </c:pt>
                  <c:pt idx="1">
                    <c:v>$2.75 M</c:v>
                  </c:pt>
                  <c:pt idx="2">
                    <c:v>$2.21 M</c:v>
                  </c:pt>
                  <c:pt idx="3">
                    <c:v>$2.21 M</c:v>
                  </c:pt>
                  <c:pt idx="4">
                    <c:v>$2.46 M</c:v>
                  </c:pt>
                  <c:pt idx="5">
                    <c:v>$9.01 M</c:v>
                  </c:pt>
                </c15:dlblRangeCache>
              </c15:datalabelsRange>
            </c:ext>
            <c:ext xmlns:c16="http://schemas.microsoft.com/office/drawing/2014/chart" uri="{C3380CC4-5D6E-409C-BE32-E72D297353CC}">
              <c16:uniqueId val="{00000006-A684-47AC-AD04-88566053DE00}"/>
            </c:ext>
          </c:extLst>
        </c:ser>
        <c:ser>
          <c:idx val="1"/>
          <c:order val="1"/>
          <c:tx>
            <c:strRef>
              <c:f>'Analysis (2)'!$AA$38</c:f>
              <c:strCache>
                <c:ptCount val="1"/>
                <c:pt idx="0">
                  <c:v>Highlight</c:v>
                </c:pt>
              </c:strCache>
            </c:strRef>
          </c:tx>
          <c:spPr>
            <a:solidFill>
              <a:schemeClr val="accent2"/>
            </a:solidFill>
            <a:ln w="25400">
              <a:noFill/>
            </a:ln>
            <a:effectLst/>
          </c:spPr>
          <c:invertIfNegative val="0"/>
          <c:dLbls>
            <c:delete val="1"/>
          </c:dLbls>
          <c:xVal>
            <c:numRef>
              <c:f>'Analysis (2)'!$AB$39:$AB$44</c:f>
              <c:numCache>
                <c:formatCode>General</c:formatCode>
                <c:ptCount val="6"/>
                <c:pt idx="0">
                  <c:v>9</c:v>
                </c:pt>
                <c:pt idx="1">
                  <c:v>1.5</c:v>
                </c:pt>
                <c:pt idx="2">
                  <c:v>1.5</c:v>
                </c:pt>
                <c:pt idx="3">
                  <c:v>4</c:v>
                </c:pt>
                <c:pt idx="4">
                  <c:v>5</c:v>
                </c:pt>
                <c:pt idx="5">
                  <c:v>4</c:v>
                </c:pt>
              </c:numCache>
            </c:numRef>
          </c:xVal>
          <c:yVal>
            <c:numRef>
              <c:f>'Analysis (2)'!$AC$39:$AC$44</c:f>
              <c:numCache>
                <c:formatCode>General</c:formatCode>
                <c:ptCount val="6"/>
                <c:pt idx="0">
                  <c:v>2</c:v>
                </c:pt>
                <c:pt idx="1">
                  <c:v>8.5</c:v>
                </c:pt>
                <c:pt idx="2">
                  <c:v>7</c:v>
                </c:pt>
                <c:pt idx="3">
                  <c:v>9.4</c:v>
                </c:pt>
                <c:pt idx="4">
                  <c:v>8</c:v>
                </c:pt>
                <c:pt idx="5">
                  <c:v>8</c:v>
                </c:pt>
              </c:numCache>
            </c:numRef>
          </c:yVal>
          <c:bubbleSize>
            <c:numRef>
              <c:f>'Analysis (2)'!$AA$39:$AA$44</c:f>
              <c:numCache>
                <c:formatCode>General</c:formatCode>
                <c:ptCount val="6"/>
                <c:pt idx="0">
                  <c:v>9546616.1299999785</c:v>
                </c:pt>
                <c:pt idx="1">
                  <c:v>0</c:v>
                </c:pt>
                <c:pt idx="2">
                  <c:v>0</c:v>
                </c:pt>
                <c:pt idx="3">
                  <c:v>0</c:v>
                </c:pt>
                <c:pt idx="4">
                  <c:v>0</c:v>
                </c:pt>
                <c:pt idx="5">
                  <c:v>9006192.3148000035</c:v>
                </c:pt>
              </c:numCache>
            </c:numRef>
          </c:bubbleSize>
          <c:bubble3D val="0"/>
          <c:extLst>
            <c:ext xmlns:c16="http://schemas.microsoft.com/office/drawing/2014/chart" uri="{C3380CC4-5D6E-409C-BE32-E72D297353CC}">
              <c16:uniqueId val="{00000007-A684-47AC-AD04-88566053DE00}"/>
            </c:ext>
          </c:extLst>
        </c:ser>
        <c:dLbls>
          <c:dLblPos val="ctr"/>
          <c:showLegendKey val="0"/>
          <c:showVal val="1"/>
          <c:showCatName val="0"/>
          <c:showSerName val="0"/>
          <c:showPercent val="0"/>
          <c:showBubbleSize val="0"/>
        </c:dLbls>
        <c:bubbleScale val="100"/>
        <c:showNegBubbles val="0"/>
        <c:axId val="8302719"/>
        <c:axId val="8318079"/>
      </c:bubbleChart>
      <c:valAx>
        <c:axId val="8302719"/>
        <c:scaling>
          <c:orientation val="minMax"/>
          <c:max val="10"/>
        </c:scaling>
        <c:delete val="1"/>
        <c:axPos val="b"/>
        <c:numFmt formatCode="General" sourceLinked="1"/>
        <c:majorTickMark val="none"/>
        <c:minorTickMark val="none"/>
        <c:tickLblPos val="nextTo"/>
        <c:crossAx val="8318079"/>
        <c:crosses val="autoZero"/>
        <c:crossBetween val="midCat"/>
      </c:valAx>
      <c:valAx>
        <c:axId val="8318079"/>
        <c:scaling>
          <c:orientation val="minMax"/>
          <c:max val="10"/>
        </c:scaling>
        <c:delete val="1"/>
        <c:axPos val="l"/>
        <c:numFmt formatCode="General" sourceLinked="1"/>
        <c:majorTickMark val="none"/>
        <c:minorTickMark val="none"/>
        <c:tickLblPos val="nextTo"/>
        <c:crossAx val="83027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68000"/>
        <a:extLst>
          <a:ext uri="{28A0092B-C50C-407E-A947-70E740481C1C}">
            <a14:useLocalDpi xmlns:a14="http://schemas.microsoft.com/office/drawing/2010/main" val="0"/>
          </a:ex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487457724500828E-4"/>
          <c:y val="0.13961603026553063"/>
          <c:w val="0.71388888888888891"/>
          <c:h val="0.83711463135688091"/>
        </c:manualLayout>
      </c:layout>
      <c:barChart>
        <c:barDir val="bar"/>
        <c:grouping val="clustered"/>
        <c:varyColors val="0"/>
        <c:ser>
          <c:idx val="2"/>
          <c:order val="0"/>
          <c:spPr>
            <a:solidFill>
              <a:srgbClr val="0ABAB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50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(2)'!$M$51:$M$55</c:f>
              <c:strCache>
                <c:ptCount val="5"/>
                <c:pt idx="0">
                  <c:v>Richard Rivera</c:v>
                </c:pt>
                <c:pt idx="1">
                  <c:v>Richard Rivera</c:v>
                </c:pt>
                <c:pt idx="2">
                  <c:v>Richard Rivera</c:v>
                </c:pt>
                <c:pt idx="3">
                  <c:v>Richard Rivera</c:v>
                </c:pt>
                <c:pt idx="4">
                  <c:v>Jessie Ramos</c:v>
                </c:pt>
              </c:strCache>
            </c:strRef>
          </c:cat>
          <c:val>
            <c:numRef>
              <c:f>'Analysis (2)'!$P$51:$P$55</c:f>
              <c:numCache>
                <c:formatCode>General</c:formatCode>
                <c:ptCount val="5"/>
                <c:pt idx="0">
                  <c:v>29756.712</c:v>
                </c:pt>
                <c:pt idx="1">
                  <c:v>29756.712</c:v>
                </c:pt>
                <c:pt idx="2">
                  <c:v>29756.712</c:v>
                </c:pt>
                <c:pt idx="3">
                  <c:v>29756.712</c:v>
                </c:pt>
                <c:pt idx="4">
                  <c:v>29537.912</c:v>
                </c:pt>
              </c:numCache>
            </c:numRef>
          </c:val>
          <c:extLst>
            <c:ext xmlns:c16="http://schemas.microsoft.com/office/drawing/2014/chart" uri="{C3380CC4-5D6E-409C-BE32-E72D297353CC}">
              <c16:uniqueId val="{00000000-B9AF-4733-B90B-1F2043893673}"/>
            </c:ext>
          </c:extLst>
        </c:ser>
        <c:ser>
          <c:idx val="0"/>
          <c:order val="1"/>
          <c:spPr>
            <a:solidFill>
              <a:srgbClr val="0ABAB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(2)'!$M$51:$M$55</c:f>
              <c:strCache>
                <c:ptCount val="5"/>
                <c:pt idx="0">
                  <c:v>Richard Rivera</c:v>
                </c:pt>
                <c:pt idx="1">
                  <c:v>Richard Rivera</c:v>
                </c:pt>
                <c:pt idx="2">
                  <c:v>Richard Rivera</c:v>
                </c:pt>
                <c:pt idx="3">
                  <c:v>Richard Rivera</c:v>
                </c:pt>
                <c:pt idx="4">
                  <c:v>Jessie Ramos</c:v>
                </c:pt>
              </c:strCache>
            </c:strRef>
          </c:cat>
          <c:val>
            <c:numRef>
              <c:f>'Analysis (2)'!$N$51:$N$55</c:f>
              <c:numCache>
                <c:formatCode>[&lt;999999]\$0," k"\ ;[&lt;999999999]\$0,," M";\ \$0.00\ "B"</c:formatCode>
                <c:ptCount val="5"/>
                <c:pt idx="0">
                  <c:v>29756.712</c:v>
                </c:pt>
                <c:pt idx="1">
                  <c:v>29756.712</c:v>
                </c:pt>
                <c:pt idx="2">
                  <c:v>29756.712</c:v>
                </c:pt>
                <c:pt idx="3">
                  <c:v>29756.712</c:v>
                </c:pt>
                <c:pt idx="4">
                  <c:v>29537.912</c:v>
                </c:pt>
              </c:numCache>
            </c:numRef>
          </c:val>
          <c:extLst>
            <c:ext xmlns:c16="http://schemas.microsoft.com/office/drawing/2014/chart" uri="{C3380CC4-5D6E-409C-BE32-E72D297353CC}">
              <c16:uniqueId val="{00000001-B9AF-4733-B90B-1F2043893673}"/>
            </c:ext>
          </c:extLst>
        </c:ser>
        <c:dLbls>
          <c:showLegendKey val="0"/>
          <c:showVal val="0"/>
          <c:showCatName val="0"/>
          <c:showSerName val="0"/>
          <c:showPercent val="0"/>
          <c:showBubbleSize val="0"/>
        </c:dLbls>
        <c:gapWidth val="38"/>
        <c:overlap val="100"/>
        <c:axId val="2065039760"/>
        <c:axId val="2065038800"/>
      </c:barChart>
      <c:catAx>
        <c:axId val="2065039760"/>
        <c:scaling>
          <c:orientation val="minMax"/>
        </c:scaling>
        <c:delete val="1"/>
        <c:axPos val="l"/>
        <c:numFmt formatCode="General" sourceLinked="1"/>
        <c:majorTickMark val="none"/>
        <c:minorTickMark val="none"/>
        <c:tickLblPos val="nextTo"/>
        <c:crossAx val="2065038800"/>
        <c:crosses val="autoZero"/>
        <c:auto val="1"/>
        <c:lblAlgn val="ctr"/>
        <c:lblOffset val="100"/>
        <c:noMultiLvlLbl val="0"/>
      </c:catAx>
      <c:valAx>
        <c:axId val="2065038800"/>
        <c:scaling>
          <c:orientation val="minMax"/>
        </c:scaling>
        <c:delete val="1"/>
        <c:axPos val="b"/>
        <c:numFmt formatCode="General" sourceLinked="1"/>
        <c:majorTickMark val="none"/>
        <c:minorTickMark val="none"/>
        <c:tickLblPos val="nextTo"/>
        <c:crossAx val="20650397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27848977036866"/>
          <c:y val="0.11736284757384657"/>
          <c:w val="0.55960256536970532"/>
          <c:h val="0.78483477944794799"/>
        </c:manualLayout>
      </c:layout>
      <c:pieChart>
        <c:varyColors val="1"/>
        <c:ser>
          <c:idx val="0"/>
          <c:order val="0"/>
          <c:spPr>
            <a:solidFill>
              <a:srgbClr val="0ABAB5"/>
            </a:solidFill>
            <a:ln>
              <a:noFill/>
            </a:ln>
          </c:spPr>
          <c:dPt>
            <c:idx val="0"/>
            <c:bubble3D val="0"/>
            <c:spPr>
              <a:solidFill>
                <a:srgbClr val="0ABAB5"/>
              </a:solidFill>
              <a:ln w="19050">
                <a:noFill/>
              </a:ln>
              <a:effectLst/>
            </c:spPr>
            <c:extLst>
              <c:ext xmlns:c16="http://schemas.microsoft.com/office/drawing/2014/chart" uri="{C3380CC4-5D6E-409C-BE32-E72D297353CC}">
                <c16:uniqueId val="{00000001-60EA-41A2-9D21-997C9405ED85}"/>
              </c:ext>
            </c:extLst>
          </c:dPt>
          <c:dPt>
            <c:idx val="1"/>
            <c:bubble3D val="0"/>
            <c:spPr>
              <a:solidFill>
                <a:schemeClr val="accent1">
                  <a:lumMod val="20000"/>
                  <a:lumOff val="80000"/>
                </a:schemeClr>
              </a:solidFill>
              <a:ln w="19050">
                <a:noFill/>
              </a:ln>
              <a:effectLst/>
            </c:spPr>
            <c:extLst>
              <c:ext xmlns:c16="http://schemas.microsoft.com/office/drawing/2014/chart" uri="{C3380CC4-5D6E-409C-BE32-E72D297353CC}">
                <c16:uniqueId val="{00000003-60EA-41A2-9D21-997C9405ED85}"/>
              </c:ext>
            </c:extLst>
          </c:dPt>
          <c:cat>
            <c:strRef>
              <c:f>'Analysis (2)'!$M$59:$M$60</c:f>
              <c:strCache>
                <c:ptCount val="2"/>
                <c:pt idx="0">
                  <c:v>top5</c:v>
                </c:pt>
                <c:pt idx="1">
                  <c:v>others</c:v>
                </c:pt>
              </c:strCache>
            </c:strRef>
          </c:cat>
          <c:val>
            <c:numRef>
              <c:f>'Analysis (2)'!$N$59:$N$60</c:f>
              <c:numCache>
                <c:formatCode>0.00%</c:formatCode>
                <c:ptCount val="2"/>
                <c:pt idx="0">
                  <c:v>5.2724089279569449E-3</c:v>
                </c:pt>
                <c:pt idx="1">
                  <c:v>0.994727591072043</c:v>
                </c:pt>
              </c:numCache>
            </c:numRef>
          </c:val>
          <c:extLst>
            <c:ext xmlns:c16="http://schemas.microsoft.com/office/drawing/2014/chart" uri="{C3380CC4-5D6E-409C-BE32-E72D297353CC}">
              <c16:uniqueId val="{00000004-60EA-41A2-9D21-997C9405ED8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60249478661056"/>
          <c:y val="0.17769607843137256"/>
          <c:w val="0.73754059852107523"/>
          <c:h val="0.76102941176470573"/>
        </c:manualLayout>
      </c:layout>
      <c:barChart>
        <c:barDir val="bar"/>
        <c:grouping val="clustered"/>
        <c:varyColors val="0"/>
        <c:ser>
          <c:idx val="0"/>
          <c:order val="0"/>
          <c:tx>
            <c:strRef>
              <c:f>'Analysis (2)'!$V$28</c:f>
              <c:strCache>
                <c:ptCount val="1"/>
                <c:pt idx="0">
                  <c:v>  Profit</c:v>
                </c:pt>
              </c:strCache>
            </c:strRef>
          </c:tx>
          <c:spPr>
            <a:solidFill>
              <a:schemeClr val="accent1">
                <a:lumMod val="20000"/>
                <a:lumOff val="80000"/>
              </a:schemeClr>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21C6-4D58-B0AF-CD0C95918AC1}"/>
                </c:ext>
              </c:extLst>
            </c:dLbl>
            <c:dLbl>
              <c:idx val="1"/>
              <c:delete val="1"/>
              <c:extLst>
                <c:ext xmlns:c15="http://schemas.microsoft.com/office/drawing/2012/chart" uri="{CE6537A1-D6FC-4f65-9D91-7224C49458BB}"/>
                <c:ext xmlns:c16="http://schemas.microsoft.com/office/drawing/2014/chart" uri="{C3380CC4-5D6E-409C-BE32-E72D297353CC}">
                  <c16:uniqueId val="{00000001-21C6-4D58-B0AF-CD0C95918AC1}"/>
                </c:ext>
              </c:extLst>
            </c:dLbl>
            <c:dLbl>
              <c:idx val="2"/>
              <c:delete val="1"/>
              <c:extLst>
                <c:ext xmlns:c15="http://schemas.microsoft.com/office/drawing/2012/chart" uri="{CE6537A1-D6FC-4f65-9D91-7224C49458BB}"/>
                <c:ext xmlns:c16="http://schemas.microsoft.com/office/drawing/2014/chart" uri="{C3380CC4-5D6E-409C-BE32-E72D297353CC}">
                  <c16:uniqueId val="{00000002-21C6-4D58-B0AF-CD0C95918A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(2)'!$U$29:$U$36</c:f>
              <c:strCache>
                <c:ptCount val="8"/>
                <c:pt idx="0">
                  <c:v>Red</c:v>
                </c:pt>
                <c:pt idx="1">
                  <c:v>Black</c:v>
                </c:pt>
                <c:pt idx="2">
                  <c:v>Silver</c:v>
                </c:pt>
                <c:pt idx="3">
                  <c:v>Yellow</c:v>
                </c:pt>
                <c:pt idx="4">
                  <c:v>0</c:v>
                </c:pt>
                <c:pt idx="5">
                  <c:v>0</c:v>
                </c:pt>
                <c:pt idx="6">
                  <c:v>0</c:v>
                </c:pt>
                <c:pt idx="7">
                  <c:v>0</c:v>
                </c:pt>
              </c:strCache>
            </c:strRef>
          </c:cat>
          <c:val>
            <c:numRef>
              <c:f>'Analysis (2)'!$V$29:$V$36</c:f>
              <c:numCache>
                <c:formatCode>[&lt;999999]\$0.00," k"\ ;[&lt;999999999]\$0.00,," M";\ \$0.00\ "B"</c:formatCode>
                <c:ptCount val="8"/>
                <c:pt idx="0">
                  <c:v>16361149.73390004</c:v>
                </c:pt>
                <c:pt idx="1">
                  <c:v>7861162.7427999638</c:v>
                </c:pt>
                <c:pt idx="2">
                  <c:v>3388153.1625000001</c:v>
                </c:pt>
                <c:pt idx="3">
                  <c:v>567310.78709999926</c:v>
                </c:pt>
                <c:pt idx="4">
                  <c:v>0</c:v>
                </c:pt>
                <c:pt idx="5">
                  <c:v>0</c:v>
                </c:pt>
                <c:pt idx="6">
                  <c:v>0</c:v>
                </c:pt>
                <c:pt idx="7">
                  <c:v>0</c:v>
                </c:pt>
              </c:numCache>
            </c:numRef>
          </c:val>
          <c:extLst>
            <c:ext xmlns:c16="http://schemas.microsoft.com/office/drawing/2014/chart" uri="{C3380CC4-5D6E-409C-BE32-E72D297353CC}">
              <c16:uniqueId val="{00000003-21C6-4D58-B0AF-CD0C95918AC1}"/>
            </c:ext>
          </c:extLst>
        </c:ser>
        <c:ser>
          <c:idx val="1"/>
          <c:order val="1"/>
          <c:tx>
            <c:strRef>
              <c:f>'Analysis (2)'!$W$28</c:f>
              <c:strCache>
                <c:ptCount val="1"/>
              </c:strCache>
            </c:strRef>
          </c:tx>
          <c:spPr>
            <a:solidFill>
              <a:srgbClr val="0ABAB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(2)'!$U$29:$U$36</c:f>
              <c:strCache>
                <c:ptCount val="8"/>
                <c:pt idx="0">
                  <c:v>Red</c:v>
                </c:pt>
                <c:pt idx="1">
                  <c:v>Black</c:v>
                </c:pt>
                <c:pt idx="2">
                  <c:v>Silver</c:v>
                </c:pt>
                <c:pt idx="3">
                  <c:v>Yellow</c:v>
                </c:pt>
                <c:pt idx="4">
                  <c:v>0</c:v>
                </c:pt>
                <c:pt idx="5">
                  <c:v>0</c:v>
                </c:pt>
                <c:pt idx="6">
                  <c:v>0</c:v>
                </c:pt>
                <c:pt idx="7">
                  <c:v>0</c:v>
                </c:pt>
              </c:strCache>
            </c:strRef>
          </c:cat>
          <c:val>
            <c:numRef>
              <c:f>'Analysis (2)'!$W$29:$W$36</c:f>
              <c:numCache>
                <c:formatCode>[&lt;999999]\$0," k"\ ;[&lt;999999999]\$0,," M";\ \$0.00\ "B"</c:formatCode>
                <c:ptCount val="8"/>
                <c:pt idx="0">
                  <c:v>16361149.73390004</c:v>
                </c:pt>
                <c:pt idx="1">
                  <c:v>7861162.7427999638</c:v>
                </c:pt>
                <c:pt idx="2">
                  <c:v>3388153.1625000001</c:v>
                </c:pt>
              </c:numCache>
            </c:numRef>
          </c:val>
          <c:extLst>
            <c:ext xmlns:c16="http://schemas.microsoft.com/office/drawing/2014/chart" uri="{C3380CC4-5D6E-409C-BE32-E72D297353CC}">
              <c16:uniqueId val="{00000004-21C6-4D58-B0AF-CD0C95918AC1}"/>
            </c:ext>
          </c:extLst>
        </c:ser>
        <c:dLbls>
          <c:showLegendKey val="0"/>
          <c:showVal val="0"/>
          <c:showCatName val="0"/>
          <c:showSerName val="0"/>
          <c:showPercent val="0"/>
          <c:showBubbleSize val="0"/>
        </c:dLbls>
        <c:gapWidth val="35"/>
        <c:overlap val="100"/>
        <c:axId val="921764512"/>
        <c:axId val="921766912"/>
      </c:barChart>
      <c:catAx>
        <c:axId val="9217645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50000"/>
                  </a:schemeClr>
                </a:solidFill>
                <a:latin typeface="+mn-lt"/>
                <a:ea typeface="+mn-ea"/>
                <a:cs typeface="+mn-cs"/>
              </a:defRPr>
            </a:pPr>
            <a:endParaRPr lang="en-US"/>
          </a:p>
        </c:txPr>
        <c:crossAx val="921766912"/>
        <c:crosses val="autoZero"/>
        <c:auto val="1"/>
        <c:lblAlgn val="ctr"/>
        <c:lblOffset val="100"/>
        <c:noMultiLvlLbl val="0"/>
      </c:catAx>
      <c:valAx>
        <c:axId val="921766912"/>
        <c:scaling>
          <c:orientation val="minMax"/>
        </c:scaling>
        <c:delete val="1"/>
        <c:axPos val="t"/>
        <c:numFmt formatCode="[&lt;999999]\$0.00,&quot; k&quot;\ ;[&lt;999999999]\$0.00,,&quot; M&quot;;\ \$0.00\ &quot;B&quot;" sourceLinked="1"/>
        <c:majorTickMark val="none"/>
        <c:minorTickMark val="none"/>
        <c:tickLblPos val="nextTo"/>
        <c:crossAx val="9217645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333333333333333E-2"/>
          <c:y val="0.10185185185185185"/>
          <c:w val="0.93888888888888888"/>
          <c:h val="0.89814814814814814"/>
        </c:manualLayout>
      </c:layout>
      <c:bubbleChart>
        <c:varyColors val="0"/>
        <c:ser>
          <c:idx val="0"/>
          <c:order val="0"/>
          <c:tx>
            <c:strRef>
              <c:f>'Analysis (2)'!$V$49</c:f>
              <c:strCache>
                <c:ptCount val="1"/>
                <c:pt idx="0">
                  <c:v>Max Value</c:v>
                </c:pt>
              </c:strCache>
            </c:strRef>
          </c:tx>
          <c:spPr>
            <a:solidFill>
              <a:schemeClr val="accent1">
                <a:lumMod val="20000"/>
                <a:lumOff val="80000"/>
              </a:schemeClr>
            </a:solidFill>
            <a:ln>
              <a:noFill/>
            </a:ln>
            <a:effectLst/>
          </c:spPr>
          <c:invertIfNegative val="0"/>
          <c:xVal>
            <c:strRef>
              <c:f>'Analysis (2)'!$S$50:$S$51</c:f>
              <c:strCache>
                <c:ptCount val="2"/>
                <c:pt idx="0">
                  <c:v>Most Expensive</c:v>
                </c:pt>
                <c:pt idx="1">
                  <c:v>0</c:v>
                </c:pt>
              </c:strCache>
            </c:strRef>
          </c:xVal>
          <c:yVal>
            <c:numRef>
              <c:f>'Analysis (2)'!$W$50:$W$51</c:f>
              <c:numCache>
                <c:formatCode>General</c:formatCode>
                <c:ptCount val="2"/>
                <c:pt idx="0">
                  <c:v>0.7</c:v>
                </c:pt>
                <c:pt idx="1">
                  <c:v>0.7</c:v>
                </c:pt>
              </c:numCache>
            </c:numRef>
          </c:yVal>
          <c:bubbleSize>
            <c:numRef>
              <c:f>'Analysis (2)'!$V$50:$V$51</c:f>
              <c:numCache>
                <c:formatCode>General</c:formatCode>
                <c:ptCount val="2"/>
                <c:pt idx="0">
                  <c:v>1</c:v>
                </c:pt>
                <c:pt idx="1">
                  <c:v>1</c:v>
                </c:pt>
              </c:numCache>
            </c:numRef>
          </c:bubbleSize>
          <c:bubble3D val="0"/>
          <c:extLst>
            <c:ext xmlns:c16="http://schemas.microsoft.com/office/drawing/2014/chart" uri="{C3380CC4-5D6E-409C-BE32-E72D297353CC}">
              <c16:uniqueId val="{00000000-14D6-4D31-8C79-C201F90BFDF2}"/>
            </c:ext>
          </c:extLst>
        </c:ser>
        <c:ser>
          <c:idx val="1"/>
          <c:order val="1"/>
          <c:tx>
            <c:strRef>
              <c:f>'Analysis (2)'!$U$49</c:f>
              <c:strCache>
                <c:ptCount val="1"/>
                <c:pt idx="0">
                  <c:v>Percentage</c:v>
                </c:pt>
              </c:strCache>
            </c:strRef>
          </c:tx>
          <c:spPr>
            <a:solidFill>
              <a:srgbClr val="0ABAB5"/>
            </a:solidFill>
            <a:ln w="25400">
              <a:noFill/>
            </a:ln>
            <a:effectLst/>
          </c:spPr>
          <c:invertIfNegative val="0"/>
          <c:xVal>
            <c:strRef>
              <c:f>'Analysis (2)'!$S$50:$S$51</c:f>
              <c:strCache>
                <c:ptCount val="2"/>
                <c:pt idx="0">
                  <c:v>Most Expensive</c:v>
                </c:pt>
                <c:pt idx="1">
                  <c:v>0</c:v>
                </c:pt>
              </c:strCache>
            </c:strRef>
          </c:xVal>
          <c:yVal>
            <c:numRef>
              <c:f>'Analysis (2)'!$W$50:$W$51</c:f>
              <c:numCache>
                <c:formatCode>General</c:formatCode>
                <c:ptCount val="2"/>
                <c:pt idx="0">
                  <c:v>0.7</c:v>
                </c:pt>
                <c:pt idx="1">
                  <c:v>0.7</c:v>
                </c:pt>
              </c:numCache>
            </c:numRef>
          </c:yVal>
          <c:bubbleSize>
            <c:numRef>
              <c:f>'Analysis (2)'!$U$50:$U$51</c:f>
              <c:numCache>
                <c:formatCode>0.00%</c:formatCode>
                <c:ptCount val="2"/>
                <c:pt idx="0">
                  <c:v>1</c:v>
                </c:pt>
                <c:pt idx="1">
                  <c:v>0</c:v>
                </c:pt>
              </c:numCache>
            </c:numRef>
          </c:bubbleSize>
          <c:bubble3D val="0"/>
          <c:extLst>
            <c:ext xmlns:c16="http://schemas.microsoft.com/office/drawing/2014/chart" uri="{C3380CC4-5D6E-409C-BE32-E72D297353CC}">
              <c16:uniqueId val="{00000001-14D6-4D31-8C79-C201F90BFDF2}"/>
            </c:ext>
          </c:extLst>
        </c:ser>
        <c:dLbls>
          <c:showLegendKey val="0"/>
          <c:showVal val="0"/>
          <c:showCatName val="0"/>
          <c:showSerName val="0"/>
          <c:showPercent val="0"/>
          <c:showBubbleSize val="0"/>
        </c:dLbls>
        <c:bubbleScale val="200"/>
        <c:showNegBubbles val="0"/>
        <c:axId val="925133312"/>
        <c:axId val="925137632"/>
      </c:bubbleChart>
      <c:valAx>
        <c:axId val="925133312"/>
        <c:scaling>
          <c:orientation val="minMax"/>
          <c:min val="0.5"/>
        </c:scaling>
        <c:delete val="1"/>
        <c:axPos val="b"/>
        <c:majorTickMark val="out"/>
        <c:minorTickMark val="none"/>
        <c:tickLblPos val="nextTo"/>
        <c:crossAx val="925137632"/>
        <c:crosses val="autoZero"/>
        <c:crossBetween val="midCat"/>
      </c:valAx>
      <c:valAx>
        <c:axId val="925137632"/>
        <c:scaling>
          <c:orientation val="minMax"/>
        </c:scaling>
        <c:delete val="1"/>
        <c:axPos val="l"/>
        <c:numFmt formatCode="General" sourceLinked="1"/>
        <c:majorTickMark val="out"/>
        <c:minorTickMark val="none"/>
        <c:tickLblPos val="nextTo"/>
        <c:crossAx val="9251333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081183400462038E-3"/>
          <c:y val="0.17716399439707342"/>
          <c:w val="0.92198581560283688"/>
          <c:h val="0.80313199105145416"/>
        </c:manualLayout>
      </c:layout>
      <c:barChart>
        <c:barDir val="bar"/>
        <c:grouping val="clustered"/>
        <c:varyColors val="0"/>
        <c:ser>
          <c:idx val="1"/>
          <c:order val="0"/>
          <c:tx>
            <c:strRef>
              <c:f>'Analysis (2)'!$S$68</c:f>
              <c:strCache>
                <c:ptCount val="1"/>
                <c:pt idx="0">
                  <c:v>Male</c:v>
                </c:pt>
              </c:strCache>
            </c:strRef>
          </c:tx>
          <c:spPr>
            <a:solidFill>
              <a:schemeClr val="accent1">
                <a:lumMod val="20000"/>
                <a:lumOff val="80000"/>
              </a:schemeClr>
            </a:solidFill>
            <a:ln>
              <a:noFill/>
            </a:ln>
            <a:effectLst/>
          </c:spPr>
          <c:invertIfNegative val="0"/>
          <c:val>
            <c:numRef>
              <c:f>'Analysis (2)'!$V$68</c:f>
              <c:numCache>
                <c:formatCode>0%</c:formatCode>
                <c:ptCount val="1"/>
                <c:pt idx="0">
                  <c:v>1</c:v>
                </c:pt>
              </c:numCache>
            </c:numRef>
          </c:val>
          <c:extLst>
            <c:ext xmlns:c16="http://schemas.microsoft.com/office/drawing/2014/chart" uri="{C3380CC4-5D6E-409C-BE32-E72D297353CC}">
              <c16:uniqueId val="{00000001-91BA-40BA-9415-F0BA5C0E0999}"/>
            </c:ext>
          </c:extLst>
        </c:ser>
        <c:ser>
          <c:idx val="0"/>
          <c:order val="1"/>
          <c:tx>
            <c:strRef>
              <c:f>'Analysis (2)'!$S$68</c:f>
              <c:strCache>
                <c:ptCount val="1"/>
                <c:pt idx="0">
                  <c:v>Male</c:v>
                </c:pt>
              </c:strCache>
            </c:strRef>
          </c:tx>
          <c:spPr>
            <a:solidFill>
              <a:srgbClr val="0ABAB5"/>
            </a:solidFill>
            <a:ln>
              <a:noFill/>
            </a:ln>
            <a:effectLst/>
          </c:spPr>
          <c:invertIfNegative val="0"/>
          <c:val>
            <c:numRef>
              <c:f>'Analysis (2)'!$U$68</c:f>
              <c:numCache>
                <c:formatCode>0.00%</c:formatCode>
                <c:ptCount val="1"/>
                <c:pt idx="0">
                  <c:v>0.48615799263756132</c:v>
                </c:pt>
              </c:numCache>
            </c:numRef>
          </c:val>
          <c:extLst>
            <c:ext xmlns:c16="http://schemas.microsoft.com/office/drawing/2014/chart" uri="{C3380CC4-5D6E-409C-BE32-E72D297353CC}">
              <c16:uniqueId val="{00000000-91BA-40BA-9415-F0BA5C0E0999}"/>
            </c:ext>
          </c:extLst>
        </c:ser>
        <c:dLbls>
          <c:showLegendKey val="0"/>
          <c:showVal val="0"/>
          <c:showCatName val="0"/>
          <c:showSerName val="0"/>
          <c:showPercent val="0"/>
          <c:showBubbleSize val="0"/>
        </c:dLbls>
        <c:gapWidth val="0"/>
        <c:overlap val="100"/>
        <c:axId val="8349759"/>
        <c:axId val="8355999"/>
      </c:barChart>
      <c:catAx>
        <c:axId val="8349759"/>
        <c:scaling>
          <c:orientation val="minMax"/>
        </c:scaling>
        <c:delete val="1"/>
        <c:axPos val="l"/>
        <c:numFmt formatCode="General" sourceLinked="1"/>
        <c:majorTickMark val="none"/>
        <c:minorTickMark val="none"/>
        <c:tickLblPos val="nextTo"/>
        <c:crossAx val="8355999"/>
        <c:crosses val="autoZero"/>
        <c:auto val="1"/>
        <c:lblAlgn val="ctr"/>
        <c:lblOffset val="100"/>
        <c:noMultiLvlLbl val="0"/>
      </c:catAx>
      <c:valAx>
        <c:axId val="8355999"/>
        <c:scaling>
          <c:orientation val="minMax"/>
        </c:scaling>
        <c:delete val="1"/>
        <c:axPos val="b"/>
        <c:numFmt formatCode="0%" sourceLinked="1"/>
        <c:majorTickMark val="none"/>
        <c:minorTickMark val="none"/>
        <c:tickLblPos val="nextTo"/>
        <c:crossAx val="8349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36544496485625E-2"/>
          <c:y val="6.8315711107381535E-2"/>
          <c:w val="0.92885960210773166"/>
          <c:h val="0.76637210223042729"/>
        </c:manualLayout>
      </c:layout>
      <c:barChart>
        <c:barDir val="col"/>
        <c:grouping val="clustered"/>
        <c:varyColors val="0"/>
        <c:ser>
          <c:idx val="0"/>
          <c:order val="0"/>
          <c:tx>
            <c:strRef>
              <c:f>'Analysis (2)'!$AB$57</c:f>
              <c:strCache>
                <c:ptCount val="1"/>
                <c:pt idx="0">
                  <c:v>Sum of Profit</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(2)'!$AA$58:$AA$62</c:f>
              <c:strCache>
                <c:ptCount val="5"/>
                <c:pt idx="0">
                  <c:v>0-25</c:v>
                </c:pt>
                <c:pt idx="1">
                  <c:v>25-30</c:v>
                </c:pt>
                <c:pt idx="2">
                  <c:v>30-40</c:v>
                </c:pt>
                <c:pt idx="3">
                  <c:v>40-50</c:v>
                </c:pt>
                <c:pt idx="4">
                  <c:v>50 Plus</c:v>
                </c:pt>
              </c:strCache>
            </c:strRef>
          </c:cat>
          <c:val>
            <c:numRef>
              <c:f>'Analysis (2)'!$AB$58:$AB$62</c:f>
              <c:numCache>
                <c:formatCode>[&lt;999999]\$0.00," k"\ ;[&lt;999999999]\$0.00,," M";\ \$0.00\ "B"</c:formatCode>
                <c:ptCount val="5"/>
                <c:pt idx="0">
                  <c:v>201579.6666</c:v>
                </c:pt>
                <c:pt idx="1">
                  <c:v>3128551.9699999932</c:v>
                </c:pt>
                <c:pt idx="2">
                  <c:v>7239790.8800999923</c:v>
                </c:pt>
                <c:pt idx="3">
                  <c:v>6989566.3823999884</c:v>
                </c:pt>
                <c:pt idx="4">
                  <c:v>10618287.527199989</c:v>
                </c:pt>
              </c:numCache>
            </c:numRef>
          </c:val>
          <c:extLst>
            <c:ext xmlns:c16="http://schemas.microsoft.com/office/drawing/2014/chart" uri="{C3380CC4-5D6E-409C-BE32-E72D297353CC}">
              <c16:uniqueId val="{00000000-C9B2-4471-9A28-7A842C626D42}"/>
            </c:ext>
          </c:extLst>
        </c:ser>
        <c:ser>
          <c:idx val="1"/>
          <c:order val="1"/>
          <c:tx>
            <c:strRef>
              <c:f>'Analysis (2)'!$AC$57</c:f>
              <c:strCache>
                <c:ptCount val="1"/>
                <c:pt idx="0">
                  <c:v>Hghlight</c:v>
                </c:pt>
              </c:strCache>
            </c:strRef>
          </c:tx>
          <c:spPr>
            <a:solidFill>
              <a:srgbClr val="0ABAB5"/>
            </a:solidFill>
            <a:ln>
              <a:noFill/>
            </a:ln>
            <a:effectLst/>
          </c:spPr>
          <c:invertIfNegative val="0"/>
          <c:dLbls>
            <c:delete val="1"/>
          </c:dLbls>
          <c:val>
            <c:numRef>
              <c:f>'Analysis (2)'!$AC$58:$AC$62</c:f>
              <c:numCache>
                <c:formatCode>General</c:formatCode>
                <c:ptCount val="5"/>
                <c:pt idx="0">
                  <c:v>0</c:v>
                </c:pt>
                <c:pt idx="1">
                  <c:v>0</c:v>
                </c:pt>
                <c:pt idx="2">
                  <c:v>0</c:v>
                </c:pt>
                <c:pt idx="3">
                  <c:v>0</c:v>
                </c:pt>
                <c:pt idx="4">
                  <c:v>10618287.527199989</c:v>
                </c:pt>
              </c:numCache>
            </c:numRef>
          </c:val>
          <c:extLst>
            <c:ext xmlns:c16="http://schemas.microsoft.com/office/drawing/2014/chart" uri="{C3380CC4-5D6E-409C-BE32-E72D297353CC}">
              <c16:uniqueId val="{00000001-C9B2-4471-9A28-7A842C626D42}"/>
            </c:ext>
          </c:extLst>
        </c:ser>
        <c:dLbls>
          <c:dLblPos val="outEnd"/>
          <c:showLegendKey val="0"/>
          <c:showVal val="1"/>
          <c:showCatName val="0"/>
          <c:showSerName val="0"/>
          <c:showPercent val="0"/>
          <c:showBubbleSize val="0"/>
        </c:dLbls>
        <c:gapWidth val="219"/>
        <c:overlap val="100"/>
        <c:axId val="15010063"/>
        <c:axId val="15011023"/>
      </c:barChart>
      <c:catAx>
        <c:axId val="1501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1023"/>
        <c:crosses val="autoZero"/>
        <c:auto val="1"/>
        <c:lblAlgn val="ctr"/>
        <c:lblOffset val="100"/>
        <c:noMultiLvlLbl val="0"/>
      </c:catAx>
      <c:valAx>
        <c:axId val="15011023"/>
        <c:scaling>
          <c:orientation val="minMax"/>
        </c:scaling>
        <c:delete val="1"/>
        <c:axPos val="l"/>
        <c:numFmt formatCode="[&lt;999999]\$0.00,&quot; k&quot;\ ;[&lt;999999999]\$0.00,,&quot; M&quot;;\ \$0.00\ &quot;B&quot;" sourceLinked="1"/>
        <c:majorTickMark val="none"/>
        <c:minorTickMark val="none"/>
        <c:tickLblPos val="nextTo"/>
        <c:crossAx val="150100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C$1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hyperlink" Target="#'Details Report (2)'!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13.png"/><Relationship Id="rId18" Type="http://schemas.openxmlformats.org/officeDocument/2006/relationships/chart" Target="../charts/chart14.xml"/><Relationship Id="rId3" Type="http://schemas.openxmlformats.org/officeDocument/2006/relationships/chart" Target="../charts/chart6.xml"/><Relationship Id="rId7" Type="http://schemas.openxmlformats.org/officeDocument/2006/relationships/chart" Target="../charts/chart8.xml"/><Relationship Id="rId12" Type="http://schemas.openxmlformats.org/officeDocument/2006/relationships/image" Target="../media/image12.png"/><Relationship Id="rId17" Type="http://schemas.openxmlformats.org/officeDocument/2006/relationships/image" Target="../media/image15.png"/><Relationship Id="rId2" Type="http://schemas.openxmlformats.org/officeDocument/2006/relationships/chart" Target="../charts/chart5.xml"/><Relationship Id="rId16" Type="http://schemas.openxmlformats.org/officeDocument/2006/relationships/chart" Target="../charts/chart13.xml"/><Relationship Id="rId1" Type="http://schemas.openxmlformats.org/officeDocument/2006/relationships/hyperlink" Target="#'Time analysis'!A1"/><Relationship Id="rId6" Type="http://schemas.openxmlformats.org/officeDocument/2006/relationships/image" Target="../media/image9.png"/><Relationship Id="rId11" Type="http://schemas.openxmlformats.org/officeDocument/2006/relationships/chart" Target="../charts/chart11.xml"/><Relationship Id="rId5" Type="http://schemas.openxmlformats.org/officeDocument/2006/relationships/chart" Target="../charts/chart7.xml"/><Relationship Id="rId15" Type="http://schemas.openxmlformats.org/officeDocument/2006/relationships/chart" Target="../charts/chart12.xml"/><Relationship Id="rId10" Type="http://schemas.openxmlformats.org/officeDocument/2006/relationships/image" Target="../media/image11.png"/><Relationship Id="rId4" Type="http://schemas.openxmlformats.org/officeDocument/2006/relationships/image" Target="../media/image8.png"/><Relationship Id="rId9" Type="http://schemas.openxmlformats.org/officeDocument/2006/relationships/chart" Target="../charts/chart10.xml"/><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10</xdr:col>
      <xdr:colOff>106678</xdr:colOff>
      <xdr:row>14</xdr:row>
      <xdr:rowOff>44650</xdr:rowOff>
    </xdr:from>
    <xdr:to>
      <xdr:col>13</xdr:col>
      <xdr:colOff>381213</xdr:colOff>
      <xdr:row>26</xdr:row>
      <xdr:rowOff>15669</xdr:rowOff>
    </xdr:to>
    <xdr:sp macro="" textlink="">
      <xdr:nvSpPr>
        <xdr:cNvPr id="99" name="Rectangle: Rounded Corners 98">
          <a:extLst>
            <a:ext uri="{FF2B5EF4-FFF2-40B4-BE49-F238E27FC236}">
              <a16:creationId xmlns:a16="http://schemas.microsoft.com/office/drawing/2014/main" id="{60A28640-E6C2-ADBF-5C2D-46CFA271F50C}"/>
            </a:ext>
          </a:extLst>
        </xdr:cNvPr>
        <xdr:cNvSpPr/>
      </xdr:nvSpPr>
      <xdr:spPr>
        <a:xfrm>
          <a:off x="6202678" y="2604970"/>
          <a:ext cx="2103335" cy="2165579"/>
        </a:xfrm>
        <a:prstGeom prst="roundRect">
          <a:avLst>
            <a:gd name="adj" fmla="val 332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121594</xdr:colOff>
      <xdr:row>14</xdr:row>
      <xdr:rowOff>0</xdr:rowOff>
    </xdr:from>
    <xdr:to>
      <xdr:col>13</xdr:col>
      <xdr:colOff>458944</xdr:colOff>
      <xdr:row>26</xdr:row>
      <xdr:rowOff>121920</xdr:rowOff>
    </xdr:to>
    <mc:AlternateContent xmlns:mc="http://schemas.openxmlformats.org/markup-compatibility/2006" xmlns:a14="http://schemas.microsoft.com/office/drawing/2010/main">
      <mc:Choice Requires="a14">
        <xdr:graphicFrame macro="">
          <xdr:nvGraphicFramePr>
            <xdr:cNvPr id="29" name="Month">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217594" y="2560320"/>
              <a:ext cx="2166150" cy="2316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487680</xdr:colOff>
      <xdr:row>26</xdr:row>
      <xdr:rowOff>121920</xdr:rowOff>
    </xdr:from>
    <xdr:to>
      <xdr:col>23</xdr:col>
      <xdr:colOff>297180</xdr:colOff>
      <xdr:row>38</xdr:row>
      <xdr:rowOff>152400</xdr:rowOff>
    </xdr:to>
    <xdr:grpSp>
      <xdr:nvGrpSpPr>
        <xdr:cNvPr id="6" name="slicer country">
          <a:extLst>
            <a:ext uri="{FF2B5EF4-FFF2-40B4-BE49-F238E27FC236}">
              <a16:creationId xmlns:a16="http://schemas.microsoft.com/office/drawing/2014/main" id="{5682135F-DCFF-0091-3111-0D8FBFFFB21A}"/>
            </a:ext>
          </a:extLst>
        </xdr:cNvPr>
        <xdr:cNvGrpSpPr/>
      </xdr:nvGrpSpPr>
      <xdr:grpSpPr>
        <a:xfrm>
          <a:off x="8412480" y="4876800"/>
          <a:ext cx="5905500" cy="2225040"/>
          <a:chOff x="8374380" y="4602480"/>
          <a:chExt cx="5615940" cy="1882140"/>
        </a:xfrm>
      </xdr:grpSpPr>
      <xdr:sp macro="" textlink="">
        <xdr:nvSpPr>
          <xdr:cNvPr id="110" name="Rectangle: Rounded Corners 109">
            <a:extLst>
              <a:ext uri="{FF2B5EF4-FFF2-40B4-BE49-F238E27FC236}">
                <a16:creationId xmlns:a16="http://schemas.microsoft.com/office/drawing/2014/main" id="{C84B91FF-1234-19CC-5F68-7C1D2A8FF72B}"/>
              </a:ext>
            </a:extLst>
          </xdr:cNvPr>
          <xdr:cNvSpPr/>
        </xdr:nvSpPr>
        <xdr:spPr>
          <a:xfrm>
            <a:off x="8374380" y="4602480"/>
            <a:ext cx="5615940" cy="1882140"/>
          </a:xfrm>
          <a:prstGeom prst="roundRect">
            <a:avLst>
              <a:gd name="adj" fmla="val 262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09" name="Country">
                <a:extLst>
                  <a:ext uri="{FF2B5EF4-FFF2-40B4-BE49-F238E27FC236}">
                    <a16:creationId xmlns:a16="http://schemas.microsoft.com/office/drawing/2014/main" id="{F4618E41-66EE-4587-9BDA-49B0A544995A}"/>
                  </a:ext>
                </a:extLst>
              </xdr:cNvPr>
              <xdr:cNvGraphicFramePr/>
            </xdr:nvGraphicFramePr>
            <xdr:xfrm>
              <a:off x="8397240" y="4625339"/>
              <a:ext cx="5577840" cy="1827123"/>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436519" y="4903824"/>
                <a:ext cx="5865436" cy="216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6</xdr:col>
      <xdr:colOff>7620</xdr:colOff>
      <xdr:row>26</xdr:row>
      <xdr:rowOff>160020</xdr:rowOff>
    </xdr:from>
    <xdr:to>
      <xdr:col>13</xdr:col>
      <xdr:colOff>464820</xdr:colOff>
      <xdr:row>38</xdr:row>
      <xdr:rowOff>152400</xdr:rowOff>
    </xdr:to>
    <xdr:grpSp>
      <xdr:nvGrpSpPr>
        <xdr:cNvPr id="84" name="Group 83">
          <a:extLst>
            <a:ext uri="{FF2B5EF4-FFF2-40B4-BE49-F238E27FC236}">
              <a16:creationId xmlns:a16="http://schemas.microsoft.com/office/drawing/2014/main" id="{BE13D097-2A4C-0C28-5465-2879D5676D7B}"/>
            </a:ext>
          </a:extLst>
        </xdr:cNvPr>
        <xdr:cNvGrpSpPr/>
      </xdr:nvGrpSpPr>
      <xdr:grpSpPr>
        <a:xfrm>
          <a:off x="3665220" y="4914900"/>
          <a:ext cx="4724400" cy="2186940"/>
          <a:chOff x="3665220" y="4914900"/>
          <a:chExt cx="4693920" cy="2186940"/>
        </a:xfrm>
      </xdr:grpSpPr>
      <xdr:sp macro="" textlink="">
        <xdr:nvSpPr>
          <xdr:cNvPr id="40" name="Rectangle: Rounded Corners 39">
            <a:extLst>
              <a:ext uri="{FF2B5EF4-FFF2-40B4-BE49-F238E27FC236}">
                <a16:creationId xmlns:a16="http://schemas.microsoft.com/office/drawing/2014/main" id="{E0AC418E-6FAF-333B-C53F-D8ACFF581B82}"/>
              </a:ext>
            </a:extLst>
          </xdr:cNvPr>
          <xdr:cNvSpPr/>
        </xdr:nvSpPr>
        <xdr:spPr>
          <a:xfrm>
            <a:off x="3665220" y="4914900"/>
            <a:ext cx="4693920" cy="2186940"/>
          </a:xfrm>
          <a:prstGeom prst="roundRect">
            <a:avLst>
              <a:gd name="adj" fmla="val 377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6" name="Rectangle: Rounded Corners 45">
            <a:extLst>
              <a:ext uri="{FF2B5EF4-FFF2-40B4-BE49-F238E27FC236}">
                <a16:creationId xmlns:a16="http://schemas.microsoft.com/office/drawing/2014/main" id="{48F3D2F4-2368-CB4E-D8DD-271D6FD86354}"/>
              </a:ext>
            </a:extLst>
          </xdr:cNvPr>
          <xdr:cNvSpPr/>
        </xdr:nvSpPr>
        <xdr:spPr>
          <a:xfrm>
            <a:off x="3832109" y="5365132"/>
            <a:ext cx="953357" cy="1481841"/>
          </a:xfrm>
          <a:prstGeom prst="roundRect">
            <a:avLst/>
          </a:prstGeom>
          <a:solidFill>
            <a:srgbClr val="FAF9EE"/>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7" name="Oval 46">
            <a:extLst>
              <a:ext uri="{FF2B5EF4-FFF2-40B4-BE49-F238E27FC236}">
                <a16:creationId xmlns:a16="http://schemas.microsoft.com/office/drawing/2014/main" id="{2D8EBA94-D44E-D2D1-82C7-D24616C2AFDF}"/>
              </a:ext>
            </a:extLst>
          </xdr:cNvPr>
          <xdr:cNvSpPr/>
        </xdr:nvSpPr>
        <xdr:spPr>
          <a:xfrm>
            <a:off x="4151089" y="6550995"/>
            <a:ext cx="398895" cy="515398"/>
          </a:xfrm>
          <a:prstGeom prst="ellipse">
            <a:avLst/>
          </a:prstGeom>
          <a:solidFill>
            <a:schemeClr val="tx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3" name="TextBox 42">
            <a:extLst>
              <a:ext uri="{FF2B5EF4-FFF2-40B4-BE49-F238E27FC236}">
                <a16:creationId xmlns:a16="http://schemas.microsoft.com/office/drawing/2014/main" id="{7E32E914-637E-5D2E-09A2-CA2EEED8DAD8}"/>
              </a:ext>
            </a:extLst>
          </xdr:cNvPr>
          <xdr:cNvSpPr txBox="1"/>
        </xdr:nvSpPr>
        <xdr:spPr>
          <a:xfrm>
            <a:off x="3799237" y="5652282"/>
            <a:ext cx="878787" cy="279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solidFill>
                  <a:schemeClr val="tx1"/>
                </a:solidFill>
              </a:rPr>
              <a:t>Quarter 1</a:t>
            </a:r>
            <a:endParaRPr lang="en-IN" sz="1100" b="1">
              <a:solidFill>
                <a:schemeClr val="tx1"/>
              </a:solidFill>
            </a:endParaRPr>
          </a:p>
        </xdr:txBody>
      </xdr:sp>
      <xdr:sp macro="" textlink="Analysis!X46">
        <xdr:nvSpPr>
          <xdr:cNvPr id="44" name="TextBox 43">
            <a:extLst>
              <a:ext uri="{FF2B5EF4-FFF2-40B4-BE49-F238E27FC236}">
                <a16:creationId xmlns:a16="http://schemas.microsoft.com/office/drawing/2014/main" id="{45C80F34-F381-FDB0-C5DD-C0E4075B6A76}"/>
              </a:ext>
            </a:extLst>
          </xdr:cNvPr>
          <xdr:cNvSpPr txBox="1"/>
        </xdr:nvSpPr>
        <xdr:spPr>
          <a:xfrm>
            <a:off x="3799237" y="5983705"/>
            <a:ext cx="878787" cy="328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758A9DF-0357-4049-8265-83E4F43FA85D}" type="TxLink">
              <a:rPr lang="en-US" sz="1100" b="0" i="0" u="none" strike="noStrike">
                <a:solidFill>
                  <a:srgbClr val="000000"/>
                </a:solidFill>
                <a:latin typeface="Calibri"/>
                <a:ea typeface="Calibri"/>
                <a:cs typeface="Calibri"/>
              </a:rPr>
              <a:pPr algn="ctr"/>
              <a:t>$7.76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Y46">
        <xdr:nvSpPr>
          <xdr:cNvPr id="103" name="TextBox 102">
            <a:extLst>
              <a:ext uri="{FF2B5EF4-FFF2-40B4-BE49-F238E27FC236}">
                <a16:creationId xmlns:a16="http://schemas.microsoft.com/office/drawing/2014/main" id="{F76631A5-A5B3-64B3-CDAB-4B5B49E27F9E}"/>
              </a:ext>
            </a:extLst>
          </xdr:cNvPr>
          <xdr:cNvSpPr txBox="1"/>
        </xdr:nvSpPr>
        <xdr:spPr>
          <a:xfrm>
            <a:off x="4042575" y="6674588"/>
            <a:ext cx="599284" cy="279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71D40D5-EA87-4764-9B6E-BD42B31A49CF}" type="TxLink">
              <a:rPr lang="en-US" sz="1100" b="0" i="0" u="none" strike="noStrike">
                <a:solidFill>
                  <a:schemeClr val="bg1"/>
                </a:solidFill>
                <a:latin typeface="Calibri"/>
                <a:ea typeface="Calibri"/>
                <a:cs typeface="Calibri"/>
              </a:rPr>
              <a:pPr algn="ctr"/>
              <a:t>27.54%</a:t>
            </a:fld>
            <a:endParaRPr lang="en-IN" sz="1400" b="1">
              <a:solidFill>
                <a:schemeClr val="bg1"/>
              </a:solidFill>
              <a:latin typeface="Arial" panose="020B0604020202020204" pitchFamily="34" charset="0"/>
              <a:cs typeface="Arial" panose="020B0604020202020204" pitchFamily="34" charset="0"/>
            </a:endParaRPr>
          </a:p>
        </xdr:txBody>
      </xdr:sp>
      <xdr:sp macro="" textlink="">
        <xdr:nvSpPr>
          <xdr:cNvPr id="53" name="Rectangle: Rounded Corners 52">
            <a:extLst>
              <a:ext uri="{FF2B5EF4-FFF2-40B4-BE49-F238E27FC236}">
                <a16:creationId xmlns:a16="http://schemas.microsoft.com/office/drawing/2014/main" id="{3147B85A-7799-CB65-1731-DDCA691445D5}"/>
              </a:ext>
            </a:extLst>
          </xdr:cNvPr>
          <xdr:cNvSpPr/>
        </xdr:nvSpPr>
        <xdr:spPr>
          <a:xfrm>
            <a:off x="4995225" y="5356910"/>
            <a:ext cx="953357" cy="1481840"/>
          </a:xfrm>
          <a:prstGeom prst="roundRect">
            <a:avLst/>
          </a:prstGeom>
          <a:solidFill>
            <a:srgbClr val="A2AF9B"/>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4" name="Oval 53">
            <a:extLst>
              <a:ext uri="{FF2B5EF4-FFF2-40B4-BE49-F238E27FC236}">
                <a16:creationId xmlns:a16="http://schemas.microsoft.com/office/drawing/2014/main" id="{A758F015-4838-D3D4-C79D-13672E7CAF8D}"/>
              </a:ext>
            </a:extLst>
          </xdr:cNvPr>
          <xdr:cNvSpPr/>
        </xdr:nvSpPr>
        <xdr:spPr>
          <a:xfrm>
            <a:off x="5267489" y="6526331"/>
            <a:ext cx="398895" cy="515398"/>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0" name="TextBox 49">
            <a:extLst>
              <a:ext uri="{FF2B5EF4-FFF2-40B4-BE49-F238E27FC236}">
                <a16:creationId xmlns:a16="http://schemas.microsoft.com/office/drawing/2014/main" id="{C7954B78-C057-8D67-9425-3A13247F45D2}"/>
              </a:ext>
            </a:extLst>
          </xdr:cNvPr>
          <xdr:cNvSpPr txBox="1"/>
        </xdr:nvSpPr>
        <xdr:spPr>
          <a:xfrm>
            <a:off x="4962353" y="5644060"/>
            <a:ext cx="878787" cy="279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solidFill>
                  <a:schemeClr val="tx1"/>
                </a:solidFill>
              </a:rPr>
              <a:t>Quarter 2</a:t>
            </a:r>
            <a:endParaRPr lang="en-IN" sz="1100" b="1">
              <a:solidFill>
                <a:schemeClr val="tx1"/>
              </a:solidFill>
            </a:endParaRPr>
          </a:p>
        </xdr:txBody>
      </xdr:sp>
      <xdr:sp macro="" textlink="Analysis!X47">
        <xdr:nvSpPr>
          <xdr:cNvPr id="51" name="TextBox 50">
            <a:extLst>
              <a:ext uri="{FF2B5EF4-FFF2-40B4-BE49-F238E27FC236}">
                <a16:creationId xmlns:a16="http://schemas.microsoft.com/office/drawing/2014/main" id="{660E2EE6-5387-859B-CD66-098DA5C4F71D}"/>
              </a:ext>
            </a:extLst>
          </xdr:cNvPr>
          <xdr:cNvSpPr txBox="1"/>
        </xdr:nvSpPr>
        <xdr:spPr>
          <a:xfrm>
            <a:off x="4962353" y="6000148"/>
            <a:ext cx="878787" cy="295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3EC9CAE-8BCA-4EF0-8BA6-47C27D8B5616}" type="TxLink">
              <a:rPr lang="en-US" sz="1100" b="0" i="0" u="none" strike="noStrike">
                <a:solidFill>
                  <a:srgbClr val="000000"/>
                </a:solidFill>
                <a:latin typeface="Calibri"/>
                <a:ea typeface="Calibri"/>
                <a:cs typeface="Calibri"/>
              </a:rPr>
              <a:pPr algn="ctr"/>
              <a:t>$8.65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Y47">
        <xdr:nvSpPr>
          <xdr:cNvPr id="105" name="TextBox 104">
            <a:extLst>
              <a:ext uri="{FF2B5EF4-FFF2-40B4-BE49-F238E27FC236}">
                <a16:creationId xmlns:a16="http://schemas.microsoft.com/office/drawing/2014/main" id="{071B6202-9E39-B7CC-23C7-6AD92984763E}"/>
              </a:ext>
            </a:extLst>
          </xdr:cNvPr>
          <xdr:cNvSpPr txBox="1"/>
        </xdr:nvSpPr>
        <xdr:spPr>
          <a:xfrm>
            <a:off x="5169139" y="6642303"/>
            <a:ext cx="629681" cy="28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C4B5804-2127-4795-83A6-A1B7590EB423}" type="TxLink">
              <a:rPr lang="en-US" sz="1000" b="0" i="0" u="none" strike="noStrike">
                <a:solidFill>
                  <a:schemeClr val="bg1"/>
                </a:solidFill>
                <a:latin typeface="Calibri"/>
                <a:ea typeface="Calibri"/>
                <a:cs typeface="Calibri"/>
              </a:rPr>
              <a:pPr algn="ctr"/>
              <a:t>30.70%</a:t>
            </a:fld>
            <a:endParaRPr lang="en-IN" sz="1000" b="1">
              <a:solidFill>
                <a:schemeClr val="bg1"/>
              </a:solidFill>
              <a:latin typeface="Arial" panose="020B0604020202020204" pitchFamily="34" charset="0"/>
              <a:cs typeface="Arial" panose="020B0604020202020204" pitchFamily="34" charset="0"/>
            </a:endParaRPr>
          </a:p>
        </xdr:txBody>
      </xdr:sp>
      <xdr:sp macro="" textlink="">
        <xdr:nvSpPr>
          <xdr:cNvPr id="81" name="Rectangle: Rounded Corners 80">
            <a:extLst>
              <a:ext uri="{FF2B5EF4-FFF2-40B4-BE49-F238E27FC236}">
                <a16:creationId xmlns:a16="http://schemas.microsoft.com/office/drawing/2014/main" id="{331B94DA-7EF8-2E6C-ED3A-B8F305858C76}"/>
              </a:ext>
            </a:extLst>
          </xdr:cNvPr>
          <xdr:cNvSpPr/>
        </xdr:nvSpPr>
        <xdr:spPr>
          <a:xfrm>
            <a:off x="6125468" y="5365132"/>
            <a:ext cx="953357" cy="1481840"/>
          </a:xfrm>
          <a:prstGeom prst="roundRect">
            <a:avLst/>
          </a:prstGeom>
          <a:solidFill>
            <a:srgbClr val="DCCFC0"/>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3" name="Oval 82">
            <a:extLst>
              <a:ext uri="{FF2B5EF4-FFF2-40B4-BE49-F238E27FC236}">
                <a16:creationId xmlns:a16="http://schemas.microsoft.com/office/drawing/2014/main" id="{D4DBA9E2-AFE2-6434-3A51-B001B50316C0}"/>
              </a:ext>
            </a:extLst>
          </xdr:cNvPr>
          <xdr:cNvSpPr/>
        </xdr:nvSpPr>
        <xdr:spPr>
          <a:xfrm>
            <a:off x="6404406" y="6526331"/>
            <a:ext cx="398895" cy="515398"/>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1" name="TextBox 70">
            <a:extLst>
              <a:ext uri="{FF2B5EF4-FFF2-40B4-BE49-F238E27FC236}">
                <a16:creationId xmlns:a16="http://schemas.microsoft.com/office/drawing/2014/main" id="{7435D311-323C-BC53-4613-C2E4CA263C9C}"/>
              </a:ext>
            </a:extLst>
          </xdr:cNvPr>
          <xdr:cNvSpPr txBox="1"/>
        </xdr:nvSpPr>
        <xdr:spPr>
          <a:xfrm>
            <a:off x="6254539" y="5652283"/>
            <a:ext cx="716843" cy="27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solidFill>
                  <a:schemeClr val="tx1"/>
                </a:solidFill>
              </a:rPr>
              <a:t>Quarter 3</a:t>
            </a:r>
            <a:endParaRPr lang="en-IN" sz="1100" b="1">
              <a:solidFill>
                <a:schemeClr val="tx1"/>
              </a:solidFill>
            </a:endParaRPr>
          </a:p>
        </xdr:txBody>
      </xdr:sp>
      <xdr:sp macro="" textlink="Analysis!X48">
        <xdr:nvSpPr>
          <xdr:cNvPr id="72" name="TextBox 71">
            <a:extLst>
              <a:ext uri="{FF2B5EF4-FFF2-40B4-BE49-F238E27FC236}">
                <a16:creationId xmlns:a16="http://schemas.microsoft.com/office/drawing/2014/main" id="{62776524-CD14-63A7-2221-9701D925255E}"/>
              </a:ext>
            </a:extLst>
          </xdr:cNvPr>
          <xdr:cNvSpPr txBox="1"/>
        </xdr:nvSpPr>
        <xdr:spPr>
          <a:xfrm>
            <a:off x="6172680" y="5992197"/>
            <a:ext cx="878787" cy="279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92CCEBE-C25E-4940-BCE5-71893FABD1AE}" type="TxLink">
              <a:rPr lang="en-US" sz="1100" b="0" i="0" u="none" strike="noStrike">
                <a:solidFill>
                  <a:srgbClr val="000000"/>
                </a:solidFill>
                <a:latin typeface="Calibri"/>
                <a:ea typeface="Calibri"/>
                <a:cs typeface="Calibri"/>
              </a:rPr>
              <a:pPr algn="ctr"/>
              <a:t>$6.02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Y48">
        <xdr:nvSpPr>
          <xdr:cNvPr id="107" name="TextBox 106">
            <a:extLst>
              <a:ext uri="{FF2B5EF4-FFF2-40B4-BE49-F238E27FC236}">
                <a16:creationId xmlns:a16="http://schemas.microsoft.com/office/drawing/2014/main" id="{5AB39831-5840-E704-1F2F-B7B53C17E38D}"/>
              </a:ext>
            </a:extLst>
          </xdr:cNvPr>
          <xdr:cNvSpPr txBox="1"/>
        </xdr:nvSpPr>
        <xdr:spPr>
          <a:xfrm>
            <a:off x="6159333" y="6641701"/>
            <a:ext cx="882702" cy="279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9EC90F5-730C-4F58-9E00-B1CB96B46B39}" type="TxLink">
              <a:rPr lang="en-US" sz="1100" b="0" i="0" u="none" strike="noStrike">
                <a:solidFill>
                  <a:schemeClr val="bg1"/>
                </a:solidFill>
                <a:latin typeface="Calibri"/>
                <a:ea typeface="Calibri"/>
                <a:cs typeface="Calibri"/>
              </a:rPr>
              <a:pPr algn="ctr"/>
              <a:t>21.38%</a:t>
            </a:fld>
            <a:endParaRPr lang="en-IN" sz="1400" b="1">
              <a:solidFill>
                <a:schemeClr val="bg1"/>
              </a:solidFill>
              <a:latin typeface="Arial" panose="020B0604020202020204" pitchFamily="34" charset="0"/>
              <a:cs typeface="Arial" panose="020B0604020202020204" pitchFamily="34" charset="0"/>
            </a:endParaRPr>
          </a:p>
        </xdr:txBody>
      </xdr:sp>
      <xdr:sp macro="" textlink="">
        <xdr:nvSpPr>
          <xdr:cNvPr id="100" name="Rectangle: Rounded Corners 99">
            <a:extLst>
              <a:ext uri="{FF2B5EF4-FFF2-40B4-BE49-F238E27FC236}">
                <a16:creationId xmlns:a16="http://schemas.microsoft.com/office/drawing/2014/main" id="{4B23EAC2-6B1B-70CF-881A-86C260A739F9}"/>
              </a:ext>
            </a:extLst>
          </xdr:cNvPr>
          <xdr:cNvSpPr/>
        </xdr:nvSpPr>
        <xdr:spPr>
          <a:xfrm>
            <a:off x="7255711" y="5340467"/>
            <a:ext cx="953357" cy="1476586"/>
          </a:xfrm>
          <a:prstGeom prst="roundRect">
            <a:avLst/>
          </a:prstGeom>
          <a:solidFill>
            <a:srgbClr val="EEEEEE"/>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1" name="Oval 100">
            <a:extLst>
              <a:ext uri="{FF2B5EF4-FFF2-40B4-BE49-F238E27FC236}">
                <a16:creationId xmlns:a16="http://schemas.microsoft.com/office/drawing/2014/main" id="{64F303D7-9C1B-96B1-DAA5-140D9065A37D}"/>
              </a:ext>
            </a:extLst>
          </xdr:cNvPr>
          <xdr:cNvSpPr/>
        </xdr:nvSpPr>
        <xdr:spPr>
          <a:xfrm>
            <a:off x="7541322" y="6518919"/>
            <a:ext cx="398895" cy="51357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6" name="TextBox 85">
            <a:extLst>
              <a:ext uri="{FF2B5EF4-FFF2-40B4-BE49-F238E27FC236}">
                <a16:creationId xmlns:a16="http://schemas.microsoft.com/office/drawing/2014/main" id="{B9CA2990-3F8F-13D1-6FC0-A04DDDA8E35B}"/>
              </a:ext>
            </a:extLst>
          </xdr:cNvPr>
          <xdr:cNvSpPr txBox="1"/>
        </xdr:nvSpPr>
        <xdr:spPr>
          <a:xfrm>
            <a:off x="7289575" y="5659486"/>
            <a:ext cx="878787" cy="278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solidFill>
                  <a:schemeClr val="tx1"/>
                </a:solidFill>
              </a:rPr>
              <a:t>Quarter 4</a:t>
            </a:r>
            <a:endParaRPr lang="en-IN" sz="1100" b="1">
              <a:solidFill>
                <a:schemeClr val="tx1"/>
              </a:solidFill>
            </a:endParaRPr>
          </a:p>
        </xdr:txBody>
      </xdr:sp>
      <xdr:sp macro="" textlink="Analysis!X49">
        <xdr:nvSpPr>
          <xdr:cNvPr id="89" name="TextBox 88">
            <a:extLst>
              <a:ext uri="{FF2B5EF4-FFF2-40B4-BE49-F238E27FC236}">
                <a16:creationId xmlns:a16="http://schemas.microsoft.com/office/drawing/2014/main" id="{0B6C408D-9826-C909-792E-902C94FDB114}"/>
              </a:ext>
            </a:extLst>
          </xdr:cNvPr>
          <xdr:cNvSpPr txBox="1"/>
        </xdr:nvSpPr>
        <xdr:spPr>
          <a:xfrm>
            <a:off x="7276227" y="5998486"/>
            <a:ext cx="878787" cy="278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93BC49-E5ED-40D4-A97D-19860C751FC6}" type="TxLink">
              <a:rPr lang="en-US" sz="1100" b="0" i="0" u="none" strike="noStrike">
                <a:solidFill>
                  <a:srgbClr val="000000"/>
                </a:solidFill>
                <a:latin typeface="Calibri"/>
                <a:ea typeface="Calibri"/>
                <a:cs typeface="Calibri"/>
              </a:rPr>
              <a:pPr algn="ctr"/>
              <a:t>$5.74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Y49">
        <xdr:nvSpPr>
          <xdr:cNvPr id="108" name="TextBox 107">
            <a:extLst>
              <a:ext uri="{FF2B5EF4-FFF2-40B4-BE49-F238E27FC236}">
                <a16:creationId xmlns:a16="http://schemas.microsoft.com/office/drawing/2014/main" id="{96D1071A-C1EF-4855-96CA-8444452C50FC}"/>
              </a:ext>
            </a:extLst>
          </xdr:cNvPr>
          <xdr:cNvSpPr txBox="1"/>
        </xdr:nvSpPr>
        <xdr:spPr>
          <a:xfrm>
            <a:off x="7336291" y="6625426"/>
            <a:ext cx="809291" cy="306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31FA2DE-57B5-4D68-9E1C-D2D0AD4C80D3}" type="TxLink">
              <a:rPr lang="en-US" sz="1100" b="0" i="0" u="none" strike="noStrike">
                <a:solidFill>
                  <a:schemeClr val="bg1"/>
                </a:solidFill>
                <a:latin typeface="Calibri"/>
                <a:ea typeface="Calibri"/>
                <a:cs typeface="Calibri"/>
              </a:rPr>
              <a:pPr algn="ctr"/>
              <a:t>20.38%</a:t>
            </a:fld>
            <a:endParaRPr lang="en-IN" sz="1400" b="1">
              <a:solidFill>
                <a:schemeClr val="bg1"/>
              </a:solidFill>
              <a:latin typeface="Arial" panose="020B0604020202020204" pitchFamily="34" charset="0"/>
              <a:cs typeface="Arial" panose="020B0604020202020204" pitchFamily="34" charset="0"/>
            </a:endParaRPr>
          </a:p>
        </xdr:txBody>
      </xdr:sp>
      <xdr:sp macro="" textlink="Analysis!Y42">
        <xdr:nvSpPr>
          <xdr:cNvPr id="102" name="TextBox 101">
            <a:extLst>
              <a:ext uri="{FF2B5EF4-FFF2-40B4-BE49-F238E27FC236}">
                <a16:creationId xmlns:a16="http://schemas.microsoft.com/office/drawing/2014/main" id="{22BC4431-8E45-6295-42A8-268AB5551704}"/>
              </a:ext>
            </a:extLst>
          </xdr:cNvPr>
          <xdr:cNvSpPr txBox="1"/>
        </xdr:nvSpPr>
        <xdr:spPr>
          <a:xfrm>
            <a:off x="3666251" y="4997116"/>
            <a:ext cx="1483838" cy="263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chemeClr val="tx1">
                    <a:lumMod val="75000"/>
                    <a:lumOff val="25000"/>
                  </a:schemeClr>
                </a:solidFill>
                <a:latin typeface="Arial" panose="020B0604020202020204" pitchFamily="34" charset="0"/>
                <a:cs typeface="Arial" panose="020B0604020202020204" pitchFamily="34" charset="0"/>
              </a:rPr>
              <a:t>quertly</a:t>
            </a:r>
            <a:r>
              <a:rPr lang="en-IN" sz="1000" b="1" baseline="0">
                <a:solidFill>
                  <a:schemeClr val="tx1">
                    <a:lumMod val="75000"/>
                    <a:lumOff val="25000"/>
                  </a:schemeClr>
                </a:solidFill>
                <a:latin typeface="Arial" panose="020B0604020202020204" pitchFamily="34" charset="0"/>
                <a:cs typeface="Arial" panose="020B0604020202020204" pitchFamily="34" charset="0"/>
              </a:rPr>
              <a:t> view by profit</a:t>
            </a:r>
            <a:endParaRPr lang="en-IN" sz="1000" b="1">
              <a:solidFill>
                <a:schemeClr val="tx1">
                  <a:lumMod val="75000"/>
                  <a:lumOff val="25000"/>
                </a:schemeClr>
              </a:solidFill>
              <a:latin typeface="Arial" panose="020B0604020202020204" pitchFamily="34" charset="0"/>
              <a:cs typeface="Arial" panose="020B0604020202020204" pitchFamily="34" charset="0"/>
            </a:endParaRPr>
          </a:p>
        </xdr:txBody>
      </xdr:sp>
    </xdr:grpSp>
    <xdr:clientData/>
  </xdr:twoCellAnchor>
  <xdr:twoCellAnchor>
    <xdr:from>
      <xdr:col>15</xdr:col>
      <xdr:colOff>198120</xdr:colOff>
      <xdr:row>0</xdr:row>
      <xdr:rowOff>53340</xdr:rowOff>
    </xdr:from>
    <xdr:to>
      <xdr:col>23</xdr:col>
      <xdr:colOff>259080</xdr:colOff>
      <xdr:row>13</xdr:row>
      <xdr:rowOff>144780</xdr:rowOff>
    </xdr:to>
    <xdr:grpSp>
      <xdr:nvGrpSpPr>
        <xdr:cNvPr id="55" name="Revenue profit trans year wise">
          <a:extLst>
            <a:ext uri="{FF2B5EF4-FFF2-40B4-BE49-F238E27FC236}">
              <a16:creationId xmlns:a16="http://schemas.microsoft.com/office/drawing/2014/main" id="{DE026260-2715-C854-2D56-C24E82CE5BC6}"/>
            </a:ext>
          </a:extLst>
        </xdr:cNvPr>
        <xdr:cNvGrpSpPr/>
      </xdr:nvGrpSpPr>
      <xdr:grpSpPr>
        <a:xfrm>
          <a:off x="9342120" y="53340"/>
          <a:ext cx="4937760" cy="2468880"/>
          <a:chOff x="9540240" y="396240"/>
          <a:chExt cx="4621216" cy="2106000"/>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9601200" y="396240"/>
            <a:ext cx="4560256" cy="2106000"/>
          </a:xfrm>
          <a:prstGeom prst="roundRect">
            <a:avLst>
              <a:gd name="adj" fmla="val 91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00000000-0008-0000-0100-000005000000}"/>
                  </a:ext>
                </a:extLst>
              </xdr:cNvPr>
              <xdr:cNvGraphicFramePr/>
            </xdr:nvGraphicFramePr>
            <xdr:xfrm>
              <a:off x="9624060" y="2125980"/>
              <a:ext cx="4487474" cy="32004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31682" y="2081128"/>
                <a:ext cx="4794857" cy="375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9768841" y="441960"/>
                <a:ext cx="80772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Revenue</a:t>
                </a:r>
              </a:p>
            </xdr:txBody>
          </xdr:sp>
        </mc:Choice>
        <mc:Fallback/>
      </mc:AlternateContent>
      <mc:AlternateContent xmlns:mc="http://schemas.openxmlformats.org/markup-compatibility/2006">
        <mc:Choice xmlns:a14="http://schemas.microsoft.com/office/drawing/2010/main" Requires="a14">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10843260" y="441960"/>
                <a:ext cx="80772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mc:Choice>
        <mc:Fallback/>
      </mc:AlternateContent>
      <mc:AlternateContent xmlns:mc="http://schemas.openxmlformats.org/markup-compatibility/2006">
        <mc:Choice xmlns:a14="http://schemas.microsoft.com/office/drawing/2010/main" Requires="a14">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11917680" y="441960"/>
                <a:ext cx="80772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Transaction</a:t>
                </a:r>
              </a:p>
            </xdr:txBody>
          </xdr:sp>
        </mc:Choice>
        <mc:Fallback/>
      </mc:AlternateContent>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9540240" y="1165860"/>
          <a:ext cx="4549140" cy="960120"/>
        </xdr:xfrm>
        <a:graphic>
          <a:graphicData uri="http://schemas.openxmlformats.org/drawingml/2006/chart">
            <c:chart xmlns:c="http://schemas.openxmlformats.org/drawingml/2006/chart" xmlns:r="http://schemas.openxmlformats.org/officeDocument/2006/relationships" r:id="rId1"/>
          </a:graphicData>
        </a:graphic>
      </xdr:graphicFrame>
      <xdr:sp macro="" textlink="Analysis!C25">
        <xdr:nvSpPr>
          <xdr:cNvPr id="24" name="TextBox 23">
            <a:extLst>
              <a:ext uri="{FF2B5EF4-FFF2-40B4-BE49-F238E27FC236}">
                <a16:creationId xmlns:a16="http://schemas.microsoft.com/office/drawing/2014/main" id="{00000000-0008-0000-0100-000018000000}"/>
              </a:ext>
            </a:extLst>
          </xdr:cNvPr>
          <xdr:cNvSpPr txBox="1"/>
        </xdr:nvSpPr>
        <xdr:spPr>
          <a:xfrm>
            <a:off x="9627854" y="617220"/>
            <a:ext cx="747901"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2D61ED-8487-46C6-8B2E-75381C6AB06D}" type="TxLink">
              <a:rPr lang="en-US" sz="1220" b="0" i="0" u="none" strike="noStrike" baseline="0">
                <a:solidFill>
                  <a:srgbClr val="0ABAB5"/>
                </a:solidFill>
                <a:latin typeface="Arial Black" panose="020B0A04020102020204" pitchFamily="34" charset="0"/>
                <a:ea typeface="Calibri"/>
                <a:cs typeface="Calibri"/>
              </a:rPr>
              <a:pPr/>
              <a:t>67%</a:t>
            </a:fld>
            <a:endParaRPr lang="en-IN" sz="1220" baseline="0">
              <a:solidFill>
                <a:srgbClr val="0ABAB5"/>
              </a:solidFill>
              <a:latin typeface="Arial Black" panose="020B0A04020102020204" pitchFamily="34" charset="0"/>
            </a:endParaRPr>
          </a:p>
        </xdr:txBody>
      </xdr:sp>
      <xdr:sp macro="" textlink="Analysis!C26">
        <xdr:nvSpPr>
          <xdr:cNvPr id="25" name="TextBox 24">
            <a:extLst>
              <a:ext uri="{FF2B5EF4-FFF2-40B4-BE49-F238E27FC236}">
                <a16:creationId xmlns:a16="http://schemas.microsoft.com/office/drawing/2014/main" id="{00000000-0008-0000-0100-000019000000}"/>
              </a:ext>
            </a:extLst>
          </xdr:cNvPr>
          <xdr:cNvSpPr txBox="1"/>
        </xdr:nvSpPr>
        <xdr:spPr>
          <a:xfrm>
            <a:off x="10110599" y="640080"/>
            <a:ext cx="35052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CCD2FEE-ED97-415D-9D93-25AFBA70CEB0}" type="TxLink">
              <a:rPr lang="en-US" sz="1000" b="1" i="0" u="none" strike="noStrike" baseline="0">
                <a:solidFill>
                  <a:srgbClr val="000000"/>
                </a:solidFill>
                <a:latin typeface="Arial" panose="020B0604020202020204" pitchFamily="34" charset="0"/>
                <a:ea typeface="Calibri"/>
                <a:cs typeface="Calibri"/>
              </a:rPr>
              <a:pPr/>
              <a:t>of  Total Revenue came from the highlighted year</a:t>
            </a:fld>
            <a:endParaRPr lang="en-IN" sz="1000" b="1" i="0" baseline="0">
              <a:latin typeface="Arial" panose="020B0604020202020204" pitchFamily="34" charset="0"/>
            </a:endParaRPr>
          </a:p>
        </xdr:txBody>
      </xdr:sp>
      <xdr:sp macro="" textlink="Analysis!D18">
        <xdr:nvSpPr>
          <xdr:cNvPr id="26" name="TextBox 25">
            <a:extLst>
              <a:ext uri="{FF2B5EF4-FFF2-40B4-BE49-F238E27FC236}">
                <a16:creationId xmlns:a16="http://schemas.microsoft.com/office/drawing/2014/main" id="{00000000-0008-0000-0100-00001A000000}"/>
              </a:ext>
            </a:extLst>
          </xdr:cNvPr>
          <xdr:cNvSpPr txBox="1"/>
        </xdr:nvSpPr>
        <xdr:spPr>
          <a:xfrm>
            <a:off x="9715500" y="853440"/>
            <a:ext cx="97536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3294DDE-70E6-437D-BC9B-86333E0ABB3A}" type="TxLink">
              <a:rPr lang="en-US" sz="1200" b="0" i="0" u="none" strike="noStrike">
                <a:solidFill>
                  <a:srgbClr val="0ABAB5"/>
                </a:solidFill>
                <a:latin typeface="Arial Black" panose="020B0A04020102020204" pitchFamily="34" charset="0"/>
                <a:ea typeface="Calibri"/>
                <a:cs typeface="Calibri"/>
              </a:rPr>
              <a:pPr/>
              <a:t>$76.77 M</a:t>
            </a:fld>
            <a:endParaRPr lang="en-IN" sz="1200">
              <a:solidFill>
                <a:srgbClr val="0ABAB5"/>
              </a:solidFill>
              <a:latin typeface="Arial Black" panose="020B0A04020102020204" pitchFamily="34" charset="0"/>
            </a:endParaRPr>
          </a:p>
        </xdr:txBody>
      </xdr:sp>
      <xdr:sp macro="" textlink="Analysis!C28">
        <xdr:nvSpPr>
          <xdr:cNvPr id="27" name="TextBox 26">
            <a:extLst>
              <a:ext uri="{FF2B5EF4-FFF2-40B4-BE49-F238E27FC236}">
                <a16:creationId xmlns:a16="http://schemas.microsoft.com/office/drawing/2014/main" id="{00000000-0008-0000-0100-00001B000000}"/>
              </a:ext>
            </a:extLst>
          </xdr:cNvPr>
          <xdr:cNvSpPr txBox="1"/>
        </xdr:nvSpPr>
        <xdr:spPr>
          <a:xfrm>
            <a:off x="10607040" y="861060"/>
            <a:ext cx="250698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26E9A-01BA-4E2F-B252-2C1EE6707F02}" type="TxLink">
              <a:rPr lang="en-US" sz="1000" b="1" i="0" u="none" strike="noStrike" baseline="0">
                <a:solidFill>
                  <a:srgbClr val="000000"/>
                </a:solidFill>
                <a:latin typeface="Arial" panose="020B0604020202020204" pitchFamily="34" charset="0"/>
                <a:ea typeface="Calibri"/>
                <a:cs typeface="Calibri"/>
              </a:rPr>
              <a:pPr/>
              <a:t>Average of   Total Revenue</a:t>
            </a:fld>
            <a:endParaRPr lang="en-IN" sz="1000" b="1" i="0" baseline="0">
              <a:latin typeface="Arial" panose="020B0604020202020204" pitchFamily="34" charset="0"/>
            </a:endParaRPr>
          </a:p>
        </xdr:txBody>
      </xdr:sp>
    </xdr:grpSp>
    <xdr:clientData/>
  </xdr:twoCellAnchor>
  <xdr:twoCellAnchor>
    <xdr:from>
      <xdr:col>13</xdr:col>
      <xdr:colOff>502920</xdr:colOff>
      <xdr:row>14</xdr:row>
      <xdr:rowOff>7620</xdr:rowOff>
    </xdr:from>
    <xdr:to>
      <xdr:col>23</xdr:col>
      <xdr:colOff>259080</xdr:colOff>
      <xdr:row>26</xdr:row>
      <xdr:rowOff>91440</xdr:rowOff>
    </xdr:to>
    <xdr:grpSp>
      <xdr:nvGrpSpPr>
        <xdr:cNvPr id="58" name="weekday contribution">
          <a:extLst>
            <a:ext uri="{FF2B5EF4-FFF2-40B4-BE49-F238E27FC236}">
              <a16:creationId xmlns:a16="http://schemas.microsoft.com/office/drawing/2014/main" id="{F9430391-6D4B-5C78-4EBB-DDAFC6FECC43}"/>
            </a:ext>
          </a:extLst>
        </xdr:cNvPr>
        <xdr:cNvGrpSpPr/>
      </xdr:nvGrpSpPr>
      <xdr:grpSpPr>
        <a:xfrm>
          <a:off x="8427720" y="2567940"/>
          <a:ext cx="5852160" cy="2278380"/>
          <a:chOff x="7978140" y="2141220"/>
          <a:chExt cx="5661660" cy="2121240"/>
        </a:xfrm>
      </xdr:grpSpPr>
      <xdr:sp macro="" textlink="">
        <xdr:nvSpPr>
          <xdr:cNvPr id="45" name="Rectangle: Rounded Corners 44">
            <a:extLst>
              <a:ext uri="{FF2B5EF4-FFF2-40B4-BE49-F238E27FC236}">
                <a16:creationId xmlns:a16="http://schemas.microsoft.com/office/drawing/2014/main" id="{647C10C1-0296-84CC-3E9D-91CE3DCDEFCD}"/>
              </a:ext>
            </a:extLst>
          </xdr:cNvPr>
          <xdr:cNvSpPr/>
        </xdr:nvSpPr>
        <xdr:spPr>
          <a:xfrm>
            <a:off x="7978140" y="2156460"/>
            <a:ext cx="5661660" cy="2106000"/>
          </a:xfrm>
          <a:prstGeom prst="roundRect">
            <a:avLst>
              <a:gd name="adj" fmla="val 219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2" name="Chart 51">
            <a:extLst>
              <a:ext uri="{FF2B5EF4-FFF2-40B4-BE49-F238E27FC236}">
                <a16:creationId xmlns:a16="http://schemas.microsoft.com/office/drawing/2014/main" id="{1C738525-4489-4F1E-8EAF-9C67431FB43A}"/>
              </a:ext>
            </a:extLst>
          </xdr:cNvPr>
          <xdr:cNvGraphicFramePr>
            <a:graphicFrameLocks/>
          </xdr:cNvGraphicFramePr>
        </xdr:nvGraphicFramePr>
        <xdr:xfrm>
          <a:off x="7978140" y="2141220"/>
          <a:ext cx="5654040" cy="210312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7" name="TextBox 56">
            <a:extLst>
              <a:ext uri="{FF2B5EF4-FFF2-40B4-BE49-F238E27FC236}">
                <a16:creationId xmlns:a16="http://schemas.microsoft.com/office/drawing/2014/main" id="{BC3889E0-3F23-781A-DA87-207AF94C6E0A}"/>
              </a:ext>
            </a:extLst>
          </xdr:cNvPr>
          <xdr:cNvSpPr txBox="1"/>
        </xdr:nvSpPr>
        <xdr:spPr>
          <a:xfrm>
            <a:off x="8244840" y="2209800"/>
            <a:ext cx="23393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aseline="0">
                <a:latin typeface="Arial" panose="020B0604020202020204" pitchFamily="34" charset="0"/>
              </a:rPr>
              <a:t>The highlighted weekdays contributed</a:t>
            </a:r>
          </a:p>
        </xdr:txBody>
      </xdr:sp>
    </xdr:grpSp>
    <xdr:clientData/>
  </xdr:twoCellAnchor>
  <xdr:twoCellAnchor>
    <xdr:from>
      <xdr:col>0</xdr:col>
      <xdr:colOff>0</xdr:colOff>
      <xdr:row>13</xdr:row>
      <xdr:rowOff>160020</xdr:rowOff>
    </xdr:from>
    <xdr:to>
      <xdr:col>10</xdr:col>
      <xdr:colOff>91440</xdr:colOff>
      <xdr:row>26</xdr:row>
      <xdr:rowOff>121920</xdr:rowOff>
    </xdr:to>
    <xdr:grpSp>
      <xdr:nvGrpSpPr>
        <xdr:cNvPr id="114" name="Group 113">
          <a:extLst>
            <a:ext uri="{FF2B5EF4-FFF2-40B4-BE49-F238E27FC236}">
              <a16:creationId xmlns:a16="http://schemas.microsoft.com/office/drawing/2014/main" id="{98124FD0-5AB0-53BC-16F6-7FB22394C700}"/>
            </a:ext>
          </a:extLst>
        </xdr:cNvPr>
        <xdr:cNvGrpSpPr/>
      </xdr:nvGrpSpPr>
      <xdr:grpSpPr>
        <a:xfrm>
          <a:off x="0" y="2537460"/>
          <a:ext cx="6187440" cy="2339340"/>
          <a:chOff x="0" y="2537460"/>
          <a:chExt cx="6187440" cy="2339340"/>
        </a:xfrm>
      </xdr:grpSpPr>
      <xdr:sp macro="" textlink="">
        <xdr:nvSpPr>
          <xdr:cNvPr id="82" name="Rectangle: Rounded Corners 81">
            <a:extLst>
              <a:ext uri="{FF2B5EF4-FFF2-40B4-BE49-F238E27FC236}">
                <a16:creationId xmlns:a16="http://schemas.microsoft.com/office/drawing/2014/main" id="{5CFD9E7C-3872-A73A-60E5-5128B21811D4}"/>
              </a:ext>
            </a:extLst>
          </xdr:cNvPr>
          <xdr:cNvSpPr/>
        </xdr:nvSpPr>
        <xdr:spPr>
          <a:xfrm>
            <a:off x="0" y="2537460"/>
            <a:ext cx="6187440" cy="2339340"/>
          </a:xfrm>
          <a:prstGeom prst="roundRect">
            <a:avLst>
              <a:gd name="adj" fmla="val 21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3" name="Chart 32">
            <a:extLst>
              <a:ext uri="{FF2B5EF4-FFF2-40B4-BE49-F238E27FC236}">
                <a16:creationId xmlns:a16="http://schemas.microsoft.com/office/drawing/2014/main" id="{780C3EA7-A7A8-48A2-856D-A121CEA08C1E}"/>
              </a:ext>
            </a:extLst>
          </xdr:cNvPr>
          <xdr:cNvGraphicFramePr>
            <a:graphicFrameLocks/>
          </xdr:cNvGraphicFramePr>
        </xdr:nvGraphicFramePr>
        <xdr:xfrm>
          <a:off x="38244" y="2952668"/>
          <a:ext cx="6078819" cy="1822862"/>
        </xdr:xfrm>
        <a:graphic>
          <a:graphicData uri="http://schemas.openxmlformats.org/drawingml/2006/chart">
            <c:chart xmlns:c="http://schemas.openxmlformats.org/drawingml/2006/chart" xmlns:r="http://schemas.openxmlformats.org/officeDocument/2006/relationships" r:id="rId3"/>
          </a:graphicData>
        </a:graphic>
      </xdr:graphicFrame>
      <xdr:sp macro="" textlink="Analysis!F41">
        <xdr:nvSpPr>
          <xdr:cNvPr id="92" name="TextBox 91">
            <a:extLst>
              <a:ext uri="{FF2B5EF4-FFF2-40B4-BE49-F238E27FC236}">
                <a16:creationId xmlns:a16="http://schemas.microsoft.com/office/drawing/2014/main" id="{E4F5A1A3-CE4C-47D3-9796-F8342E18A660}"/>
              </a:ext>
            </a:extLst>
          </xdr:cNvPr>
          <xdr:cNvSpPr txBox="1"/>
        </xdr:nvSpPr>
        <xdr:spPr>
          <a:xfrm>
            <a:off x="29447" y="2689365"/>
            <a:ext cx="737483" cy="243430"/>
          </a:xfrm>
          <a:prstGeom prst="rect">
            <a:avLst/>
          </a:prstGeom>
          <a:solidFill>
            <a:srgbClr val="0ABAB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07FF0D5-D76E-4EF0-A47F-F086B670EFE1}" type="TxLink">
              <a:rPr lang="en-US" sz="1100" b="0" i="0" u="none" strike="noStrike" baseline="0">
                <a:solidFill>
                  <a:schemeClr val="tx1"/>
                </a:solidFill>
                <a:latin typeface="Arial" panose="020B0604020202020204" pitchFamily="34" charset="0"/>
                <a:ea typeface="Calibri"/>
                <a:cs typeface="Calibri"/>
              </a:rPr>
              <a:pPr algn="ctr"/>
              <a:t>IN 2006</a:t>
            </a:fld>
            <a:endParaRPr lang="en-IN" sz="1400" b="1" baseline="0">
              <a:solidFill>
                <a:schemeClr val="tx1"/>
              </a:solidFill>
              <a:latin typeface="Arial" panose="020B0604020202020204" pitchFamily="34" charset="0"/>
              <a:cs typeface="Arial" panose="020B0604020202020204" pitchFamily="34" charset="0"/>
            </a:endParaRPr>
          </a:p>
        </xdr:txBody>
      </xdr:sp>
      <xdr:sp macro="" textlink="Analysis!H36">
        <xdr:nvSpPr>
          <xdr:cNvPr id="93" name="TextBox 92">
            <a:extLst>
              <a:ext uri="{FF2B5EF4-FFF2-40B4-BE49-F238E27FC236}">
                <a16:creationId xmlns:a16="http://schemas.microsoft.com/office/drawing/2014/main" id="{DF7A97FB-402A-43EC-95FA-00AF6C6354DE}"/>
              </a:ext>
            </a:extLst>
          </xdr:cNvPr>
          <xdr:cNvSpPr txBox="1"/>
        </xdr:nvSpPr>
        <xdr:spPr>
          <a:xfrm>
            <a:off x="659785" y="2699492"/>
            <a:ext cx="583667" cy="425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F60317-0AC3-41DC-8222-BBC082390E35}" type="TxLink">
              <a:rPr lang="en-US" sz="1100" b="0" i="0" u="none" strike="noStrike" baseline="0">
                <a:solidFill>
                  <a:schemeClr val="tx1"/>
                </a:solidFill>
                <a:latin typeface="Arial" panose="020B0604020202020204" pitchFamily="34" charset="0"/>
                <a:ea typeface="Calibri"/>
                <a:cs typeface="Calibri"/>
              </a:rPr>
              <a:pPr algn="ctr"/>
              <a:t>May</a:t>
            </a:fld>
            <a:endParaRPr lang="en-IN" sz="1400" b="1" baseline="0">
              <a:solidFill>
                <a:schemeClr val="tx1"/>
              </a:solidFill>
              <a:latin typeface="Arial" panose="020B0604020202020204" pitchFamily="34" charset="0"/>
              <a:cs typeface="Arial" panose="020B0604020202020204" pitchFamily="34" charset="0"/>
            </a:endParaRPr>
          </a:p>
        </xdr:txBody>
      </xdr:sp>
      <xdr:sp macro="" textlink="Analysis!H37">
        <xdr:nvSpPr>
          <xdr:cNvPr id="94" name="TextBox 93">
            <a:extLst>
              <a:ext uri="{FF2B5EF4-FFF2-40B4-BE49-F238E27FC236}">
                <a16:creationId xmlns:a16="http://schemas.microsoft.com/office/drawing/2014/main" id="{665199BA-8481-4CC7-B9FE-52C6BB37E856}"/>
              </a:ext>
            </a:extLst>
          </xdr:cNvPr>
          <xdr:cNvSpPr txBox="1"/>
        </xdr:nvSpPr>
        <xdr:spPr>
          <a:xfrm>
            <a:off x="1059683" y="2704605"/>
            <a:ext cx="525278" cy="303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939EB90-AF10-4ED6-9610-761CF68BC846}" type="TxLink">
              <a:rPr lang="en-US" sz="1100" b="0" i="0" u="none" strike="noStrike" baseline="0">
                <a:solidFill>
                  <a:srgbClr val="000000"/>
                </a:solidFill>
                <a:latin typeface="Arial" panose="020B0604020202020204" pitchFamily="34" charset="0"/>
                <a:ea typeface="Calibri"/>
                <a:cs typeface="Calibri"/>
              </a:rPr>
              <a:pPr algn="ctr"/>
              <a:t>Mar</a:t>
            </a:fld>
            <a:endParaRPr lang="en-IN" sz="1400" b="1" baseline="0">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R40">
        <xdr:nvSpPr>
          <xdr:cNvPr id="95" name="TextBox 94">
            <a:extLst>
              <a:ext uri="{FF2B5EF4-FFF2-40B4-BE49-F238E27FC236}">
                <a16:creationId xmlns:a16="http://schemas.microsoft.com/office/drawing/2014/main" id="{7248568E-9BE1-42EC-876A-9867DD3E2293}"/>
              </a:ext>
            </a:extLst>
          </xdr:cNvPr>
          <xdr:cNvSpPr txBox="1"/>
        </xdr:nvSpPr>
        <xdr:spPr>
          <a:xfrm>
            <a:off x="1771280" y="2719746"/>
            <a:ext cx="1829804" cy="26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75000"/>
                    <a:lumOff val="25000"/>
                  </a:schemeClr>
                </a:solidFill>
                <a:latin typeface="Arial" panose="020B0604020202020204" pitchFamily="34" charset="0"/>
                <a:cs typeface="Arial" panose="020B0604020202020204" pitchFamily="34" charset="0"/>
              </a:rPr>
              <a:t>collectively accounted for</a:t>
            </a:r>
          </a:p>
        </xdr:txBody>
      </xdr:sp>
      <xdr:sp macro="" textlink="Analysis!H38">
        <xdr:nvSpPr>
          <xdr:cNvPr id="96" name="TextBox 95">
            <a:extLst>
              <a:ext uri="{FF2B5EF4-FFF2-40B4-BE49-F238E27FC236}">
                <a16:creationId xmlns:a16="http://schemas.microsoft.com/office/drawing/2014/main" id="{DF4A76CB-52FB-4C65-B6CC-E0880F607727}"/>
              </a:ext>
            </a:extLst>
          </xdr:cNvPr>
          <xdr:cNvSpPr txBox="1"/>
        </xdr:nvSpPr>
        <xdr:spPr>
          <a:xfrm>
            <a:off x="1269843" y="2689365"/>
            <a:ext cx="879713" cy="334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761CE3C-8850-4058-AD6B-AE504ACE24E2}" type="TxLink">
              <a:rPr lang="en-US" sz="1100" b="0" i="0" u="none" strike="noStrike" baseline="0">
                <a:solidFill>
                  <a:srgbClr val="000000"/>
                </a:solidFill>
                <a:latin typeface="Arial" panose="020B0604020202020204" pitchFamily="34" charset="0"/>
                <a:ea typeface="Calibri"/>
                <a:cs typeface="Calibri"/>
              </a:rPr>
              <a:pPr algn="ctr"/>
              <a:t>Jun</a:t>
            </a:fld>
            <a:endParaRPr lang="en-IN" sz="1400" b="1" baseline="0">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G40">
        <xdr:nvSpPr>
          <xdr:cNvPr id="97" name="TextBox 96">
            <a:extLst>
              <a:ext uri="{FF2B5EF4-FFF2-40B4-BE49-F238E27FC236}">
                <a16:creationId xmlns:a16="http://schemas.microsoft.com/office/drawing/2014/main" id="{A3B4B9B9-08E7-4FF2-8D3E-2A13D3E71E37}"/>
              </a:ext>
            </a:extLst>
          </xdr:cNvPr>
          <xdr:cNvSpPr txBox="1"/>
        </xdr:nvSpPr>
        <xdr:spPr>
          <a:xfrm>
            <a:off x="3152429" y="2679238"/>
            <a:ext cx="1301976" cy="263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8BEBB47-DE8A-4468-85FF-AAA4F78CF479}" type="TxLink">
              <a:rPr lang="en-US" sz="1100" b="0" i="0" u="none" strike="noStrike">
                <a:solidFill>
                  <a:srgbClr val="0ABAB5"/>
                </a:solidFill>
                <a:latin typeface="Arial Black" panose="020B0A04020102020204" pitchFamily="34" charset="0"/>
                <a:ea typeface="Calibri"/>
                <a:cs typeface="Calibri"/>
              </a:rPr>
              <a:pPr algn="ctr"/>
              <a:t>31.24%</a:t>
            </a:fld>
            <a:endParaRPr lang="en-IN" sz="1400" b="1">
              <a:solidFill>
                <a:srgbClr val="0ABAB5"/>
              </a:solidFill>
              <a:latin typeface="Arial Black" panose="020B0A04020102020204" pitchFamily="34" charset="0"/>
              <a:cs typeface="Arial" panose="020B0604020202020204" pitchFamily="34" charset="0"/>
            </a:endParaRPr>
          </a:p>
        </xdr:txBody>
      </xdr:sp>
      <xdr:sp macro="" textlink="Analysis!R40">
        <xdr:nvSpPr>
          <xdr:cNvPr id="98" name="TextBox 97">
            <a:extLst>
              <a:ext uri="{FF2B5EF4-FFF2-40B4-BE49-F238E27FC236}">
                <a16:creationId xmlns:a16="http://schemas.microsoft.com/office/drawing/2014/main" id="{AC4E95E9-6C33-4CD5-B773-367E83F249B5}"/>
              </a:ext>
            </a:extLst>
          </xdr:cNvPr>
          <xdr:cNvSpPr txBox="1"/>
        </xdr:nvSpPr>
        <xdr:spPr>
          <a:xfrm>
            <a:off x="3858617" y="2712126"/>
            <a:ext cx="1257990" cy="2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75000"/>
                    <a:lumOff val="25000"/>
                  </a:schemeClr>
                </a:solidFill>
                <a:latin typeface="+mn-lt"/>
                <a:cs typeface="Arial" panose="020B0604020202020204" pitchFamily="34" charset="0"/>
              </a:rPr>
              <a:t> of Total</a:t>
            </a:r>
            <a:r>
              <a:rPr lang="en-IN" sz="900" b="1" baseline="0">
                <a:solidFill>
                  <a:schemeClr val="tx1">
                    <a:lumMod val="75000"/>
                    <a:lumOff val="25000"/>
                  </a:schemeClr>
                </a:solidFill>
                <a:latin typeface="+mn-lt"/>
                <a:cs typeface="Arial" panose="020B0604020202020204" pitchFamily="34" charset="0"/>
              </a:rPr>
              <a:t> profit</a:t>
            </a:r>
            <a:endParaRPr lang="en-IN" sz="900" b="1">
              <a:solidFill>
                <a:schemeClr val="tx1">
                  <a:lumMod val="75000"/>
                  <a:lumOff val="25000"/>
                </a:schemeClr>
              </a:solidFill>
              <a:latin typeface="+mn-lt"/>
              <a:cs typeface="Arial" panose="020B0604020202020204" pitchFamily="34" charset="0"/>
            </a:endParaRPr>
          </a:p>
        </xdr:txBody>
      </xdr:sp>
      <xdr:sp macro="" textlink="Analysis!F41">
        <xdr:nvSpPr>
          <xdr:cNvPr id="59" name="TextBox 58">
            <a:extLst>
              <a:ext uri="{FF2B5EF4-FFF2-40B4-BE49-F238E27FC236}">
                <a16:creationId xmlns:a16="http://schemas.microsoft.com/office/drawing/2014/main" id="{09527F2E-6BFA-C790-E5CB-D8E4684A2684}"/>
              </a:ext>
            </a:extLst>
          </xdr:cNvPr>
          <xdr:cNvSpPr txBox="1"/>
        </xdr:nvSpPr>
        <xdr:spPr>
          <a:xfrm>
            <a:off x="91027" y="3043811"/>
            <a:ext cx="818133" cy="303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IN" sz="1400" b="1" baseline="0">
              <a:solidFill>
                <a:schemeClr val="tx1"/>
              </a:solidFill>
              <a:latin typeface="Arial" panose="020B0604020202020204" pitchFamily="34" charset="0"/>
              <a:cs typeface="Arial" panose="020B0604020202020204" pitchFamily="34" charset="0"/>
            </a:endParaRPr>
          </a:p>
        </xdr:txBody>
      </xdr:sp>
      <xdr:sp macro="" textlink="">
        <xdr:nvSpPr>
          <xdr:cNvPr id="60" name="TextBox 59">
            <a:extLst>
              <a:ext uri="{FF2B5EF4-FFF2-40B4-BE49-F238E27FC236}">
                <a16:creationId xmlns:a16="http://schemas.microsoft.com/office/drawing/2014/main" id="{CC339BE6-C1F0-1F85-256B-919A0DAB6B6F}"/>
              </a:ext>
            </a:extLst>
          </xdr:cNvPr>
          <xdr:cNvSpPr txBox="1"/>
        </xdr:nvSpPr>
        <xdr:spPr>
          <a:xfrm>
            <a:off x="483842" y="3043811"/>
            <a:ext cx="821189" cy="303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100" b="0" i="0" u="none" strike="noStrike" baseline="0">
              <a:solidFill>
                <a:srgbClr val="000000"/>
              </a:solidFill>
              <a:latin typeface="Arial" panose="020B0604020202020204" pitchFamily="34" charset="0"/>
              <a:ea typeface="Calibri"/>
              <a:cs typeface="Calibri"/>
            </a:endParaRPr>
          </a:p>
        </xdr:txBody>
      </xdr:sp>
    </xdr:grpSp>
    <xdr:clientData/>
  </xdr:twoCellAnchor>
  <xdr:twoCellAnchor>
    <xdr:from>
      <xdr:col>0</xdr:col>
      <xdr:colOff>0</xdr:colOff>
      <xdr:row>26</xdr:row>
      <xdr:rowOff>144780</xdr:rowOff>
    </xdr:from>
    <xdr:to>
      <xdr:col>6</xdr:col>
      <xdr:colOff>281940</xdr:colOff>
      <xdr:row>39</xdr:row>
      <xdr:rowOff>45720</xdr:rowOff>
    </xdr:to>
    <xdr:grpSp>
      <xdr:nvGrpSpPr>
        <xdr:cNvPr id="113" name="Group 112">
          <a:extLst>
            <a:ext uri="{FF2B5EF4-FFF2-40B4-BE49-F238E27FC236}">
              <a16:creationId xmlns:a16="http://schemas.microsoft.com/office/drawing/2014/main" id="{A17AFE12-F6A8-F868-468F-28E82DB39C2F}"/>
            </a:ext>
          </a:extLst>
        </xdr:cNvPr>
        <xdr:cNvGrpSpPr/>
      </xdr:nvGrpSpPr>
      <xdr:grpSpPr>
        <a:xfrm>
          <a:off x="0" y="4899660"/>
          <a:ext cx="3939540" cy="2278380"/>
          <a:chOff x="335280" y="4892040"/>
          <a:chExt cx="3215640" cy="2293620"/>
        </a:xfrm>
      </xdr:grpSpPr>
      <xdr:grpSp>
        <xdr:nvGrpSpPr>
          <xdr:cNvPr id="62" name="weekday/weekend profit">
            <a:extLst>
              <a:ext uri="{FF2B5EF4-FFF2-40B4-BE49-F238E27FC236}">
                <a16:creationId xmlns:a16="http://schemas.microsoft.com/office/drawing/2014/main" id="{4C4E2A15-E137-EFBB-D32E-27548CF55C86}"/>
              </a:ext>
            </a:extLst>
          </xdr:cNvPr>
          <xdr:cNvGrpSpPr/>
        </xdr:nvGrpSpPr>
        <xdr:grpSpPr>
          <a:xfrm>
            <a:off x="335280" y="4892040"/>
            <a:ext cx="3215640" cy="2293620"/>
            <a:chOff x="0" y="4442460"/>
            <a:chExt cx="3102473" cy="2026920"/>
          </a:xfrm>
        </xdr:grpSpPr>
        <xdr:sp macro="" textlink="">
          <xdr:nvSpPr>
            <xdr:cNvPr id="34" name="Rectangle: Rounded Corners 33">
              <a:extLst>
                <a:ext uri="{FF2B5EF4-FFF2-40B4-BE49-F238E27FC236}">
                  <a16:creationId xmlns:a16="http://schemas.microsoft.com/office/drawing/2014/main" id="{3D0430FA-6C50-4D9F-6B06-AF9A3EA5BE26}"/>
                </a:ext>
              </a:extLst>
            </xdr:cNvPr>
            <xdr:cNvSpPr/>
          </xdr:nvSpPr>
          <xdr:spPr>
            <a:xfrm>
              <a:off x="14988" y="4442460"/>
              <a:ext cx="2842512" cy="1943100"/>
            </a:xfrm>
            <a:prstGeom prst="roundRect">
              <a:avLst>
                <a:gd name="adj" fmla="val 341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6" name="Group 35">
              <a:extLst>
                <a:ext uri="{FF2B5EF4-FFF2-40B4-BE49-F238E27FC236}">
                  <a16:creationId xmlns:a16="http://schemas.microsoft.com/office/drawing/2014/main" id="{37918248-E9BE-B562-549C-259CFB3CBB66}"/>
                </a:ext>
              </a:extLst>
            </xdr:cNvPr>
            <xdr:cNvGrpSpPr/>
          </xdr:nvGrpSpPr>
          <xdr:grpSpPr>
            <a:xfrm>
              <a:off x="0" y="4556760"/>
              <a:ext cx="2647950" cy="1912620"/>
              <a:chOff x="0" y="4457700"/>
              <a:chExt cx="2647950" cy="1912620"/>
            </a:xfrm>
          </xdr:grpSpPr>
          <xdr:graphicFrame macro="">
            <xdr:nvGraphicFramePr>
              <xdr:cNvPr id="17" name="Chart 16">
                <a:extLst>
                  <a:ext uri="{FF2B5EF4-FFF2-40B4-BE49-F238E27FC236}">
                    <a16:creationId xmlns:a16="http://schemas.microsoft.com/office/drawing/2014/main" id="{8CE02C46-EE7D-49DD-86C2-1C51B839C266}"/>
                  </a:ext>
                </a:extLst>
              </xdr:cNvPr>
              <xdr:cNvGraphicFramePr>
                <a:graphicFrameLocks/>
              </xdr:cNvGraphicFramePr>
            </xdr:nvGraphicFramePr>
            <xdr:xfrm>
              <a:off x="0" y="4457700"/>
              <a:ext cx="2647950" cy="191262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5" name="Oval 34">
                <a:extLst>
                  <a:ext uri="{FF2B5EF4-FFF2-40B4-BE49-F238E27FC236}">
                    <a16:creationId xmlns:a16="http://schemas.microsoft.com/office/drawing/2014/main" id="{448EE981-DA60-24DB-3779-7F431ADEC6FF}"/>
                  </a:ext>
                </a:extLst>
              </xdr:cNvPr>
              <xdr:cNvSpPr/>
            </xdr:nvSpPr>
            <xdr:spPr>
              <a:xfrm>
                <a:off x="891540" y="4853940"/>
                <a:ext cx="868680" cy="8686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Analysis!Y42">
          <xdr:nvSpPr>
            <xdr:cNvPr id="37" name="TextBox 36">
              <a:extLst>
                <a:ext uri="{FF2B5EF4-FFF2-40B4-BE49-F238E27FC236}">
                  <a16:creationId xmlns:a16="http://schemas.microsoft.com/office/drawing/2014/main" id="{08DD3BD6-657E-73E4-D5F1-AD37F7B8E9ED}"/>
                </a:ext>
              </a:extLst>
            </xdr:cNvPr>
            <xdr:cNvSpPr txBox="1"/>
          </xdr:nvSpPr>
          <xdr:spPr>
            <a:xfrm>
              <a:off x="1408230" y="4472940"/>
              <a:ext cx="1694243"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9AF2D65-FA1B-4950-9EEF-4F4B8D37AABB}" type="TxLink">
                <a:rPr lang="en-US" sz="1100" b="1" i="0" u="none" strike="noStrike" baseline="0">
                  <a:solidFill>
                    <a:srgbClr val="000000"/>
                  </a:solidFill>
                  <a:latin typeface="Calibri"/>
                  <a:ea typeface="Calibri"/>
                  <a:cs typeface="Calibri"/>
                </a:rPr>
                <a:pPr algn="ctr"/>
                <a:t>weekday  make up</a:t>
              </a:fld>
              <a:endParaRPr lang="en-IN" sz="1400" b="1" i="0" baseline="0">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X42">
          <xdr:nvSpPr>
            <xdr:cNvPr id="38" name="TextBox 37">
              <a:extLst>
                <a:ext uri="{FF2B5EF4-FFF2-40B4-BE49-F238E27FC236}">
                  <a16:creationId xmlns:a16="http://schemas.microsoft.com/office/drawing/2014/main" id="{F26C5465-173A-9A2D-EE1E-084407E3FBC1}"/>
                </a:ext>
              </a:extLst>
            </xdr:cNvPr>
            <xdr:cNvSpPr txBox="1"/>
          </xdr:nvSpPr>
          <xdr:spPr>
            <a:xfrm>
              <a:off x="1905000" y="4671060"/>
              <a:ext cx="769621"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514F8B4-67B9-4CAD-9F05-FBC1FA15EA6F}" type="TxLink">
                <a:rPr lang="en-US" sz="1120" b="0" i="0" u="none" strike="noStrike" baseline="0">
                  <a:solidFill>
                    <a:srgbClr val="0ABAB5"/>
                  </a:solidFill>
                  <a:latin typeface="Arial Black" panose="020B0A04020102020204" pitchFamily="34" charset="0"/>
                  <a:ea typeface="Calibri"/>
                  <a:cs typeface="Calibri"/>
                </a:rPr>
                <a:pPr algn="ctr"/>
                <a:t>71.91%</a:t>
              </a:fld>
              <a:endParaRPr lang="en-IN" sz="1120" b="1" baseline="0">
                <a:solidFill>
                  <a:srgbClr val="0ABAB5"/>
                </a:solidFill>
                <a:latin typeface="Arial Black" panose="020B0A04020102020204" pitchFamily="34" charset="0"/>
                <a:cs typeface="Arial" panose="020B0604020202020204" pitchFamily="34" charset="0"/>
              </a:endParaRPr>
            </a:p>
          </xdr:txBody>
        </xdr:sp>
        <xdr:sp macro="" textlink="Analysis!Y42">
          <xdr:nvSpPr>
            <xdr:cNvPr id="39" name="TextBox 38">
              <a:extLst>
                <a:ext uri="{FF2B5EF4-FFF2-40B4-BE49-F238E27FC236}">
                  <a16:creationId xmlns:a16="http://schemas.microsoft.com/office/drawing/2014/main" id="{32A12740-EDE6-1E68-6A36-77109873A497}"/>
                </a:ext>
              </a:extLst>
            </xdr:cNvPr>
            <xdr:cNvSpPr txBox="1"/>
          </xdr:nvSpPr>
          <xdr:spPr>
            <a:xfrm>
              <a:off x="1606351" y="4922520"/>
              <a:ext cx="131973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solidFill>
                  <a:latin typeface="Arial" panose="020B0604020202020204" pitchFamily="34" charset="0"/>
                  <a:cs typeface="Arial" panose="020B0604020202020204" pitchFamily="34" charset="0"/>
                </a:rPr>
                <a:t>of</a:t>
              </a:r>
              <a:r>
                <a:rPr lang="en-IN" sz="900" b="1" baseline="0">
                  <a:solidFill>
                    <a:schemeClr val="tx1"/>
                  </a:solidFill>
                  <a:latin typeface="Arial" panose="020B0604020202020204" pitchFamily="34" charset="0"/>
                  <a:cs typeface="Arial" panose="020B0604020202020204" pitchFamily="34" charset="0"/>
                </a:rPr>
                <a:t> the profit</a:t>
              </a:r>
              <a:endParaRPr lang="en-IN" sz="900" b="1">
                <a:solidFill>
                  <a:schemeClr val="tx1"/>
                </a:solidFill>
                <a:latin typeface="Arial" panose="020B0604020202020204" pitchFamily="34" charset="0"/>
                <a:cs typeface="Arial" panose="020B0604020202020204" pitchFamily="34" charset="0"/>
              </a:endParaRPr>
            </a:p>
          </xdr:txBody>
        </xdr:sp>
      </xdr:grpSp>
      <xdr:pic>
        <xdr:nvPicPr>
          <xdr:cNvPr id="49" name="Picture 48">
            <a:extLst>
              <a:ext uri="{FF2B5EF4-FFF2-40B4-BE49-F238E27FC236}">
                <a16:creationId xmlns:a16="http://schemas.microsoft.com/office/drawing/2014/main" id="{A81F24D0-8A52-8213-2BB5-7FDA79FF2FD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71601" y="5661660"/>
            <a:ext cx="710771" cy="601980"/>
          </a:xfrm>
          <a:prstGeom prst="rect">
            <a:avLst/>
          </a:prstGeom>
        </xdr:spPr>
      </xdr:pic>
    </xdr:grpSp>
    <xdr:clientData/>
  </xdr:twoCellAnchor>
  <xdr:twoCellAnchor>
    <xdr:from>
      <xdr:col>0</xdr:col>
      <xdr:colOff>0</xdr:colOff>
      <xdr:row>2</xdr:row>
      <xdr:rowOff>152400</xdr:rowOff>
    </xdr:from>
    <xdr:to>
      <xdr:col>15</xdr:col>
      <xdr:colOff>365761</xdr:colOff>
      <xdr:row>13</xdr:row>
      <xdr:rowOff>124800</xdr:rowOff>
    </xdr:to>
    <xdr:grpSp>
      <xdr:nvGrpSpPr>
        <xdr:cNvPr id="2050" name="cogs/r/p/margin/trans/qty">
          <a:extLst>
            <a:ext uri="{FF2B5EF4-FFF2-40B4-BE49-F238E27FC236}">
              <a16:creationId xmlns:a16="http://schemas.microsoft.com/office/drawing/2014/main" id="{D732D569-309F-F683-F954-8CF57A0F40FA}"/>
            </a:ext>
          </a:extLst>
        </xdr:cNvPr>
        <xdr:cNvGrpSpPr/>
      </xdr:nvGrpSpPr>
      <xdr:grpSpPr>
        <a:xfrm>
          <a:off x="0" y="518160"/>
          <a:ext cx="9509761" cy="1984080"/>
          <a:chOff x="0" y="274320"/>
          <a:chExt cx="9512363" cy="2106000"/>
        </a:xfrm>
      </xdr:grpSpPr>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462173" y="274320"/>
            <a:ext cx="8593884" cy="2106000"/>
          </a:xfrm>
          <a:prstGeom prst="roundRect">
            <a:avLst>
              <a:gd name="adj" fmla="val 479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2049" name="Group 2048">
            <a:extLst>
              <a:ext uri="{FF2B5EF4-FFF2-40B4-BE49-F238E27FC236}">
                <a16:creationId xmlns:a16="http://schemas.microsoft.com/office/drawing/2014/main" id="{F0D67C8F-4337-042D-A5E8-7276DF01CA93}"/>
              </a:ext>
            </a:extLst>
          </xdr:cNvPr>
          <xdr:cNvGrpSpPr/>
        </xdr:nvGrpSpPr>
        <xdr:grpSpPr>
          <a:xfrm>
            <a:off x="0" y="647700"/>
            <a:ext cx="1694243" cy="1615440"/>
            <a:chOff x="0" y="647700"/>
            <a:chExt cx="1694243" cy="1615440"/>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39673" y="647700"/>
              <a:ext cx="1343160" cy="1533600"/>
            </a:xfrm>
            <a:prstGeom prst="roundRect">
              <a:avLst/>
            </a:prstGeom>
            <a:solidFill>
              <a:schemeClr val="tx1"/>
            </a:solidFill>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Oval 3">
              <a:extLst>
                <a:ext uri="{FF2B5EF4-FFF2-40B4-BE49-F238E27FC236}">
                  <a16:creationId xmlns:a16="http://schemas.microsoft.com/office/drawing/2014/main" id="{00000000-0008-0000-0100-000004000000}"/>
                </a:ext>
              </a:extLst>
            </xdr:cNvPr>
            <xdr:cNvSpPr/>
          </xdr:nvSpPr>
          <xdr:spPr>
            <a:xfrm>
              <a:off x="1006463" y="1645920"/>
              <a:ext cx="661168" cy="6172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0" y="84582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Total</a:t>
              </a:r>
              <a:r>
                <a:rPr lang="en-IN" sz="1100" b="1" baseline="0">
                  <a:solidFill>
                    <a:schemeClr val="bg1"/>
                  </a:solidFill>
                </a:rPr>
                <a:t> Qty</a:t>
              </a:r>
              <a:endParaRPr lang="en-IN" sz="1100" b="1">
                <a:solidFill>
                  <a:schemeClr val="bg1"/>
                </a:solidFill>
              </a:endParaRPr>
            </a:p>
          </xdr:txBody>
        </xdr:sp>
        <xdr:sp macro="" textlink="Analysis!G6">
          <xdr:nvSpPr>
            <xdr:cNvPr id="79" name="TextBox 78">
              <a:extLst>
                <a:ext uri="{FF2B5EF4-FFF2-40B4-BE49-F238E27FC236}">
                  <a16:creationId xmlns:a16="http://schemas.microsoft.com/office/drawing/2014/main" id="{00000000-0008-0000-0100-00004F000000}"/>
                </a:ext>
              </a:extLst>
            </xdr:cNvPr>
            <xdr:cNvSpPr txBox="1"/>
          </xdr:nvSpPr>
          <xdr:spPr>
            <a:xfrm>
              <a:off x="0" y="112776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2C3013E-83B0-464E-B43D-852AABD27601}" type="TxLink">
                <a:rPr lang="en-US" sz="1400" b="1" i="0" u="none" strike="noStrike">
                  <a:solidFill>
                    <a:schemeClr val="bg2"/>
                  </a:solidFill>
                  <a:latin typeface="Arial" panose="020B0604020202020204" pitchFamily="34" charset="0"/>
                  <a:ea typeface="Calibri"/>
                  <a:cs typeface="Arial" panose="020B0604020202020204" pitchFamily="34" charset="0"/>
                </a:rPr>
                <a:pPr algn="ctr"/>
                <a:t>28.41 k </a:t>
              </a:fld>
              <a:endParaRPr lang="en-IN" sz="1400" b="1">
                <a:solidFill>
                  <a:schemeClr val="bg2"/>
                </a:solidFill>
                <a:latin typeface="Arial" panose="020B0604020202020204" pitchFamily="34" charset="0"/>
                <a:cs typeface="Arial" panose="020B0604020202020204" pitchFamily="34" charset="0"/>
              </a:endParaRPr>
            </a:p>
          </xdr:txBody>
        </xdr:sp>
        <xdr:sp macro="" textlink="Analysis!R34">
          <xdr:nvSpPr>
            <xdr:cNvPr id="30" name="TextBox 29">
              <a:extLst>
                <a:ext uri="{FF2B5EF4-FFF2-40B4-BE49-F238E27FC236}">
                  <a16:creationId xmlns:a16="http://schemas.microsoft.com/office/drawing/2014/main" id="{41324285-B267-3502-ED88-A5C0C71F84B0}"/>
                </a:ext>
              </a:extLst>
            </xdr:cNvPr>
            <xdr:cNvSpPr txBox="1"/>
          </xdr:nvSpPr>
          <xdr:spPr>
            <a:xfrm>
              <a:off x="0" y="139446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914D3B9-99A0-427A-A4BB-0834FD31C669}" type="TxLink">
                <a:rPr lang="en-US" sz="1100" b="0" i="0" u="none" strike="noStrike">
                  <a:solidFill>
                    <a:schemeClr val="bg2"/>
                  </a:solidFill>
                  <a:latin typeface="Calibri"/>
                  <a:ea typeface="Calibri"/>
                  <a:cs typeface="Calibri"/>
                </a:rPr>
                <a:pPr algn="ctr"/>
                <a:t>+46.41%</a:t>
              </a:fld>
              <a:endParaRPr lang="en-IN" sz="1400" b="1">
                <a:solidFill>
                  <a:schemeClr val="bg2"/>
                </a:solidFill>
                <a:latin typeface="Arial" panose="020B0604020202020204" pitchFamily="34" charset="0"/>
                <a:cs typeface="Arial" panose="020B0604020202020204" pitchFamily="34" charset="0"/>
              </a:endParaRPr>
            </a:p>
          </xdr:txBody>
        </xdr:sp>
      </xdr:grpSp>
      <xdr:grpSp>
        <xdr:nvGrpSpPr>
          <xdr:cNvPr id="2048" name="Group 2047">
            <a:extLst>
              <a:ext uri="{FF2B5EF4-FFF2-40B4-BE49-F238E27FC236}">
                <a16:creationId xmlns:a16="http://schemas.microsoft.com/office/drawing/2014/main" id="{4020B64F-672F-AD43-FDFB-D04B8F140C8C}"/>
              </a:ext>
            </a:extLst>
          </xdr:cNvPr>
          <xdr:cNvGrpSpPr/>
        </xdr:nvGrpSpPr>
        <xdr:grpSpPr>
          <a:xfrm>
            <a:off x="1499671" y="502920"/>
            <a:ext cx="1720415" cy="1769820"/>
            <a:chOff x="1560631" y="411480"/>
            <a:chExt cx="1720415" cy="1769820"/>
          </a:xfrm>
        </xdr:grpSpPr>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1808295" y="647700"/>
              <a:ext cx="1343160" cy="1533600"/>
            </a:xfrm>
            <a:prstGeom prst="roundRect">
              <a:avLst/>
            </a:prstGeom>
            <a:solidFill>
              <a:srgbClr val="FAF9EE"/>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Oval 7">
              <a:extLst>
                <a:ext uri="{FF2B5EF4-FFF2-40B4-BE49-F238E27FC236}">
                  <a16:creationId xmlns:a16="http://schemas.microsoft.com/office/drawing/2014/main" id="{00000000-0008-0000-0100-000008000000}"/>
                </a:ext>
              </a:extLst>
            </xdr:cNvPr>
            <xdr:cNvSpPr/>
          </xdr:nvSpPr>
          <xdr:spPr>
            <a:xfrm>
              <a:off x="2163673" y="411480"/>
              <a:ext cx="561993" cy="533400"/>
            </a:xfrm>
            <a:prstGeom prst="ellipse">
              <a:avLst/>
            </a:prstGeom>
            <a:solidFill>
              <a:schemeClr val="tx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586803" y="94488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tx1"/>
                  </a:solidFill>
                </a:rPr>
                <a:t>Total</a:t>
              </a:r>
              <a:r>
                <a:rPr lang="en-IN" sz="1100" b="1" baseline="0">
                  <a:solidFill>
                    <a:schemeClr val="tx1"/>
                  </a:solidFill>
                </a:rPr>
                <a:t> COGS</a:t>
              </a:r>
            </a:p>
            <a:p>
              <a:pPr algn="ctr"/>
              <a:endParaRPr lang="en-IN" sz="1100" b="1">
                <a:solidFill>
                  <a:schemeClr val="tx1"/>
                </a:solidFill>
              </a:endParaRPr>
            </a:p>
          </xdr:txBody>
        </xdr:sp>
        <xdr:sp macro="" textlink="Analysis!D6">
          <xdr:nvSpPr>
            <xdr:cNvPr id="74" name="TextBox 73">
              <a:extLst>
                <a:ext uri="{FF2B5EF4-FFF2-40B4-BE49-F238E27FC236}">
                  <a16:creationId xmlns:a16="http://schemas.microsoft.com/office/drawing/2014/main" id="{00000000-0008-0000-0100-00004A000000}"/>
                </a:ext>
              </a:extLst>
            </xdr:cNvPr>
            <xdr:cNvSpPr txBox="1"/>
          </xdr:nvSpPr>
          <xdr:spPr>
            <a:xfrm>
              <a:off x="1586803" y="121158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63CD006-EFDA-40AE-A19B-A31EB59F893E}" type="TxLink">
                <a:rPr lang="en-US" sz="1400" b="1" i="0" u="none" strike="noStrike" baseline="0">
                  <a:solidFill>
                    <a:schemeClr val="tx1">
                      <a:lumMod val="75000"/>
                      <a:lumOff val="25000"/>
                    </a:schemeClr>
                  </a:solidFill>
                  <a:latin typeface="Arial" panose="020B0604020202020204" pitchFamily="34" charset="0"/>
                  <a:ea typeface="Calibri"/>
                  <a:cs typeface="Arial" panose="020B0604020202020204" pitchFamily="34" charset="0"/>
                </a:rPr>
                <a:pPr algn="ctr"/>
                <a:t>$41.31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R40">
          <xdr:nvSpPr>
            <xdr:cNvPr id="31" name="TextBox 30">
              <a:extLst>
                <a:ext uri="{FF2B5EF4-FFF2-40B4-BE49-F238E27FC236}">
                  <a16:creationId xmlns:a16="http://schemas.microsoft.com/office/drawing/2014/main" id="{3A9C5700-4E6D-6497-D808-D5DC1B559DDC}"/>
                </a:ext>
              </a:extLst>
            </xdr:cNvPr>
            <xdr:cNvSpPr txBox="1"/>
          </xdr:nvSpPr>
          <xdr:spPr>
            <a:xfrm>
              <a:off x="1560631" y="1493520"/>
              <a:ext cx="159405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0D631C5-5EAE-4FF3-9757-A47821BAC894}" type="TxLink">
                <a:rPr lang="en-US" sz="1100" b="0" i="0" u="none" strike="noStrike">
                  <a:solidFill>
                    <a:srgbClr val="000000"/>
                  </a:solidFill>
                  <a:latin typeface="Calibri"/>
                  <a:ea typeface="Calibri"/>
                  <a:cs typeface="Calibri"/>
                </a:rPr>
                <a:pPr algn="ctr"/>
                <a:t>+34.83%</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grpSp>
      <xdr:grpSp>
        <xdr:nvGrpSpPr>
          <xdr:cNvPr id="127" name="Group 126">
            <a:extLst>
              <a:ext uri="{FF2B5EF4-FFF2-40B4-BE49-F238E27FC236}">
                <a16:creationId xmlns:a16="http://schemas.microsoft.com/office/drawing/2014/main" id="{B62A38D3-3322-E391-002C-C91FFD89AF76}"/>
              </a:ext>
            </a:extLst>
          </xdr:cNvPr>
          <xdr:cNvGrpSpPr/>
        </xdr:nvGrpSpPr>
        <xdr:grpSpPr>
          <a:xfrm>
            <a:off x="3061439" y="502920"/>
            <a:ext cx="1709483" cy="1769820"/>
            <a:chOff x="3092250" y="411480"/>
            <a:chExt cx="1709483" cy="1769820"/>
          </a:xfrm>
        </xdr:grpSpPr>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3376916" y="647700"/>
              <a:ext cx="1343160" cy="1533600"/>
            </a:xfrm>
            <a:prstGeom prst="roundRect">
              <a:avLst/>
            </a:prstGeom>
            <a:solidFill>
              <a:srgbClr val="A2AF9B"/>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Oval 10">
              <a:extLst>
                <a:ext uri="{FF2B5EF4-FFF2-40B4-BE49-F238E27FC236}">
                  <a16:creationId xmlns:a16="http://schemas.microsoft.com/office/drawing/2014/main" id="{00000000-0008-0000-0100-00000B000000}"/>
                </a:ext>
              </a:extLst>
            </xdr:cNvPr>
            <xdr:cNvSpPr/>
          </xdr:nvSpPr>
          <xdr:spPr>
            <a:xfrm>
              <a:off x="3732294" y="411480"/>
              <a:ext cx="561993" cy="53340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3107490" y="94488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tx1"/>
                  </a:solidFill>
                </a:rPr>
                <a:t>Total</a:t>
              </a:r>
              <a:r>
                <a:rPr lang="en-IN" sz="1100" b="1" baseline="0">
                  <a:solidFill>
                    <a:schemeClr val="tx1"/>
                  </a:solidFill>
                </a:rPr>
                <a:t> Revenue</a:t>
              </a:r>
              <a:endParaRPr lang="en-IN" sz="1100" b="1">
                <a:solidFill>
                  <a:schemeClr val="tx1"/>
                </a:solidFill>
              </a:endParaRPr>
            </a:p>
          </xdr:txBody>
        </xdr:sp>
        <xdr:sp macro="" textlink="Analysis!C6">
          <xdr:nvSpPr>
            <xdr:cNvPr id="75" name="TextBox 74">
              <a:extLst>
                <a:ext uri="{FF2B5EF4-FFF2-40B4-BE49-F238E27FC236}">
                  <a16:creationId xmlns:a16="http://schemas.microsoft.com/office/drawing/2014/main" id="{00000000-0008-0000-0100-00004B000000}"/>
                </a:ext>
              </a:extLst>
            </xdr:cNvPr>
            <xdr:cNvSpPr txBox="1"/>
          </xdr:nvSpPr>
          <xdr:spPr>
            <a:xfrm>
              <a:off x="3107490" y="121158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C1F081F-5196-413F-9F41-99A0EE045E58}" type="TxLink">
                <a:rPr lang="en-US" sz="1400" b="1" i="0" u="none" strike="noStrike">
                  <a:solidFill>
                    <a:srgbClr val="000000"/>
                  </a:solidFill>
                  <a:latin typeface="Arial" panose="020B0604020202020204" pitchFamily="34" charset="0"/>
                  <a:ea typeface="Calibri"/>
                  <a:cs typeface="Arial" panose="020B0604020202020204" pitchFamily="34" charset="0"/>
                </a:rPr>
                <a:pPr algn="ctr"/>
                <a:t>$69.48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R22">
          <xdr:nvSpPr>
            <xdr:cNvPr id="21" name="TextBox 20">
              <a:extLst>
                <a:ext uri="{FF2B5EF4-FFF2-40B4-BE49-F238E27FC236}">
                  <a16:creationId xmlns:a16="http://schemas.microsoft.com/office/drawing/2014/main" id="{A97C5C6E-D526-B456-4DAA-B6C18949AA9D}"/>
                </a:ext>
              </a:extLst>
            </xdr:cNvPr>
            <xdr:cNvSpPr txBox="1"/>
          </xdr:nvSpPr>
          <xdr:spPr>
            <a:xfrm>
              <a:off x="3092250" y="1478280"/>
              <a:ext cx="1694243"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A2F2B99-4134-4C37-B19E-71AF664EE676}" type="TxLink">
                <a:rPr lang="en-US" sz="1100" b="0" i="0" u="none" strike="noStrike">
                  <a:solidFill>
                    <a:srgbClr val="000000"/>
                  </a:solidFill>
                  <a:latin typeface="Calibri"/>
                  <a:ea typeface="Calibri"/>
                  <a:cs typeface="Calibri"/>
                </a:rPr>
                <a:pPr algn="ctr"/>
                <a:t>+35.11%</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grpSp>
      <xdr:grpSp>
        <xdr:nvGrpSpPr>
          <xdr:cNvPr id="126" name="Group 125">
            <a:extLst>
              <a:ext uri="{FF2B5EF4-FFF2-40B4-BE49-F238E27FC236}">
                <a16:creationId xmlns:a16="http://schemas.microsoft.com/office/drawing/2014/main" id="{124A652E-581D-6131-1D92-2730B3E8B80E}"/>
              </a:ext>
            </a:extLst>
          </xdr:cNvPr>
          <xdr:cNvGrpSpPr/>
        </xdr:nvGrpSpPr>
        <xdr:grpSpPr>
          <a:xfrm>
            <a:off x="6224070" y="502920"/>
            <a:ext cx="1694243" cy="1769820"/>
            <a:chOff x="6224070" y="411480"/>
            <a:chExt cx="1694243" cy="1769820"/>
          </a:xfrm>
        </xdr:grpSpPr>
        <xdr:sp macro="" textlink="">
          <xdr:nvSpPr>
            <xdr:cNvPr id="19" name="Rectangle: Rounded Corners 18">
              <a:extLst>
                <a:ext uri="{FF2B5EF4-FFF2-40B4-BE49-F238E27FC236}">
                  <a16:creationId xmlns:a16="http://schemas.microsoft.com/office/drawing/2014/main" id="{00000000-0008-0000-0100-000013000000}"/>
                </a:ext>
              </a:extLst>
            </xdr:cNvPr>
            <xdr:cNvSpPr/>
          </xdr:nvSpPr>
          <xdr:spPr>
            <a:xfrm>
              <a:off x="6514159" y="647700"/>
              <a:ext cx="1343160" cy="1533600"/>
            </a:xfrm>
            <a:prstGeom prst="roundRect">
              <a:avLst/>
            </a:prstGeom>
            <a:solidFill>
              <a:srgbClr val="EEEEEE"/>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Oval 19">
              <a:extLst>
                <a:ext uri="{FF2B5EF4-FFF2-40B4-BE49-F238E27FC236}">
                  <a16:creationId xmlns:a16="http://schemas.microsoft.com/office/drawing/2014/main" id="{00000000-0008-0000-0100-000014000000}"/>
                </a:ext>
              </a:extLst>
            </xdr:cNvPr>
            <xdr:cNvSpPr/>
          </xdr:nvSpPr>
          <xdr:spPr>
            <a:xfrm>
              <a:off x="6869537" y="411480"/>
              <a:ext cx="561993" cy="53340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467845" y="94488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tx1"/>
                  </a:solidFill>
                </a:rPr>
                <a:t> %</a:t>
              </a:r>
              <a:r>
                <a:rPr lang="en-IN" sz="1100" b="1" baseline="0">
                  <a:solidFill>
                    <a:schemeClr val="tx1"/>
                  </a:solidFill>
                </a:rPr>
                <a:t> Profit Margin</a:t>
              </a:r>
              <a:endParaRPr lang="en-IN" sz="1100" b="1">
                <a:solidFill>
                  <a:schemeClr val="tx1"/>
                </a:solidFill>
              </a:endParaRPr>
            </a:p>
          </xdr:txBody>
        </xdr:sp>
        <xdr:sp macro="" textlink="Analysis!E6">
          <xdr:nvSpPr>
            <xdr:cNvPr id="77" name="TextBox 76">
              <a:extLst>
                <a:ext uri="{FF2B5EF4-FFF2-40B4-BE49-F238E27FC236}">
                  <a16:creationId xmlns:a16="http://schemas.microsoft.com/office/drawing/2014/main" id="{00000000-0008-0000-0100-00004D000000}"/>
                </a:ext>
              </a:extLst>
            </xdr:cNvPr>
            <xdr:cNvSpPr txBox="1"/>
          </xdr:nvSpPr>
          <xdr:spPr>
            <a:xfrm>
              <a:off x="6467845" y="121158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rgbClr val="000000"/>
                  </a:solidFill>
                  <a:latin typeface="Arial" panose="020B0604020202020204" pitchFamily="34" charset="0"/>
                  <a:ea typeface="Calibri"/>
                  <a:cs typeface="Arial" panose="020B0604020202020204" pitchFamily="34" charset="0"/>
                </a:rPr>
                <a:t>   </a:t>
              </a:r>
              <a:fld id="{26AFFD39-D731-43C2-9EFA-C4EF0C2FC0FC}" type="TxLink">
                <a:rPr lang="en-US" sz="1400" b="1" i="0" u="none" strike="noStrike">
                  <a:solidFill>
                    <a:srgbClr val="000000"/>
                  </a:solidFill>
                  <a:latin typeface="Arial" panose="020B0604020202020204" pitchFamily="34" charset="0"/>
                  <a:ea typeface="Calibri"/>
                  <a:cs typeface="Arial" panose="020B0604020202020204" pitchFamily="34" charset="0"/>
                </a:rPr>
                <a:pPr algn="ctr"/>
                <a:t>41.22%</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Q46">
          <xdr:nvSpPr>
            <xdr:cNvPr id="32" name="TextBox 31">
              <a:extLst>
                <a:ext uri="{FF2B5EF4-FFF2-40B4-BE49-F238E27FC236}">
                  <a16:creationId xmlns:a16="http://schemas.microsoft.com/office/drawing/2014/main" id="{8349C1E7-FCF3-6D41-DD77-8C03E84673B7}"/>
                </a:ext>
              </a:extLst>
            </xdr:cNvPr>
            <xdr:cNvSpPr txBox="1"/>
          </xdr:nvSpPr>
          <xdr:spPr>
            <a:xfrm>
              <a:off x="6224070" y="147066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6F5E02-F003-4012-96AB-DE768E5A56E9}" type="TxLink">
                <a:rPr lang="en-US" sz="1100" b="0" i="0" u="none" strike="noStrike">
                  <a:solidFill>
                    <a:srgbClr val="000000"/>
                  </a:solidFill>
                  <a:latin typeface="Calibri"/>
                  <a:ea typeface="Calibri"/>
                  <a:cs typeface="Calibri"/>
                </a:rPr>
                <a:pPr algn="ctr"/>
                <a:t>0.39%</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grpSp>
      <xdr:grpSp>
        <xdr:nvGrpSpPr>
          <xdr:cNvPr id="87" name="Group 86">
            <a:extLst>
              <a:ext uri="{FF2B5EF4-FFF2-40B4-BE49-F238E27FC236}">
                <a16:creationId xmlns:a16="http://schemas.microsoft.com/office/drawing/2014/main" id="{E353AE49-3C43-9053-8F1F-6CF878A25EFB}"/>
              </a:ext>
            </a:extLst>
          </xdr:cNvPr>
          <xdr:cNvGrpSpPr/>
        </xdr:nvGrpSpPr>
        <xdr:grpSpPr>
          <a:xfrm>
            <a:off x="7818120" y="670560"/>
            <a:ext cx="1694243" cy="1615440"/>
            <a:chOff x="7818120" y="670560"/>
            <a:chExt cx="1694243" cy="1615440"/>
          </a:xfrm>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7998960" y="670560"/>
              <a:ext cx="1343160" cy="1533600"/>
            </a:xfrm>
            <a:prstGeom prst="roundRect">
              <a:avLst/>
            </a:prstGeom>
            <a:solidFill>
              <a:schemeClr val="tx1"/>
            </a:solidFill>
            <a:effectLst>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3" name="Oval 62">
              <a:extLst>
                <a:ext uri="{FF2B5EF4-FFF2-40B4-BE49-F238E27FC236}">
                  <a16:creationId xmlns:a16="http://schemas.microsoft.com/office/drawing/2014/main" id="{00000000-0008-0000-0100-00003F000000}"/>
                </a:ext>
              </a:extLst>
            </xdr:cNvPr>
            <xdr:cNvSpPr/>
          </xdr:nvSpPr>
          <xdr:spPr>
            <a:xfrm>
              <a:off x="7925752" y="1668780"/>
              <a:ext cx="661168" cy="6172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sp macro="" textlink="">
          <xdr:nvSpPr>
            <xdr:cNvPr id="73" name="TextBox 72">
              <a:extLst>
                <a:ext uri="{FF2B5EF4-FFF2-40B4-BE49-F238E27FC236}">
                  <a16:creationId xmlns:a16="http://schemas.microsoft.com/office/drawing/2014/main" id="{00000000-0008-0000-0100-000049000000}"/>
                </a:ext>
              </a:extLst>
            </xdr:cNvPr>
            <xdr:cNvSpPr txBox="1"/>
          </xdr:nvSpPr>
          <xdr:spPr>
            <a:xfrm>
              <a:off x="8054649" y="84582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a:t>
              </a:r>
              <a:r>
                <a:rPr lang="en-IN" sz="1100" b="1" baseline="0">
                  <a:solidFill>
                    <a:schemeClr val="bg1"/>
                  </a:solidFill>
                </a:rPr>
                <a:t> Transaction</a:t>
              </a:r>
              <a:endParaRPr lang="en-IN" sz="1100" b="1">
                <a:solidFill>
                  <a:schemeClr val="bg1"/>
                </a:solidFill>
              </a:endParaRPr>
            </a:p>
          </xdr:txBody>
        </xdr:sp>
        <xdr:sp macro="" textlink="Analysis!B6">
          <xdr:nvSpPr>
            <xdr:cNvPr id="78" name="TextBox 77">
              <a:extLst>
                <a:ext uri="{FF2B5EF4-FFF2-40B4-BE49-F238E27FC236}">
                  <a16:creationId xmlns:a16="http://schemas.microsoft.com/office/drawing/2014/main" id="{00000000-0008-0000-0100-00004E000000}"/>
                </a:ext>
              </a:extLst>
            </xdr:cNvPr>
            <xdr:cNvSpPr txBox="1"/>
          </xdr:nvSpPr>
          <xdr:spPr>
            <a:xfrm>
              <a:off x="8095972" y="110490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8F61E3-DB09-4B9B-A4F9-BA91FA16C6D8}" type="TxLink">
                <a:rPr lang="en-US" sz="1400" b="1" i="0" u="none" strike="noStrike">
                  <a:solidFill>
                    <a:schemeClr val="bg2">
                      <a:lumMod val="90000"/>
                    </a:schemeClr>
                  </a:solidFill>
                  <a:latin typeface="Arial" panose="020B0604020202020204" pitchFamily="34" charset="0"/>
                  <a:ea typeface="Calibri"/>
                  <a:cs typeface="Arial" panose="020B0604020202020204" pitchFamily="34" charset="0"/>
                </a:rPr>
                <a:pPr algn="ctr"/>
                <a:t>2.68 k </a:t>
              </a:fld>
              <a:endParaRPr lang="en-IN" sz="1400" b="1">
                <a:solidFill>
                  <a:schemeClr val="bg2">
                    <a:lumMod val="90000"/>
                  </a:schemeClr>
                </a:solidFill>
                <a:latin typeface="Arial" panose="020B0604020202020204" pitchFamily="34" charset="0"/>
                <a:cs typeface="Arial" panose="020B0604020202020204" pitchFamily="34" charset="0"/>
              </a:endParaRPr>
            </a:p>
          </xdr:txBody>
        </xdr:sp>
        <xdr:sp macro="" textlink="Analysis!R28">
          <xdr:nvSpPr>
            <xdr:cNvPr id="22" name="TextBox 21">
              <a:extLst>
                <a:ext uri="{FF2B5EF4-FFF2-40B4-BE49-F238E27FC236}">
                  <a16:creationId xmlns:a16="http://schemas.microsoft.com/office/drawing/2014/main" id="{92EBDCEF-D534-DEED-1CA3-234F6D6ABCDE}"/>
                </a:ext>
              </a:extLst>
            </xdr:cNvPr>
            <xdr:cNvSpPr txBox="1"/>
          </xdr:nvSpPr>
          <xdr:spPr>
            <a:xfrm>
              <a:off x="7818120" y="140970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4D3F719-0592-48F1-B9C1-844E6483969C}" type="TxLink">
                <a:rPr lang="en-US" sz="1100" b="0" i="0" u="none" strike="noStrike">
                  <a:solidFill>
                    <a:schemeClr val="bg2"/>
                  </a:solidFill>
                  <a:latin typeface="Calibri"/>
                  <a:ea typeface="Calibri"/>
                  <a:cs typeface="Calibri"/>
                </a:rPr>
                <a:pPr algn="ctr"/>
                <a:t>+45.09%</a:t>
              </a:fld>
              <a:endParaRPr lang="en-IN" sz="1400" b="1">
                <a:solidFill>
                  <a:schemeClr val="bg2"/>
                </a:solidFill>
                <a:latin typeface="Arial" panose="020B0604020202020204" pitchFamily="34" charset="0"/>
                <a:cs typeface="Arial" panose="020B0604020202020204" pitchFamily="34" charset="0"/>
              </a:endParaRPr>
            </a:p>
          </xdr:txBody>
        </xdr:sp>
      </xdr:grpSp>
      <xdr:grpSp>
        <xdr:nvGrpSpPr>
          <xdr:cNvPr id="123" name="Group 122">
            <a:extLst>
              <a:ext uri="{FF2B5EF4-FFF2-40B4-BE49-F238E27FC236}">
                <a16:creationId xmlns:a16="http://schemas.microsoft.com/office/drawing/2014/main" id="{5FC75D7A-1769-C28B-811E-647B1E4E6307}"/>
              </a:ext>
            </a:extLst>
          </xdr:cNvPr>
          <xdr:cNvGrpSpPr/>
        </xdr:nvGrpSpPr>
        <xdr:grpSpPr>
          <a:xfrm>
            <a:off x="4779915" y="502920"/>
            <a:ext cx="1694243" cy="1769820"/>
            <a:chOff x="4783890" y="411480"/>
            <a:chExt cx="1694243" cy="1769820"/>
          </a:xfrm>
        </xdr:grpSpPr>
        <xdr:sp macro=""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4945537" y="647700"/>
              <a:ext cx="1343160" cy="1533600"/>
            </a:xfrm>
            <a:prstGeom prst="roundRect">
              <a:avLst/>
            </a:prstGeom>
            <a:solidFill>
              <a:srgbClr val="DCCFC0"/>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Oval 13">
              <a:extLst>
                <a:ext uri="{FF2B5EF4-FFF2-40B4-BE49-F238E27FC236}">
                  <a16:creationId xmlns:a16="http://schemas.microsoft.com/office/drawing/2014/main" id="{00000000-0008-0000-0100-00000E000000}"/>
                </a:ext>
              </a:extLst>
            </xdr:cNvPr>
            <xdr:cNvSpPr/>
          </xdr:nvSpPr>
          <xdr:spPr>
            <a:xfrm>
              <a:off x="5300915" y="411480"/>
              <a:ext cx="561993" cy="53340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4914100" y="94488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tx1"/>
                  </a:solidFill>
                </a:rPr>
                <a:t> Total</a:t>
              </a:r>
              <a:r>
                <a:rPr lang="en-IN" sz="1100" b="1" baseline="0">
                  <a:solidFill>
                    <a:schemeClr val="tx1"/>
                  </a:solidFill>
                </a:rPr>
                <a:t> Profit</a:t>
              </a:r>
              <a:endParaRPr lang="en-IN" sz="1100" b="1">
                <a:solidFill>
                  <a:schemeClr val="tx1"/>
                </a:solidFill>
              </a:endParaRPr>
            </a:p>
          </xdr:txBody>
        </xdr:sp>
        <xdr:sp macro="" textlink="Analysis!F6">
          <xdr:nvSpPr>
            <xdr:cNvPr id="76" name="TextBox 75">
              <a:extLst>
                <a:ext uri="{FF2B5EF4-FFF2-40B4-BE49-F238E27FC236}">
                  <a16:creationId xmlns:a16="http://schemas.microsoft.com/office/drawing/2014/main" id="{00000000-0008-0000-0100-00004C000000}"/>
                </a:ext>
              </a:extLst>
            </xdr:cNvPr>
            <xdr:cNvSpPr txBox="1"/>
          </xdr:nvSpPr>
          <xdr:spPr>
            <a:xfrm>
              <a:off x="4914100" y="1211580"/>
              <a:ext cx="12381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80DF860-E4A5-4100-AF18-5E0881024DA8}" type="TxLink">
                <a:rPr lang="en-US" sz="1400" b="1" i="0" u="none" strike="noStrike">
                  <a:solidFill>
                    <a:srgbClr val="000000"/>
                  </a:solidFill>
                  <a:latin typeface="Arial" panose="020B0604020202020204" pitchFamily="34" charset="0"/>
                  <a:ea typeface="Calibri"/>
                  <a:cs typeface="Arial" panose="020B0604020202020204" pitchFamily="34" charset="0"/>
                </a:rPr>
                <a:pPr algn="ctr"/>
                <a:t>$28.18 M</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sp macro="" textlink="Analysis!R16">
          <xdr:nvSpPr>
            <xdr:cNvPr id="28" name="TextBox 27">
              <a:extLst>
                <a:ext uri="{FF2B5EF4-FFF2-40B4-BE49-F238E27FC236}">
                  <a16:creationId xmlns:a16="http://schemas.microsoft.com/office/drawing/2014/main" id="{00000000-0008-0000-0100-00001C000000}"/>
                </a:ext>
              </a:extLst>
            </xdr:cNvPr>
            <xdr:cNvSpPr txBox="1"/>
          </xdr:nvSpPr>
          <xdr:spPr>
            <a:xfrm>
              <a:off x="4783890" y="1516380"/>
              <a:ext cx="1694243"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6417B4A-4F4A-4E8E-87CF-E62CFE08B58E}" type="TxLink">
                <a:rPr lang="en-US" sz="1100" b="0" i="0" u="none" strike="noStrike">
                  <a:solidFill>
                    <a:srgbClr val="000000"/>
                  </a:solidFill>
                  <a:latin typeface="Calibri"/>
                  <a:ea typeface="Calibri"/>
                  <a:cs typeface="Calibri"/>
                </a:rPr>
                <a:pPr algn="ctr"/>
                <a:t>+35.53%</a:t>
              </a:fld>
              <a:endParaRPr lang="en-IN" sz="1400" b="1">
                <a:solidFill>
                  <a:schemeClr val="tx1">
                    <a:lumMod val="75000"/>
                    <a:lumOff val="25000"/>
                  </a:schemeClr>
                </a:solidFill>
                <a:latin typeface="Arial" panose="020B0604020202020204" pitchFamily="34" charset="0"/>
                <a:cs typeface="Arial" panose="020B0604020202020204" pitchFamily="34" charset="0"/>
              </a:endParaRPr>
            </a:p>
          </xdr:txBody>
        </xdr:sp>
      </xdr:grpSp>
    </xdr:grpSp>
    <xdr:clientData/>
  </xdr:twoCellAnchor>
  <xdr:twoCellAnchor>
    <xdr:from>
      <xdr:col>1</xdr:col>
      <xdr:colOff>411480</xdr:colOff>
      <xdr:row>10</xdr:row>
      <xdr:rowOff>56836</xdr:rowOff>
    </xdr:from>
    <xdr:to>
      <xdr:col>2</xdr:col>
      <xdr:colOff>358140</xdr:colOff>
      <xdr:row>12</xdr:row>
      <xdr:rowOff>165505</xdr:rowOff>
    </xdr:to>
    <xdr:pic>
      <xdr:nvPicPr>
        <xdr:cNvPr id="69" name="Picture 68">
          <a:extLst>
            <a:ext uri="{FF2B5EF4-FFF2-40B4-BE49-F238E27FC236}">
              <a16:creationId xmlns:a16="http://schemas.microsoft.com/office/drawing/2014/main" id="{C1CC0441-CC8F-0A16-8E39-DED23B3B56CE}"/>
            </a:ext>
          </a:extLst>
        </xdr:cNvPr>
        <xdr:cNvPicPr>
          <a:picLocks noChangeAspect="1"/>
        </xdr:cNvPicPr>
      </xdr:nvPicPr>
      <xdr:blipFill>
        <a:blip xmlns:r="http://schemas.openxmlformats.org/officeDocument/2006/relationships" r:embed="rId6"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021080" y="1885636"/>
          <a:ext cx="556260" cy="474429"/>
        </a:xfrm>
        <a:prstGeom prst="rect">
          <a:avLst/>
        </a:prstGeom>
      </xdr:spPr>
    </xdr:pic>
    <xdr:clientData/>
  </xdr:twoCellAnchor>
  <xdr:twoCellAnchor>
    <xdr:from>
      <xdr:col>3</xdr:col>
      <xdr:colOff>289561</xdr:colOff>
      <xdr:row>4</xdr:row>
      <xdr:rowOff>51764</xdr:rowOff>
    </xdr:from>
    <xdr:to>
      <xdr:col>4</xdr:col>
      <xdr:colOff>106680</xdr:colOff>
      <xdr:row>6</xdr:row>
      <xdr:rowOff>76710</xdr:rowOff>
    </xdr:to>
    <xdr:pic>
      <xdr:nvPicPr>
        <xdr:cNvPr id="80" name="Picture 79">
          <a:extLst>
            <a:ext uri="{FF2B5EF4-FFF2-40B4-BE49-F238E27FC236}">
              <a16:creationId xmlns:a16="http://schemas.microsoft.com/office/drawing/2014/main" id="{4F60E930-3AD1-701D-8318-95071BAC9EA7}"/>
            </a:ext>
          </a:extLst>
        </xdr:cNvPr>
        <xdr:cNvPicPr>
          <a:picLocks noChangeAspect="1"/>
        </xdr:cNvPicPr>
      </xdr:nvPicPr>
      <xdr:blipFill>
        <a:blip xmlns:r="http://schemas.openxmlformats.org/officeDocument/2006/relationships" r:embed="rId7"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2118361" y="783284"/>
          <a:ext cx="426719" cy="390706"/>
        </a:xfrm>
        <a:prstGeom prst="rect">
          <a:avLst/>
        </a:prstGeom>
      </xdr:spPr>
    </xdr:pic>
    <xdr:clientData/>
  </xdr:twoCellAnchor>
  <xdr:twoCellAnchor>
    <xdr:from>
      <xdr:col>6</xdr:col>
      <xdr:colOff>152400</xdr:colOff>
      <xdr:row>4</xdr:row>
      <xdr:rowOff>100601</xdr:rowOff>
    </xdr:from>
    <xdr:to>
      <xdr:col>6</xdr:col>
      <xdr:colOff>495299</xdr:colOff>
      <xdr:row>6</xdr:row>
      <xdr:rowOff>48801</xdr:rowOff>
    </xdr:to>
    <xdr:pic>
      <xdr:nvPicPr>
        <xdr:cNvPr id="85" name="Picture 84">
          <a:extLst>
            <a:ext uri="{FF2B5EF4-FFF2-40B4-BE49-F238E27FC236}">
              <a16:creationId xmlns:a16="http://schemas.microsoft.com/office/drawing/2014/main" id="{A07AD1A4-A94C-E3AF-002C-047F3843264A}"/>
            </a:ext>
          </a:extLst>
        </xdr:cNvPr>
        <xdr:cNvPicPr>
          <a:picLocks noChangeAspect="1"/>
        </xdr:cNvPicPr>
      </xdr:nvPicPr>
      <xdr:blipFill>
        <a:blip xmlns:r="http://schemas.openxmlformats.org/officeDocument/2006/relationships" r:embed="rId8"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3810000" y="832121"/>
          <a:ext cx="342899" cy="313960"/>
        </a:xfrm>
        <a:prstGeom prst="rect">
          <a:avLst/>
        </a:prstGeom>
      </xdr:spPr>
    </xdr:pic>
    <xdr:clientData/>
  </xdr:twoCellAnchor>
  <xdr:twoCellAnchor>
    <xdr:from>
      <xdr:col>8</xdr:col>
      <xdr:colOff>502921</xdr:colOff>
      <xdr:row>4</xdr:row>
      <xdr:rowOff>44787</xdr:rowOff>
    </xdr:from>
    <xdr:to>
      <xdr:col>9</xdr:col>
      <xdr:colOff>289560</xdr:colOff>
      <xdr:row>6</xdr:row>
      <xdr:rowOff>41826</xdr:rowOff>
    </xdr:to>
    <xdr:pic>
      <xdr:nvPicPr>
        <xdr:cNvPr id="90" name="Picture 89">
          <a:extLst>
            <a:ext uri="{FF2B5EF4-FFF2-40B4-BE49-F238E27FC236}">
              <a16:creationId xmlns:a16="http://schemas.microsoft.com/office/drawing/2014/main" id="{11E91FEB-94AD-F2F0-1741-06199AC1E20E}"/>
            </a:ext>
          </a:extLst>
        </xdr:cNvPr>
        <xdr:cNvPicPr>
          <a:picLocks noChangeAspect="1"/>
        </xdr:cNvPicPr>
      </xdr:nvPicPr>
      <xdr:blipFill>
        <a:blip xmlns:r="http://schemas.openxmlformats.org/officeDocument/2006/relationships" r:embed="rId9"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5379721" y="776307"/>
          <a:ext cx="396239" cy="362799"/>
        </a:xfrm>
        <a:prstGeom prst="rect">
          <a:avLst/>
        </a:prstGeom>
      </xdr:spPr>
    </xdr:pic>
    <xdr:clientData/>
  </xdr:twoCellAnchor>
  <xdr:twoCellAnchor>
    <xdr:from>
      <xdr:col>11</xdr:col>
      <xdr:colOff>228601</xdr:colOff>
      <xdr:row>4</xdr:row>
      <xdr:rowOff>9902</xdr:rowOff>
    </xdr:from>
    <xdr:to>
      <xdr:col>12</xdr:col>
      <xdr:colOff>114300</xdr:colOff>
      <xdr:row>6</xdr:row>
      <xdr:rowOff>97640</xdr:rowOff>
    </xdr:to>
    <xdr:pic>
      <xdr:nvPicPr>
        <xdr:cNvPr id="104" name="Picture 103">
          <a:extLst>
            <a:ext uri="{FF2B5EF4-FFF2-40B4-BE49-F238E27FC236}">
              <a16:creationId xmlns:a16="http://schemas.microsoft.com/office/drawing/2014/main" id="{EA9AA700-8C7F-3627-FD58-8DA417903842}"/>
            </a:ext>
          </a:extLst>
        </xdr:cNvPr>
        <xdr:cNvPicPr>
          <a:picLocks noChangeAspect="1"/>
        </xdr:cNvPicPr>
      </xdr:nvPicPr>
      <xdr:blipFill>
        <a:blip xmlns:r="http://schemas.openxmlformats.org/officeDocument/2006/relationships" r:embed="rId10"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6934201" y="741422"/>
          <a:ext cx="495299" cy="453498"/>
        </a:xfrm>
        <a:prstGeom prst="rect">
          <a:avLst/>
        </a:prstGeom>
      </xdr:spPr>
    </xdr:pic>
    <xdr:clientData/>
  </xdr:twoCellAnchor>
  <xdr:twoCellAnchor>
    <xdr:from>
      <xdr:col>13</xdr:col>
      <xdr:colOff>60960</xdr:colOff>
      <xdr:row>10</xdr:row>
      <xdr:rowOff>77766</xdr:rowOff>
    </xdr:from>
    <xdr:to>
      <xdr:col>14</xdr:col>
      <xdr:colOff>0</xdr:colOff>
      <xdr:row>12</xdr:row>
      <xdr:rowOff>104923</xdr:rowOff>
    </xdr:to>
    <xdr:pic>
      <xdr:nvPicPr>
        <xdr:cNvPr id="111" name="Picture 110">
          <a:extLst>
            <a:ext uri="{FF2B5EF4-FFF2-40B4-BE49-F238E27FC236}">
              <a16:creationId xmlns:a16="http://schemas.microsoft.com/office/drawing/2014/main" id="{89B19606-2D46-6172-B70B-F064B5D7576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985760" y="1906566"/>
          <a:ext cx="548640" cy="392917"/>
        </a:xfrm>
        <a:prstGeom prst="rect">
          <a:avLst/>
        </a:prstGeom>
      </xdr:spPr>
    </xdr:pic>
    <xdr:clientData/>
  </xdr:twoCellAnchor>
  <xdr:twoCellAnchor>
    <xdr:from>
      <xdr:col>7</xdr:col>
      <xdr:colOff>297180</xdr:colOff>
      <xdr:row>0</xdr:row>
      <xdr:rowOff>38100</xdr:rowOff>
    </xdr:from>
    <xdr:to>
      <xdr:col>9</xdr:col>
      <xdr:colOff>502920</xdr:colOff>
      <xdr:row>2</xdr:row>
      <xdr:rowOff>114300</xdr:rowOff>
    </xdr:to>
    <xdr:sp macro="" textlink="">
      <xdr:nvSpPr>
        <xdr:cNvPr id="12" name="TextBox 11">
          <a:extLst>
            <a:ext uri="{FF2B5EF4-FFF2-40B4-BE49-F238E27FC236}">
              <a16:creationId xmlns:a16="http://schemas.microsoft.com/office/drawing/2014/main" id="{4DA18F8C-4938-15F0-18E7-7F78AF7FD2B3}"/>
            </a:ext>
          </a:extLst>
        </xdr:cNvPr>
        <xdr:cNvSpPr txBox="1"/>
      </xdr:nvSpPr>
      <xdr:spPr>
        <a:xfrm>
          <a:off x="4564380" y="38100"/>
          <a:ext cx="1424940" cy="4419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800" baseline="0">
              <a:latin typeface="Arial Black" panose="020B0A04020102020204" pitchFamily="34" charset="0"/>
            </a:rPr>
            <a:t>     </a:t>
          </a:r>
          <a:r>
            <a:rPr lang="en-IN" sz="1050" baseline="0">
              <a:latin typeface="Arial Black" panose="020B0A04020102020204" pitchFamily="34" charset="0"/>
            </a:rPr>
            <a:t>Time Analysis</a:t>
          </a:r>
        </a:p>
      </xdr:txBody>
    </xdr:sp>
    <xdr:clientData/>
  </xdr:twoCellAnchor>
  <xdr:twoCellAnchor>
    <xdr:from>
      <xdr:col>9</xdr:col>
      <xdr:colOff>556260</xdr:colOff>
      <xdr:row>0</xdr:row>
      <xdr:rowOff>45720</xdr:rowOff>
    </xdr:from>
    <xdr:to>
      <xdr:col>12</xdr:col>
      <xdr:colOff>198120</xdr:colOff>
      <xdr:row>2</xdr:row>
      <xdr:rowOff>114300</xdr:rowOff>
    </xdr:to>
    <xdr:sp macro="" textlink="">
      <xdr:nvSpPr>
        <xdr:cNvPr id="18" name="TextBox 17">
          <a:hlinkClick xmlns:r="http://schemas.openxmlformats.org/officeDocument/2006/relationships" r:id="rId12"/>
          <a:extLst>
            <a:ext uri="{FF2B5EF4-FFF2-40B4-BE49-F238E27FC236}">
              <a16:creationId xmlns:a16="http://schemas.microsoft.com/office/drawing/2014/main" id="{3B1293D2-CB15-29B8-68A8-B39C8E9D1727}"/>
            </a:ext>
          </a:extLst>
        </xdr:cNvPr>
        <xdr:cNvSpPr txBox="1"/>
      </xdr:nvSpPr>
      <xdr:spPr>
        <a:xfrm>
          <a:off x="6042660" y="45720"/>
          <a:ext cx="1470660" cy="43434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baseline="0">
              <a:latin typeface="Arial Black" panose="020B0A04020102020204" pitchFamily="34" charset="0"/>
            </a:rPr>
            <a:t>     Details Report</a:t>
          </a:r>
        </a:p>
      </xdr:txBody>
    </xdr:sp>
    <xdr:clientData/>
  </xdr:twoCellAnchor>
  <xdr:twoCellAnchor>
    <xdr:from>
      <xdr:col>12</xdr:col>
      <xdr:colOff>243840</xdr:colOff>
      <xdr:row>0</xdr:row>
      <xdr:rowOff>60960</xdr:rowOff>
    </xdr:from>
    <xdr:to>
      <xdr:col>15</xdr:col>
      <xdr:colOff>228600</xdr:colOff>
      <xdr:row>2</xdr:row>
      <xdr:rowOff>114300</xdr:rowOff>
    </xdr:to>
    <xdr:sp macro="[0]!clear_filter" textlink="">
      <xdr:nvSpPr>
        <xdr:cNvPr id="41" name="TextBox 40">
          <a:extLst>
            <a:ext uri="{FF2B5EF4-FFF2-40B4-BE49-F238E27FC236}">
              <a16:creationId xmlns:a16="http://schemas.microsoft.com/office/drawing/2014/main" id="{F45407F0-477E-3F20-F9E0-996734168011}"/>
            </a:ext>
          </a:extLst>
        </xdr:cNvPr>
        <xdr:cNvSpPr txBox="1"/>
      </xdr:nvSpPr>
      <xdr:spPr>
        <a:xfrm>
          <a:off x="7559040" y="60960"/>
          <a:ext cx="1813560" cy="4191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aseline="0">
              <a:latin typeface="Arial Black" panose="020B0A04020102020204" pitchFamily="34" charset="0"/>
            </a:rPr>
            <a:t>     Clear Filter</a:t>
          </a:r>
        </a:p>
      </xdr:txBody>
    </xdr:sp>
    <xdr:clientData/>
  </xdr:twoCellAnchor>
  <xdr:twoCellAnchor>
    <xdr:from>
      <xdr:col>0</xdr:col>
      <xdr:colOff>0</xdr:colOff>
      <xdr:row>0</xdr:row>
      <xdr:rowOff>0</xdr:rowOff>
    </xdr:from>
    <xdr:to>
      <xdr:col>7</xdr:col>
      <xdr:colOff>266700</xdr:colOff>
      <xdr:row>2</xdr:row>
      <xdr:rowOff>114300</xdr:rowOff>
    </xdr:to>
    <xdr:grpSp>
      <xdr:nvGrpSpPr>
        <xdr:cNvPr id="42" name="Group 41">
          <a:extLst>
            <a:ext uri="{FF2B5EF4-FFF2-40B4-BE49-F238E27FC236}">
              <a16:creationId xmlns:a16="http://schemas.microsoft.com/office/drawing/2014/main" id="{86E10BCB-09D5-AB06-637C-7EEB434DFA6F}"/>
            </a:ext>
          </a:extLst>
        </xdr:cNvPr>
        <xdr:cNvGrpSpPr/>
      </xdr:nvGrpSpPr>
      <xdr:grpSpPr>
        <a:xfrm>
          <a:off x="0" y="0"/>
          <a:ext cx="4533900" cy="480060"/>
          <a:chOff x="0" y="0"/>
          <a:chExt cx="4533900" cy="480060"/>
        </a:xfrm>
      </xdr:grpSpPr>
      <xdr:sp macro="" textlink="">
        <xdr:nvSpPr>
          <xdr:cNvPr id="56" name="Rectangle: Rounded Corners 55">
            <a:extLst>
              <a:ext uri="{FF2B5EF4-FFF2-40B4-BE49-F238E27FC236}">
                <a16:creationId xmlns:a16="http://schemas.microsoft.com/office/drawing/2014/main" id="{00B34E38-C049-051A-FFA2-679454C9CD5B}"/>
              </a:ext>
            </a:extLst>
          </xdr:cNvPr>
          <xdr:cNvSpPr/>
        </xdr:nvSpPr>
        <xdr:spPr>
          <a:xfrm>
            <a:off x="0" y="0"/>
            <a:ext cx="4533900" cy="48006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0" name="TextBox 69">
            <a:extLst>
              <a:ext uri="{FF2B5EF4-FFF2-40B4-BE49-F238E27FC236}">
                <a16:creationId xmlns:a16="http://schemas.microsoft.com/office/drawing/2014/main" id="{826D1247-6624-4F02-B956-796ACCADABE2}"/>
              </a:ext>
            </a:extLst>
          </xdr:cNvPr>
          <xdr:cNvSpPr txBox="1"/>
        </xdr:nvSpPr>
        <xdr:spPr>
          <a:xfrm>
            <a:off x="44385" y="33689"/>
            <a:ext cx="4481895" cy="41589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FFC000"/>
                </a:solidFill>
                <a:latin typeface="Broadway" panose="04040905080B02020502" pitchFamily="82" charset="0"/>
              </a:rPr>
              <a:t>ADVENTURE</a:t>
            </a:r>
            <a:r>
              <a:rPr lang="en-IN" sz="2000" b="1">
                <a:solidFill>
                  <a:srgbClr val="FFC000"/>
                </a:solidFill>
                <a:latin typeface="Broadway" panose="04040905080B02020502" pitchFamily="82" charset="0"/>
              </a:rPr>
              <a:t> </a:t>
            </a:r>
            <a:r>
              <a:rPr lang="en-IN" sz="1100" b="1" baseline="0">
                <a:latin typeface="Calibri" panose="020F0502020204030204" pitchFamily="34" charset="0"/>
              </a:rPr>
              <a:t> </a:t>
            </a:r>
            <a:r>
              <a:rPr lang="en-IN" sz="1100" b="1" baseline="0">
                <a:solidFill>
                  <a:srgbClr val="0070C0"/>
                </a:solidFill>
                <a:latin typeface="Calibri" panose="020F0502020204030204" pitchFamily="34" charset="0"/>
              </a:rPr>
              <a:t>Work Sales Analysis</a:t>
            </a:r>
            <a:endParaRPr lang="en-IN" sz="1100" b="1">
              <a:solidFill>
                <a:srgbClr val="0070C0"/>
              </a:solidFill>
              <a:latin typeface="Calibri" panose="020F0502020204030204" pitchFamily="34" charset="0"/>
            </a:endParaRPr>
          </a:p>
        </xdr:txBody>
      </xdr:sp>
    </xdr:grpSp>
    <xdr:clientData/>
  </xdr:twoCellAnchor>
  <xdr:twoCellAnchor>
    <xdr:from>
      <xdr:col>0</xdr:col>
      <xdr:colOff>0</xdr:colOff>
      <xdr:row>2</xdr:row>
      <xdr:rowOff>144186</xdr:rowOff>
    </xdr:from>
    <xdr:to>
      <xdr:col>5</xdr:col>
      <xdr:colOff>423823</xdr:colOff>
      <xdr:row>4</xdr:row>
      <xdr:rowOff>72109</xdr:rowOff>
    </xdr:to>
    <xdr:sp macro="" textlink="Analysis!R40">
      <xdr:nvSpPr>
        <xdr:cNvPr id="88" name="TextBox 87">
          <a:extLst>
            <a:ext uri="{FF2B5EF4-FFF2-40B4-BE49-F238E27FC236}">
              <a16:creationId xmlns:a16="http://schemas.microsoft.com/office/drawing/2014/main" id="{386C380D-D073-60EE-6A97-C4881EC46874}"/>
            </a:ext>
          </a:extLst>
        </xdr:cNvPr>
        <xdr:cNvSpPr txBox="1"/>
      </xdr:nvSpPr>
      <xdr:spPr>
        <a:xfrm>
          <a:off x="0" y="509946"/>
          <a:ext cx="3471823" cy="2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75000"/>
                  <a:lumOff val="25000"/>
                </a:schemeClr>
              </a:solidFill>
              <a:latin typeface="Arial" panose="020B0604020202020204" pitchFamily="34" charset="0"/>
              <a:cs typeface="Arial" panose="020B0604020202020204" pitchFamily="34" charset="0"/>
            </a:rPr>
            <a:t> The</a:t>
          </a:r>
          <a:r>
            <a:rPr lang="en-IN" sz="900" b="1" baseline="0">
              <a:solidFill>
                <a:schemeClr val="tx1">
                  <a:lumMod val="75000"/>
                  <a:lumOff val="25000"/>
                </a:schemeClr>
              </a:solidFill>
              <a:latin typeface="Arial" panose="020B0604020202020204" pitchFamily="34" charset="0"/>
              <a:cs typeface="Arial" panose="020B0604020202020204" pitchFamily="34" charset="0"/>
            </a:rPr>
            <a:t> Percentage Are Showing Changes Between </a:t>
          </a:r>
          <a:endParaRPr lang="en-IN" sz="9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437237</xdr:colOff>
      <xdr:row>2</xdr:row>
      <xdr:rowOff>106086</xdr:rowOff>
    </xdr:from>
    <xdr:to>
      <xdr:col>6</xdr:col>
      <xdr:colOff>160020</xdr:colOff>
      <xdr:row>4</xdr:row>
      <xdr:rowOff>34009</xdr:rowOff>
    </xdr:to>
    <xdr:sp macro="" textlink="Analysis!P14">
      <xdr:nvSpPr>
        <xdr:cNvPr id="91" name="TextBox 90">
          <a:extLst>
            <a:ext uri="{FF2B5EF4-FFF2-40B4-BE49-F238E27FC236}">
              <a16:creationId xmlns:a16="http://schemas.microsoft.com/office/drawing/2014/main" id="{EE6A54D9-2B58-447F-CDAE-E7F20C1D0548}"/>
            </a:ext>
          </a:extLst>
        </xdr:cNvPr>
        <xdr:cNvSpPr txBox="1"/>
      </xdr:nvSpPr>
      <xdr:spPr>
        <a:xfrm>
          <a:off x="2875637" y="471846"/>
          <a:ext cx="941983" cy="2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8AF3B0D-D057-4038-9B94-290550B08D00}" type="TxLink">
            <a:rPr lang="en-US" sz="1100" b="0" i="0" u="none" strike="noStrike" baseline="0">
              <a:solidFill>
                <a:srgbClr val="0ABAB5"/>
              </a:solidFill>
              <a:latin typeface="Arial Black" panose="020B0A04020102020204" pitchFamily="34" charset="0"/>
              <a:ea typeface="Calibri"/>
              <a:cs typeface="Calibri"/>
            </a:rPr>
            <a:pPr algn="ctr"/>
            <a:t>2006</a:t>
          </a:fld>
          <a:endParaRPr lang="en-IN" sz="900" b="1" baseline="0">
            <a:solidFill>
              <a:srgbClr val="0ABAB5"/>
            </a:solidFill>
            <a:latin typeface="Arial Black" panose="020B0A04020102020204" pitchFamily="34" charset="0"/>
            <a:cs typeface="Arial" panose="020B0604020202020204" pitchFamily="34" charset="0"/>
          </a:endParaRPr>
        </a:p>
      </xdr:txBody>
    </xdr:sp>
    <xdr:clientData/>
  </xdr:twoCellAnchor>
  <xdr:twoCellAnchor>
    <xdr:from>
      <xdr:col>5</xdr:col>
      <xdr:colOff>399137</xdr:colOff>
      <xdr:row>2</xdr:row>
      <xdr:rowOff>128946</xdr:rowOff>
    </xdr:from>
    <xdr:to>
      <xdr:col>6</xdr:col>
      <xdr:colOff>251460</xdr:colOff>
      <xdr:row>4</xdr:row>
      <xdr:rowOff>56869</xdr:rowOff>
    </xdr:to>
    <xdr:sp macro="" textlink="Analysis!R40">
      <xdr:nvSpPr>
        <xdr:cNvPr id="106" name="TextBox 105">
          <a:extLst>
            <a:ext uri="{FF2B5EF4-FFF2-40B4-BE49-F238E27FC236}">
              <a16:creationId xmlns:a16="http://schemas.microsoft.com/office/drawing/2014/main" id="{3F767EF2-0A6A-10A2-4261-ABBA15F97853}"/>
            </a:ext>
          </a:extLst>
        </xdr:cNvPr>
        <xdr:cNvSpPr txBox="1"/>
      </xdr:nvSpPr>
      <xdr:spPr>
        <a:xfrm>
          <a:off x="3447137" y="494706"/>
          <a:ext cx="461923" cy="2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baseline="0">
              <a:solidFill>
                <a:schemeClr val="tx1">
                  <a:lumMod val="75000"/>
                  <a:lumOff val="25000"/>
                </a:schemeClr>
              </a:solidFill>
              <a:latin typeface="Arial" panose="020B0604020202020204" pitchFamily="34" charset="0"/>
              <a:cs typeface="Arial" panose="020B0604020202020204" pitchFamily="34" charset="0"/>
            </a:rPr>
            <a:t>And</a:t>
          </a:r>
        </a:p>
      </xdr:txBody>
    </xdr:sp>
    <xdr:clientData/>
  </xdr:twoCellAnchor>
  <xdr:twoCellAnchor>
    <xdr:from>
      <xdr:col>6</xdr:col>
      <xdr:colOff>48617</xdr:colOff>
      <xdr:row>2</xdr:row>
      <xdr:rowOff>98466</xdr:rowOff>
    </xdr:from>
    <xdr:to>
      <xdr:col>7</xdr:col>
      <xdr:colOff>76200</xdr:colOff>
      <xdr:row>4</xdr:row>
      <xdr:rowOff>26389</xdr:rowOff>
    </xdr:to>
    <xdr:sp macro="" textlink="Analysis!P21">
      <xdr:nvSpPr>
        <xdr:cNvPr id="112" name="TextBox 111">
          <a:extLst>
            <a:ext uri="{FF2B5EF4-FFF2-40B4-BE49-F238E27FC236}">
              <a16:creationId xmlns:a16="http://schemas.microsoft.com/office/drawing/2014/main" id="{BFECD720-F9E2-9251-37BF-443499E3C5C6}"/>
            </a:ext>
          </a:extLst>
        </xdr:cNvPr>
        <xdr:cNvSpPr txBox="1"/>
      </xdr:nvSpPr>
      <xdr:spPr>
        <a:xfrm>
          <a:off x="3706217" y="464226"/>
          <a:ext cx="637183" cy="293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AE50894-8731-4ECB-946C-4479217AD0C4}" type="TxLink">
            <a:rPr lang="en-US" sz="1100" b="0" i="0" u="none" strike="noStrike" baseline="0">
              <a:solidFill>
                <a:srgbClr val="0ABAB5"/>
              </a:solidFill>
              <a:latin typeface="Arial Black" panose="020B0A04020102020204" pitchFamily="34" charset="0"/>
              <a:ea typeface="Calibri"/>
              <a:cs typeface="Calibri"/>
            </a:rPr>
            <a:pPr algn="ctr"/>
            <a:t>2005</a:t>
          </a:fld>
          <a:endParaRPr lang="en-IN" sz="900" b="1" baseline="0">
            <a:solidFill>
              <a:srgbClr val="0ABAB5"/>
            </a:solidFill>
            <a:latin typeface="Arial Black" panose="020B0A04020102020204" pitchFamily="34" charset="0"/>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0.4407</cdr:x>
      <cdr:y>0.01811</cdr:y>
    </cdr:from>
    <cdr:to>
      <cdr:x>0.59569</cdr:x>
      <cdr:y>0.14855</cdr:y>
    </cdr:to>
    <cdr:sp macro="" textlink="Analysis!$AC$21">
      <cdr:nvSpPr>
        <cdr:cNvPr id="2" name="TextBox 1">
          <a:extLst xmlns:a="http://schemas.openxmlformats.org/drawingml/2006/main">
            <a:ext uri="{FF2B5EF4-FFF2-40B4-BE49-F238E27FC236}">
              <a16:creationId xmlns:a16="http://schemas.microsoft.com/office/drawing/2014/main" id="{7334B2DF-8862-4A27-D6CE-27F5C5E2A30D}"/>
            </a:ext>
          </a:extLst>
        </cdr:cNvPr>
        <cdr:cNvSpPr txBox="1"/>
      </cdr:nvSpPr>
      <cdr:spPr>
        <a:xfrm xmlns:a="http://schemas.openxmlformats.org/drawingml/2006/main">
          <a:off x="2491758" y="38094"/>
          <a:ext cx="876282" cy="27432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63A6EAA-44A3-48B9-94CB-3AE0F6B476B5}" type="TxLink">
            <a:rPr lang="en-US" sz="1200" b="0" i="0" u="none" strike="noStrike" kern="1200" baseline="0">
              <a:solidFill>
                <a:srgbClr val="0ABAB5"/>
              </a:solidFill>
              <a:latin typeface="Arial Black" panose="020B0A04020102020204" pitchFamily="34" charset="0"/>
              <a:ea typeface="Calibri"/>
              <a:cs typeface="Calibri"/>
            </a:rPr>
            <a:pPr/>
            <a:t>45.25%</a:t>
          </a:fld>
          <a:endParaRPr lang="en-IN" sz="1200" kern="1200" baseline="0">
            <a:solidFill>
              <a:srgbClr val="0ABAB5"/>
            </a:solidFill>
            <a:latin typeface="Arial Black" panose="020B0A04020102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82203</xdr:colOff>
      <xdr:row>36</xdr:row>
      <xdr:rowOff>164080</xdr:rowOff>
    </xdr:from>
    <xdr:to>
      <xdr:col>5</xdr:col>
      <xdr:colOff>499110</xdr:colOff>
      <xdr:row>38</xdr:row>
      <xdr:rowOff>107207</xdr:rowOff>
    </xdr:to>
    <xdr:sp macro="" textlink="'Analysis (2)'!AK93">
      <xdr:nvSpPr>
        <xdr:cNvPr id="32" name="TextBox 31">
          <a:extLst>
            <a:ext uri="{FF2B5EF4-FFF2-40B4-BE49-F238E27FC236}">
              <a16:creationId xmlns:a16="http://schemas.microsoft.com/office/drawing/2014/main" id="{07A198F0-482D-3E2A-115A-A108F7764D0E}"/>
            </a:ext>
          </a:extLst>
        </xdr:cNvPr>
        <xdr:cNvSpPr txBox="1"/>
      </xdr:nvSpPr>
      <xdr:spPr>
        <a:xfrm>
          <a:off x="6260406" y="6747760"/>
          <a:ext cx="83381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i="0" u="none" strike="noStrike" baseline="0">
              <a:solidFill>
                <a:srgbClr val="000000"/>
              </a:solidFill>
              <a:latin typeface="Arial Black" panose="020B0A04020102020204" pitchFamily="34" charset="0"/>
              <a:ea typeface="Calibri"/>
              <a:cs typeface="Calibri"/>
            </a:rPr>
            <a:t> </a:t>
          </a:r>
          <a:fld id="{029B487E-9DBB-411C-87CF-73F680CB5218}" type="TxLink">
            <a:rPr lang="en-US" sz="800" b="1" i="0" u="none" strike="noStrike" baseline="0">
              <a:solidFill>
                <a:srgbClr val="000000"/>
              </a:solidFill>
              <a:latin typeface="Arial Black" panose="020B0A04020102020204" pitchFamily="34" charset="0"/>
              <a:ea typeface="Calibri"/>
              <a:cs typeface="Calibri"/>
            </a:rPr>
            <a:pPr/>
            <a:t>55.57%</a:t>
          </a:fld>
          <a:endParaRPr lang="en-IN" sz="800" b="1" i="0" baseline="0">
            <a:latin typeface="Arial Black" panose="020B0A04020102020204" pitchFamily="34" charset="0"/>
          </a:endParaRPr>
        </a:p>
      </xdr:txBody>
    </xdr:sp>
    <xdr:clientData/>
  </xdr:twoCellAnchor>
  <xdr:twoCellAnchor>
    <xdr:from>
      <xdr:col>11</xdr:col>
      <xdr:colOff>374913</xdr:colOff>
      <xdr:row>34</xdr:row>
      <xdr:rowOff>12752</xdr:rowOff>
    </xdr:from>
    <xdr:to>
      <xdr:col>18</xdr:col>
      <xdr:colOff>272143</xdr:colOff>
      <xdr:row>39</xdr:row>
      <xdr:rowOff>43231</xdr:rowOff>
    </xdr:to>
    <xdr:grpSp>
      <xdr:nvGrpSpPr>
        <xdr:cNvPr id="303" name="slicer">
          <a:extLst>
            <a:ext uri="{FF2B5EF4-FFF2-40B4-BE49-F238E27FC236}">
              <a16:creationId xmlns:a16="http://schemas.microsoft.com/office/drawing/2014/main" id="{4B127B42-8D03-D4C1-BEF3-E3213282E30E}"/>
            </a:ext>
          </a:extLst>
        </xdr:cNvPr>
        <xdr:cNvGrpSpPr/>
      </xdr:nvGrpSpPr>
      <xdr:grpSpPr>
        <a:xfrm>
          <a:off x="7046301" y="6357568"/>
          <a:ext cx="4142658" cy="963541"/>
          <a:chOff x="6854101" y="5128260"/>
          <a:chExt cx="3872026" cy="944880"/>
        </a:xfrm>
      </xdr:grpSpPr>
      <xdr:sp macro="" textlink="">
        <xdr:nvSpPr>
          <xdr:cNvPr id="87" name="Rectangle: Rounded Corners 86">
            <a:extLst>
              <a:ext uri="{FF2B5EF4-FFF2-40B4-BE49-F238E27FC236}">
                <a16:creationId xmlns:a16="http://schemas.microsoft.com/office/drawing/2014/main" id="{6487CDFD-D900-8AB9-F93A-8273E35DBBE7}"/>
              </a:ext>
            </a:extLst>
          </xdr:cNvPr>
          <xdr:cNvSpPr/>
        </xdr:nvSpPr>
        <xdr:spPr>
          <a:xfrm>
            <a:off x="6947086" y="5128260"/>
            <a:ext cx="3766634" cy="94488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2" name="Year 1">
                <a:extLst>
                  <a:ext uri="{FF2B5EF4-FFF2-40B4-BE49-F238E27FC236}">
                    <a16:creationId xmlns:a16="http://schemas.microsoft.com/office/drawing/2014/main" id="{E364DBEB-B71C-472D-A275-76BC8AA8D94D}"/>
                  </a:ext>
                </a:extLst>
              </xdr:cNvPr>
              <xdr:cNvGraphicFramePr/>
            </xdr:nvGraphicFramePr>
            <xdr:xfrm>
              <a:off x="6854101" y="5372090"/>
              <a:ext cx="3872026" cy="67140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046301" y="6606214"/>
                <a:ext cx="4142658" cy="684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3" name="TextBox 42">
            <a:extLst>
              <a:ext uri="{FF2B5EF4-FFF2-40B4-BE49-F238E27FC236}">
                <a16:creationId xmlns:a16="http://schemas.microsoft.com/office/drawing/2014/main" id="{266635F3-7D28-F0C7-1E49-CA1D5BB581A5}"/>
              </a:ext>
            </a:extLst>
          </xdr:cNvPr>
          <xdr:cNvSpPr txBox="1"/>
        </xdr:nvSpPr>
        <xdr:spPr>
          <a:xfrm>
            <a:off x="6946206" y="5132320"/>
            <a:ext cx="153485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Filter</a:t>
            </a:r>
            <a:r>
              <a:rPr lang="en-IN" sz="1100" b="1" baseline="0">
                <a:latin typeface="Calibri" panose="020F0502020204030204" pitchFamily="34" charset="0"/>
              </a:rPr>
              <a:t> By Year</a:t>
            </a:r>
          </a:p>
          <a:p>
            <a:endParaRPr lang="en-IN" sz="1100" b="1">
              <a:latin typeface="Calibri" panose="020F0502020204030204" pitchFamily="34" charset="0"/>
            </a:endParaRPr>
          </a:p>
        </xdr:txBody>
      </xdr:sp>
    </xdr:grpSp>
    <xdr:clientData/>
  </xdr:twoCellAnchor>
  <xdr:twoCellAnchor>
    <xdr:from>
      <xdr:col>9</xdr:col>
      <xdr:colOff>326572</xdr:colOff>
      <xdr:row>0</xdr:row>
      <xdr:rowOff>38878</xdr:rowOff>
    </xdr:from>
    <xdr:to>
      <xdr:col>24</xdr:col>
      <xdr:colOff>194389</xdr:colOff>
      <xdr:row>3</xdr:row>
      <xdr:rowOff>54118</xdr:rowOff>
    </xdr:to>
    <xdr:grpSp>
      <xdr:nvGrpSpPr>
        <xdr:cNvPr id="70" name="slicer country">
          <a:extLst>
            <a:ext uri="{FF2B5EF4-FFF2-40B4-BE49-F238E27FC236}">
              <a16:creationId xmlns:a16="http://schemas.microsoft.com/office/drawing/2014/main" id="{8DC606F3-70AF-4421-A5A3-AC17AA01EFD0}"/>
            </a:ext>
          </a:extLst>
        </xdr:cNvPr>
        <xdr:cNvGrpSpPr/>
      </xdr:nvGrpSpPr>
      <xdr:grpSpPr>
        <a:xfrm>
          <a:off x="5784980" y="38878"/>
          <a:ext cx="8965164" cy="575077"/>
          <a:chOff x="6234377" y="4460135"/>
          <a:chExt cx="6454536" cy="2313382"/>
        </a:xfrm>
      </xdr:grpSpPr>
      <xdr:sp macro="" textlink="">
        <xdr:nvSpPr>
          <xdr:cNvPr id="71" name="Rectangle: Rounded Corners 70">
            <a:extLst>
              <a:ext uri="{FF2B5EF4-FFF2-40B4-BE49-F238E27FC236}">
                <a16:creationId xmlns:a16="http://schemas.microsoft.com/office/drawing/2014/main" id="{12686EAF-68C3-10E8-7661-D49F334F985C}"/>
              </a:ext>
            </a:extLst>
          </xdr:cNvPr>
          <xdr:cNvSpPr/>
        </xdr:nvSpPr>
        <xdr:spPr>
          <a:xfrm>
            <a:off x="6238303" y="4460135"/>
            <a:ext cx="6449992" cy="1138037"/>
          </a:xfrm>
          <a:prstGeom prst="roundRect">
            <a:avLst>
              <a:gd name="adj" fmla="val 262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72" name="Country 1">
                <a:extLst>
                  <a:ext uri="{FF2B5EF4-FFF2-40B4-BE49-F238E27FC236}">
                    <a16:creationId xmlns:a16="http://schemas.microsoft.com/office/drawing/2014/main" id="{06FB66AC-683B-3705-B3BE-95474BF42CB1}"/>
                  </a:ext>
                </a:extLst>
              </xdr:cNvPr>
              <xdr:cNvGraphicFramePr/>
            </xdr:nvGraphicFramePr>
            <xdr:xfrm>
              <a:off x="6234377" y="4498809"/>
              <a:ext cx="6454536" cy="2274708"/>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5784980" y="48492"/>
                <a:ext cx="8965164" cy="5654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4</xdr:col>
      <xdr:colOff>530755</xdr:colOff>
      <xdr:row>0</xdr:row>
      <xdr:rowOff>45876</xdr:rowOff>
    </xdr:from>
    <xdr:to>
      <xdr:col>7</xdr:col>
      <xdr:colOff>147733</xdr:colOff>
      <xdr:row>3</xdr:row>
      <xdr:rowOff>83976</xdr:rowOff>
    </xdr:to>
    <xdr:sp macro="" textlink="">
      <xdr:nvSpPr>
        <xdr:cNvPr id="64" name="TextBox 63">
          <a:hlinkClick xmlns:r="http://schemas.openxmlformats.org/officeDocument/2006/relationships" r:id="rId1"/>
          <a:extLst>
            <a:ext uri="{FF2B5EF4-FFF2-40B4-BE49-F238E27FC236}">
              <a16:creationId xmlns:a16="http://schemas.microsoft.com/office/drawing/2014/main" id="{FF8C297A-FE4E-4866-9B77-C21F1E352F69}"/>
            </a:ext>
          </a:extLst>
        </xdr:cNvPr>
        <xdr:cNvSpPr txBox="1"/>
      </xdr:nvSpPr>
      <xdr:spPr>
        <a:xfrm>
          <a:off x="2956714" y="45876"/>
          <a:ext cx="1436448" cy="59793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aseline="0">
              <a:latin typeface="Arial Black" panose="020B0A04020102020204" pitchFamily="34" charset="0"/>
            </a:rPr>
            <a:t>     Time Analysis</a:t>
          </a:r>
        </a:p>
      </xdr:txBody>
    </xdr:sp>
    <xdr:clientData/>
  </xdr:twoCellAnchor>
  <xdr:twoCellAnchor>
    <xdr:from>
      <xdr:col>7</xdr:col>
      <xdr:colOff>165229</xdr:colOff>
      <xdr:row>0</xdr:row>
      <xdr:rowOff>46030</xdr:rowOff>
    </xdr:from>
    <xdr:to>
      <xdr:col>9</xdr:col>
      <xdr:colOff>388776</xdr:colOff>
      <xdr:row>3</xdr:row>
      <xdr:rowOff>76510</xdr:rowOff>
    </xdr:to>
    <xdr:sp macro="" textlink="">
      <xdr:nvSpPr>
        <xdr:cNvPr id="73" name="TextBox 72">
          <a:extLst>
            <a:ext uri="{FF2B5EF4-FFF2-40B4-BE49-F238E27FC236}">
              <a16:creationId xmlns:a16="http://schemas.microsoft.com/office/drawing/2014/main" id="{937265C6-BFF8-4C54-A6B3-AEC6B75863C3}"/>
            </a:ext>
          </a:extLst>
        </xdr:cNvPr>
        <xdr:cNvSpPr txBox="1"/>
      </xdr:nvSpPr>
      <xdr:spPr>
        <a:xfrm>
          <a:off x="4410658" y="46030"/>
          <a:ext cx="1436526" cy="590317"/>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aseline="0">
              <a:latin typeface="Arial Black" panose="020B0A04020102020204" pitchFamily="34" charset="0"/>
            </a:rPr>
            <a:t>     Details Report</a:t>
          </a:r>
        </a:p>
      </xdr:txBody>
    </xdr:sp>
    <xdr:clientData/>
  </xdr:twoCellAnchor>
  <xdr:twoCellAnchor>
    <xdr:from>
      <xdr:col>0</xdr:col>
      <xdr:colOff>29302</xdr:colOff>
      <xdr:row>0</xdr:row>
      <xdr:rowOff>0</xdr:rowOff>
    </xdr:from>
    <xdr:to>
      <xdr:col>4</xdr:col>
      <xdr:colOff>505408</xdr:colOff>
      <xdr:row>3</xdr:row>
      <xdr:rowOff>99060</xdr:rowOff>
    </xdr:to>
    <xdr:grpSp>
      <xdr:nvGrpSpPr>
        <xdr:cNvPr id="78" name="Group 77">
          <a:extLst>
            <a:ext uri="{FF2B5EF4-FFF2-40B4-BE49-F238E27FC236}">
              <a16:creationId xmlns:a16="http://schemas.microsoft.com/office/drawing/2014/main" id="{419DB81B-0C7E-CC2D-0EE1-DA45530C7780}"/>
            </a:ext>
          </a:extLst>
        </xdr:cNvPr>
        <xdr:cNvGrpSpPr/>
      </xdr:nvGrpSpPr>
      <xdr:grpSpPr>
        <a:xfrm>
          <a:off x="29302" y="0"/>
          <a:ext cx="2902065" cy="658897"/>
          <a:chOff x="58606" y="0"/>
          <a:chExt cx="4132394" cy="647700"/>
        </a:xfrm>
      </xdr:grpSpPr>
      <xdr:sp macro="" textlink="">
        <xdr:nvSpPr>
          <xdr:cNvPr id="74" name="Rectangle: Rounded Corners 73">
            <a:extLst>
              <a:ext uri="{FF2B5EF4-FFF2-40B4-BE49-F238E27FC236}">
                <a16:creationId xmlns:a16="http://schemas.microsoft.com/office/drawing/2014/main" id="{E4D4E43E-9204-763D-8449-E04754264B90}"/>
              </a:ext>
            </a:extLst>
          </xdr:cNvPr>
          <xdr:cNvSpPr/>
        </xdr:nvSpPr>
        <xdr:spPr>
          <a:xfrm>
            <a:off x="58606" y="0"/>
            <a:ext cx="4132394" cy="64770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6" name="TextBox 75">
            <a:extLst>
              <a:ext uri="{FF2B5EF4-FFF2-40B4-BE49-F238E27FC236}">
                <a16:creationId xmlns:a16="http://schemas.microsoft.com/office/drawing/2014/main" id="{AFF2133A-2BD9-38E2-F9FB-5AB3CD1D9EFC}"/>
              </a:ext>
            </a:extLst>
          </xdr:cNvPr>
          <xdr:cNvSpPr txBox="1"/>
        </xdr:nvSpPr>
        <xdr:spPr>
          <a:xfrm>
            <a:off x="99060" y="184805"/>
            <a:ext cx="3810000"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FFC000"/>
                </a:solidFill>
                <a:latin typeface="Broadway" panose="04040905080B02020502" pitchFamily="82" charset="0"/>
              </a:rPr>
              <a:t>ADVENTURE </a:t>
            </a:r>
            <a:r>
              <a:rPr lang="en-IN" sz="1100" b="1" baseline="0">
                <a:latin typeface="Calibri" panose="020F0502020204030204" pitchFamily="34" charset="0"/>
              </a:rPr>
              <a:t> </a:t>
            </a:r>
            <a:r>
              <a:rPr lang="en-IN" sz="1100" b="1" baseline="0">
                <a:solidFill>
                  <a:srgbClr val="0070C0"/>
                </a:solidFill>
                <a:latin typeface="Calibri" panose="020F0502020204030204" pitchFamily="34" charset="0"/>
              </a:rPr>
              <a:t>Work Sales Analysis</a:t>
            </a:r>
            <a:endParaRPr lang="en-IN" sz="1100" b="1">
              <a:solidFill>
                <a:srgbClr val="0070C0"/>
              </a:solidFill>
              <a:latin typeface="Calibri" panose="020F0502020204030204" pitchFamily="34" charset="0"/>
            </a:endParaRPr>
          </a:p>
        </xdr:txBody>
      </xdr:sp>
    </xdr:grpSp>
    <xdr:clientData/>
  </xdr:twoCellAnchor>
  <xdr:twoCellAnchor>
    <xdr:from>
      <xdr:col>0</xdr:col>
      <xdr:colOff>0</xdr:colOff>
      <xdr:row>3</xdr:row>
      <xdr:rowOff>45720</xdr:rowOff>
    </xdr:from>
    <xdr:to>
      <xdr:col>8</xdr:col>
      <xdr:colOff>396551</xdr:colOff>
      <xdr:row>21</xdr:row>
      <xdr:rowOff>30481</xdr:rowOff>
    </xdr:to>
    <xdr:grpSp>
      <xdr:nvGrpSpPr>
        <xdr:cNvPr id="258" name="profitable products">
          <a:extLst>
            <a:ext uri="{FF2B5EF4-FFF2-40B4-BE49-F238E27FC236}">
              <a16:creationId xmlns:a16="http://schemas.microsoft.com/office/drawing/2014/main" id="{C04666BB-77F5-600C-0CF3-6EFF9C8D26DF}"/>
            </a:ext>
          </a:extLst>
        </xdr:cNvPr>
        <xdr:cNvGrpSpPr/>
      </xdr:nvGrpSpPr>
      <xdr:grpSpPr>
        <a:xfrm>
          <a:off x="0" y="605557"/>
          <a:ext cx="5248469" cy="3343781"/>
          <a:chOff x="0" y="594360"/>
          <a:chExt cx="4922520" cy="3276601"/>
        </a:xfrm>
      </xdr:grpSpPr>
      <xdr:sp macro="" textlink="">
        <xdr:nvSpPr>
          <xdr:cNvPr id="2" name="Rectangle: Rounded Corners 1">
            <a:extLst>
              <a:ext uri="{FF2B5EF4-FFF2-40B4-BE49-F238E27FC236}">
                <a16:creationId xmlns:a16="http://schemas.microsoft.com/office/drawing/2014/main" id="{3A107DF7-893F-4B02-8417-0A2D46D00666}"/>
              </a:ext>
            </a:extLst>
          </xdr:cNvPr>
          <xdr:cNvSpPr/>
        </xdr:nvSpPr>
        <xdr:spPr>
          <a:xfrm>
            <a:off x="7336" y="678179"/>
            <a:ext cx="4769675" cy="3192782"/>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 name="Chart 2">
            <a:extLst>
              <a:ext uri="{FF2B5EF4-FFF2-40B4-BE49-F238E27FC236}">
                <a16:creationId xmlns:a16="http://schemas.microsoft.com/office/drawing/2014/main" id="{D213C1FA-A11F-4595-AF97-BE5ED2FE6CE9}"/>
              </a:ext>
            </a:extLst>
          </xdr:cNvPr>
          <xdr:cNvGraphicFramePr>
            <a:graphicFrameLocks/>
          </xdr:cNvGraphicFramePr>
        </xdr:nvGraphicFramePr>
        <xdr:xfrm>
          <a:off x="66458" y="594360"/>
          <a:ext cx="3439674" cy="32766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4" name="Group 3">
            <a:extLst>
              <a:ext uri="{FF2B5EF4-FFF2-40B4-BE49-F238E27FC236}">
                <a16:creationId xmlns:a16="http://schemas.microsoft.com/office/drawing/2014/main" id="{86E52A26-98F2-472B-9C62-848D19AB197D}"/>
              </a:ext>
            </a:extLst>
          </xdr:cNvPr>
          <xdr:cNvGrpSpPr/>
        </xdr:nvGrpSpPr>
        <xdr:grpSpPr>
          <a:xfrm>
            <a:off x="3081062" y="2209800"/>
            <a:ext cx="1129857" cy="1593838"/>
            <a:chOff x="3102708" y="1881112"/>
            <a:chExt cx="1145327" cy="1087434"/>
          </a:xfrm>
        </xdr:grpSpPr>
        <xdr:graphicFrame macro="">
          <xdr:nvGraphicFramePr>
            <xdr:cNvPr id="5" name="Chart 4">
              <a:extLst>
                <a:ext uri="{FF2B5EF4-FFF2-40B4-BE49-F238E27FC236}">
                  <a16:creationId xmlns:a16="http://schemas.microsoft.com/office/drawing/2014/main" id="{3C435385-B715-A3F5-5D27-70379B415BF1}"/>
                </a:ext>
              </a:extLst>
            </xdr:cNvPr>
            <xdr:cNvGraphicFramePr>
              <a:graphicFrameLocks/>
            </xdr:cNvGraphicFramePr>
          </xdr:nvGraphicFramePr>
          <xdr:xfrm>
            <a:off x="3102708" y="1881112"/>
            <a:ext cx="1145327" cy="1087434"/>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6" name="Flowchart: Connector 5">
              <a:extLst>
                <a:ext uri="{FF2B5EF4-FFF2-40B4-BE49-F238E27FC236}">
                  <a16:creationId xmlns:a16="http://schemas.microsoft.com/office/drawing/2014/main" id="{E32D7F30-A544-DB11-D63C-79BAE02D9B1B}"/>
                </a:ext>
              </a:extLst>
            </xdr:cNvPr>
            <xdr:cNvSpPr/>
          </xdr:nvSpPr>
          <xdr:spPr>
            <a:xfrm>
              <a:off x="3228350" y="2166012"/>
              <a:ext cx="757194" cy="525725"/>
            </a:xfrm>
            <a:prstGeom prst="flowChartConnector">
              <a:avLst/>
            </a:prstGeom>
            <a:solidFill>
              <a:schemeClr val="bg2"/>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Analysis (2)'!I40">
        <xdr:nvSpPr>
          <xdr:cNvPr id="8" name="TextBox 7">
            <a:extLst>
              <a:ext uri="{FF2B5EF4-FFF2-40B4-BE49-F238E27FC236}">
                <a16:creationId xmlns:a16="http://schemas.microsoft.com/office/drawing/2014/main" id="{8BBB8185-6041-4E42-A54B-20E38BBFF5F0}"/>
              </a:ext>
            </a:extLst>
          </xdr:cNvPr>
          <xdr:cNvSpPr txBox="1"/>
        </xdr:nvSpPr>
        <xdr:spPr>
          <a:xfrm>
            <a:off x="4096826" y="2425059"/>
            <a:ext cx="801169" cy="384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D974FB-CB7D-4C51-B69F-5202C3A81D77}" type="TxLink">
              <a:rPr lang="en-US" sz="1100" b="0" i="0" u="none" strike="noStrike">
                <a:solidFill>
                  <a:srgbClr val="0ABAB5"/>
                </a:solidFill>
                <a:latin typeface="Arial Black" panose="020B0A04020102020204" pitchFamily="34" charset="0"/>
                <a:ea typeface="Calibri"/>
                <a:cs typeface="Calibri"/>
              </a:rPr>
              <a:pPr/>
              <a:t>43.90%</a:t>
            </a:fld>
            <a:endParaRPr lang="en-IN" sz="1100">
              <a:solidFill>
                <a:srgbClr val="0ABAB5"/>
              </a:solidFill>
              <a:latin typeface="Arial Black" panose="020B0A04020102020204" pitchFamily="34" charset="0"/>
            </a:endParaRPr>
          </a:p>
        </xdr:txBody>
      </xdr:sp>
      <xdr:sp macro="" textlink="">
        <xdr:nvSpPr>
          <xdr:cNvPr id="9" name="TextBox 8">
            <a:extLst>
              <a:ext uri="{FF2B5EF4-FFF2-40B4-BE49-F238E27FC236}">
                <a16:creationId xmlns:a16="http://schemas.microsoft.com/office/drawing/2014/main" id="{B74F5B0A-0C51-4A66-B94F-4BCA079E3BD3}"/>
              </a:ext>
            </a:extLst>
          </xdr:cNvPr>
          <xdr:cNvSpPr txBox="1"/>
        </xdr:nvSpPr>
        <xdr:spPr>
          <a:xfrm>
            <a:off x="4178361" y="2244267"/>
            <a:ext cx="637668" cy="224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Top 5</a:t>
            </a:r>
          </a:p>
        </xdr:txBody>
      </xdr:sp>
      <xdr:sp macro="" textlink="">
        <xdr:nvSpPr>
          <xdr:cNvPr id="10" name="TextBox 9">
            <a:extLst>
              <a:ext uri="{FF2B5EF4-FFF2-40B4-BE49-F238E27FC236}">
                <a16:creationId xmlns:a16="http://schemas.microsoft.com/office/drawing/2014/main" id="{09ADA1D5-0D45-47D8-9A47-639082418690}"/>
              </a:ext>
            </a:extLst>
          </xdr:cNvPr>
          <xdr:cNvSpPr txBox="1"/>
        </xdr:nvSpPr>
        <xdr:spPr>
          <a:xfrm>
            <a:off x="4171866" y="2921037"/>
            <a:ext cx="654014" cy="271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dk1"/>
                </a:solidFill>
                <a:latin typeface="Calibri" panose="020F0502020204030204" pitchFamily="34" charset="0"/>
              </a:rPr>
              <a:t>Others</a:t>
            </a:r>
          </a:p>
          <a:p>
            <a:endParaRPr lang="en-IN" sz="1100" b="1">
              <a:solidFill>
                <a:schemeClr val="dk1"/>
              </a:solidFill>
              <a:latin typeface="Calibri" panose="020F0502020204030204" pitchFamily="34" charset="0"/>
            </a:endParaRPr>
          </a:p>
        </xdr:txBody>
      </xdr:sp>
      <xdr:sp macro="" textlink="'Analysis (2)'!I41">
        <xdr:nvSpPr>
          <xdr:cNvPr id="11" name="TextBox 10">
            <a:extLst>
              <a:ext uri="{FF2B5EF4-FFF2-40B4-BE49-F238E27FC236}">
                <a16:creationId xmlns:a16="http://schemas.microsoft.com/office/drawing/2014/main" id="{E4D295AF-F1CF-484D-8B1F-0FB82E3D85A0}"/>
              </a:ext>
            </a:extLst>
          </xdr:cNvPr>
          <xdr:cNvSpPr txBox="1"/>
        </xdr:nvSpPr>
        <xdr:spPr>
          <a:xfrm>
            <a:off x="4105000" y="3113027"/>
            <a:ext cx="817520" cy="384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F61B94-DAC4-4A31-AB7E-B3A08700F606}" type="TxLink">
              <a:rPr lang="en-US" sz="1100" b="0" i="0" u="none" strike="noStrike">
                <a:solidFill>
                  <a:srgbClr val="0ABAB5"/>
                </a:solidFill>
                <a:latin typeface="Arial Black" panose="020B0A04020102020204" pitchFamily="34" charset="0"/>
                <a:ea typeface="Calibri"/>
                <a:cs typeface="Calibri"/>
              </a:rPr>
              <a:pPr/>
              <a:t>56.10%</a:t>
            </a:fld>
            <a:endParaRPr lang="en-IN" sz="1100">
              <a:solidFill>
                <a:srgbClr val="0ABAB5"/>
              </a:solidFill>
              <a:latin typeface="Arial Black" panose="020B0A04020102020204" pitchFamily="34" charset="0"/>
            </a:endParaRPr>
          </a:p>
        </xdr:txBody>
      </xdr:sp>
      <xdr:sp macro="" textlink="">
        <xdr:nvSpPr>
          <xdr:cNvPr id="14" name="TextBox 13">
            <a:extLst>
              <a:ext uri="{FF2B5EF4-FFF2-40B4-BE49-F238E27FC236}">
                <a16:creationId xmlns:a16="http://schemas.microsoft.com/office/drawing/2014/main" id="{5BC0F02E-3A73-4F4F-857B-4E7568A61318}"/>
              </a:ext>
            </a:extLst>
          </xdr:cNvPr>
          <xdr:cNvSpPr txBox="1"/>
        </xdr:nvSpPr>
        <xdr:spPr>
          <a:xfrm>
            <a:off x="3397307" y="1270668"/>
            <a:ext cx="1375044" cy="497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Profit</a:t>
            </a:r>
            <a:r>
              <a:rPr lang="en-IN" sz="1100" b="1" baseline="0">
                <a:latin typeface="Calibri" panose="020F0502020204030204" pitchFamily="34" charset="0"/>
              </a:rPr>
              <a:t> Share By Top Product vs Others</a:t>
            </a:r>
            <a:endParaRPr lang="en-IN" sz="1100" b="1">
              <a:latin typeface="Calibri" panose="020F0502020204030204" pitchFamily="34" charset="0"/>
            </a:endParaRPr>
          </a:p>
        </xdr:txBody>
      </xdr:sp>
      <xdr:sp macro="" textlink="">
        <xdr:nvSpPr>
          <xdr:cNvPr id="61" name="TextBox 60">
            <a:extLst>
              <a:ext uri="{FF2B5EF4-FFF2-40B4-BE49-F238E27FC236}">
                <a16:creationId xmlns:a16="http://schemas.microsoft.com/office/drawing/2014/main" id="{7209A392-42C7-4E8A-807E-04790EA65438}"/>
              </a:ext>
            </a:extLst>
          </xdr:cNvPr>
          <xdr:cNvSpPr txBox="1"/>
        </xdr:nvSpPr>
        <xdr:spPr>
          <a:xfrm>
            <a:off x="0" y="662940"/>
            <a:ext cx="1896644" cy="431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Top 5</a:t>
            </a:r>
            <a:r>
              <a:rPr lang="en-IN" sz="1100" b="1" baseline="0">
                <a:latin typeface="Calibri" panose="020F0502020204030204" pitchFamily="34" charset="0"/>
              </a:rPr>
              <a:t> Profitable Products</a:t>
            </a:r>
            <a:endParaRPr lang="en-IN" sz="1100" b="1">
              <a:latin typeface="Calibri" panose="020F0502020204030204" pitchFamily="34" charset="0"/>
            </a:endParaRPr>
          </a:p>
        </xdr:txBody>
      </xdr:sp>
      <xdr:pic>
        <xdr:nvPicPr>
          <xdr:cNvPr id="81" name="Picture 80">
            <a:extLst>
              <a:ext uri="{FF2B5EF4-FFF2-40B4-BE49-F238E27FC236}">
                <a16:creationId xmlns:a16="http://schemas.microsoft.com/office/drawing/2014/main" id="{2CFA7CB2-E117-CADE-3476-EB767547C03B}"/>
              </a:ext>
            </a:extLst>
          </xdr:cNvPr>
          <xdr:cNvPicPr>
            <a:picLocks noChangeAspect="1"/>
          </xdr:cNvPicPr>
        </xdr:nvPicPr>
        <xdr:blipFill>
          <a:blip xmlns:r="http://schemas.openxmlformats.org/officeDocument/2006/relationships" r:embed="rId4"/>
          <a:stretch>
            <a:fillRect/>
          </a:stretch>
        </xdr:blipFill>
        <xdr:spPr>
          <a:xfrm>
            <a:off x="3301243" y="2689860"/>
            <a:ext cx="564879" cy="586740"/>
          </a:xfrm>
          <a:prstGeom prst="rect">
            <a:avLst/>
          </a:prstGeom>
        </xdr:spPr>
      </xdr:pic>
    </xdr:grpSp>
    <xdr:clientData/>
  </xdr:twoCellAnchor>
  <xdr:twoCellAnchor>
    <xdr:from>
      <xdr:col>8</xdr:col>
      <xdr:colOff>241384</xdr:colOff>
      <xdr:row>30</xdr:row>
      <xdr:rowOff>45720</xdr:rowOff>
    </xdr:from>
    <xdr:to>
      <xdr:col>12</xdr:col>
      <xdr:colOff>124408</xdr:colOff>
      <xdr:row>35</xdr:row>
      <xdr:rowOff>54428</xdr:rowOff>
    </xdr:to>
    <xdr:grpSp>
      <xdr:nvGrpSpPr>
        <xdr:cNvPr id="127" name="female">
          <a:extLst>
            <a:ext uri="{FF2B5EF4-FFF2-40B4-BE49-F238E27FC236}">
              <a16:creationId xmlns:a16="http://schemas.microsoft.com/office/drawing/2014/main" id="{B183DFCA-E741-86A8-C9A1-4139214B1CBD}"/>
            </a:ext>
          </a:extLst>
        </xdr:cNvPr>
        <xdr:cNvGrpSpPr/>
      </xdr:nvGrpSpPr>
      <xdr:grpSpPr>
        <a:xfrm>
          <a:off x="5093302" y="5644087"/>
          <a:ext cx="2308984" cy="941770"/>
          <a:chOff x="5079306" y="5349240"/>
          <a:chExt cx="2113974" cy="960120"/>
        </a:xfrm>
      </xdr:grpSpPr>
      <xdr:sp macro="" textlink="">
        <xdr:nvSpPr>
          <xdr:cNvPr id="12" name="Rectangle: Rounded Corners 11">
            <a:extLst>
              <a:ext uri="{FF2B5EF4-FFF2-40B4-BE49-F238E27FC236}">
                <a16:creationId xmlns:a16="http://schemas.microsoft.com/office/drawing/2014/main" id="{2E5CD9AA-6622-4C2F-BE19-2A36B098CFE7}"/>
              </a:ext>
            </a:extLst>
          </xdr:cNvPr>
          <xdr:cNvSpPr/>
        </xdr:nvSpPr>
        <xdr:spPr>
          <a:xfrm>
            <a:off x="5148766" y="5388782"/>
            <a:ext cx="1704728" cy="920578"/>
          </a:xfrm>
          <a:prstGeom prst="roundRect">
            <a:avLst>
              <a:gd name="adj" fmla="val 9456"/>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5" name="Chart 14">
            <a:extLst>
              <a:ext uri="{FF2B5EF4-FFF2-40B4-BE49-F238E27FC236}">
                <a16:creationId xmlns:a16="http://schemas.microsoft.com/office/drawing/2014/main" id="{E1461D41-4C14-4D72-9804-6328CE7FA537}"/>
              </a:ext>
            </a:extLst>
          </xdr:cNvPr>
          <xdr:cNvGraphicFramePr>
            <a:graphicFrameLocks/>
          </xdr:cNvGraphicFramePr>
        </xdr:nvGraphicFramePr>
        <xdr:xfrm>
          <a:off x="5151120" y="5813664"/>
          <a:ext cx="2042160" cy="427095"/>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7" name="TextBox 26">
            <a:extLst>
              <a:ext uri="{FF2B5EF4-FFF2-40B4-BE49-F238E27FC236}">
                <a16:creationId xmlns:a16="http://schemas.microsoft.com/office/drawing/2014/main" id="{D67FFB4A-54AB-E323-CFD4-9BBBFE384AF8}"/>
              </a:ext>
            </a:extLst>
          </xdr:cNvPr>
          <xdr:cNvSpPr txBox="1"/>
        </xdr:nvSpPr>
        <xdr:spPr>
          <a:xfrm>
            <a:off x="5079306" y="5349240"/>
            <a:ext cx="1237674" cy="358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 Profit</a:t>
            </a:r>
            <a:r>
              <a:rPr lang="en-IN" sz="1100" b="1" baseline="0">
                <a:latin typeface="Calibri" panose="020F0502020204030204" pitchFamily="34" charset="0"/>
              </a:rPr>
              <a:t> By Gender</a:t>
            </a:r>
          </a:p>
        </xdr:txBody>
      </xdr:sp>
      <xdr:sp macro="" textlink="'Analysis (2)'!U67">
        <xdr:nvSpPr>
          <xdr:cNvPr id="28" name="TextBox 27">
            <a:extLst>
              <a:ext uri="{FF2B5EF4-FFF2-40B4-BE49-F238E27FC236}">
                <a16:creationId xmlns:a16="http://schemas.microsoft.com/office/drawing/2014/main" id="{DAFF0676-64F6-ECC3-399C-083A48447822}"/>
              </a:ext>
            </a:extLst>
          </xdr:cNvPr>
          <xdr:cNvSpPr txBox="1"/>
        </xdr:nvSpPr>
        <xdr:spPr>
          <a:xfrm>
            <a:off x="6336606" y="5933453"/>
            <a:ext cx="833814" cy="358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8462F0-B548-4934-9BB8-C6B110114453}" type="TxLink">
              <a:rPr lang="en-US" sz="800" b="0" i="0" u="none" strike="noStrike" baseline="0">
                <a:solidFill>
                  <a:srgbClr val="000000"/>
                </a:solidFill>
                <a:latin typeface="Arial Black" panose="020B0A04020102020204" pitchFamily="34" charset="0"/>
                <a:ea typeface="Calibri"/>
                <a:cs typeface="Calibri"/>
              </a:rPr>
              <a:pPr/>
              <a:t>51.38%</a:t>
            </a:fld>
            <a:endParaRPr lang="en-IN" sz="800" b="1" i="0" baseline="0">
              <a:latin typeface="Arial Black" panose="020B0A04020102020204" pitchFamily="34" charset="0"/>
            </a:endParaRPr>
          </a:p>
        </xdr:txBody>
      </xdr:sp>
      <xdr:sp macro="" textlink="">
        <xdr:nvSpPr>
          <xdr:cNvPr id="293" name="TextBox 292">
            <a:extLst>
              <a:ext uri="{FF2B5EF4-FFF2-40B4-BE49-F238E27FC236}">
                <a16:creationId xmlns:a16="http://schemas.microsoft.com/office/drawing/2014/main" id="{BBCABD1B-5934-469A-B952-D4269E9AB093}"/>
              </a:ext>
            </a:extLst>
          </xdr:cNvPr>
          <xdr:cNvSpPr txBox="1"/>
        </xdr:nvSpPr>
        <xdr:spPr>
          <a:xfrm>
            <a:off x="5133526" y="5583520"/>
            <a:ext cx="605214" cy="305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baseline="0">
                <a:latin typeface="Calibri" panose="020F0502020204030204" pitchFamily="34" charset="0"/>
              </a:rPr>
              <a:t>Female</a:t>
            </a:r>
          </a:p>
          <a:p>
            <a:endParaRPr lang="en-IN" sz="1100" b="1" baseline="0">
              <a:latin typeface="Calibri" panose="020F0502020204030204" pitchFamily="34" charset="0"/>
            </a:endParaRPr>
          </a:p>
        </xdr:txBody>
      </xdr:sp>
      <xdr:pic>
        <xdr:nvPicPr>
          <xdr:cNvPr id="88" name="Picture 87">
            <a:extLst>
              <a:ext uri="{FF2B5EF4-FFF2-40B4-BE49-F238E27FC236}">
                <a16:creationId xmlns:a16="http://schemas.microsoft.com/office/drawing/2014/main" id="{55586582-FE27-0053-6C1E-33C6750B2C25}"/>
              </a:ext>
            </a:extLst>
          </xdr:cNvPr>
          <xdr:cNvPicPr>
            <a:picLocks noChangeAspect="1"/>
          </xdr:cNvPicPr>
        </xdr:nvPicPr>
        <xdr:blipFill>
          <a:blip xmlns:r="http://schemas.openxmlformats.org/officeDocument/2006/relationships" r:embed="rId6"/>
          <a:stretch>
            <a:fillRect/>
          </a:stretch>
        </xdr:blipFill>
        <xdr:spPr>
          <a:xfrm>
            <a:off x="5684520" y="5593080"/>
            <a:ext cx="289560" cy="289560"/>
          </a:xfrm>
          <a:prstGeom prst="rect">
            <a:avLst/>
          </a:prstGeom>
        </xdr:spPr>
      </xdr:pic>
    </xdr:grpSp>
    <xdr:clientData/>
  </xdr:twoCellAnchor>
  <xdr:twoCellAnchor>
    <xdr:from>
      <xdr:col>18</xdr:col>
      <xdr:colOff>307164</xdr:colOff>
      <xdr:row>21</xdr:row>
      <xdr:rowOff>132184</xdr:rowOff>
    </xdr:from>
    <xdr:to>
      <xdr:col>24</xdr:col>
      <xdr:colOff>189883</xdr:colOff>
      <xdr:row>39</xdr:row>
      <xdr:rowOff>24803</xdr:rowOff>
    </xdr:to>
    <xdr:grpSp>
      <xdr:nvGrpSpPr>
        <xdr:cNvPr id="304" name="map">
          <a:extLst>
            <a:ext uri="{FF2B5EF4-FFF2-40B4-BE49-F238E27FC236}">
              <a16:creationId xmlns:a16="http://schemas.microsoft.com/office/drawing/2014/main" id="{7B4942A1-4206-D01D-C165-EC9775D215BB}"/>
            </a:ext>
          </a:extLst>
        </xdr:cNvPr>
        <xdr:cNvGrpSpPr/>
      </xdr:nvGrpSpPr>
      <xdr:grpSpPr>
        <a:xfrm>
          <a:off x="11223980" y="4051041"/>
          <a:ext cx="3521658" cy="3251640"/>
          <a:chOff x="10756206" y="3440680"/>
          <a:chExt cx="3540491" cy="2554083"/>
        </a:xfrm>
      </xdr:grpSpPr>
      <xdr:sp macro="" textlink="">
        <xdr:nvSpPr>
          <xdr:cNvPr id="46" name="Rectangle: Rounded Corners 45">
            <a:extLst>
              <a:ext uri="{FF2B5EF4-FFF2-40B4-BE49-F238E27FC236}">
                <a16:creationId xmlns:a16="http://schemas.microsoft.com/office/drawing/2014/main" id="{E6088C16-1F13-D17E-9421-26A0B49D4D54}"/>
              </a:ext>
            </a:extLst>
          </xdr:cNvPr>
          <xdr:cNvSpPr/>
        </xdr:nvSpPr>
        <xdr:spPr>
          <a:xfrm>
            <a:off x="10764706" y="3467100"/>
            <a:ext cx="3499934" cy="2499360"/>
          </a:xfrm>
          <a:prstGeom prst="roundRect">
            <a:avLst>
              <a:gd name="adj" fmla="val 3312"/>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8" name="Chart 47">
            <a:extLst>
              <a:ext uri="{FF2B5EF4-FFF2-40B4-BE49-F238E27FC236}">
                <a16:creationId xmlns:a16="http://schemas.microsoft.com/office/drawing/2014/main" id="{57A246A2-1D6B-47A1-AA09-4BDF801DC653}"/>
              </a:ext>
            </a:extLst>
          </xdr:cNvPr>
          <xdr:cNvGraphicFramePr>
            <a:graphicFrameLocks noChangeAspect="1"/>
          </xdr:cNvGraphicFramePr>
        </xdr:nvGraphicFramePr>
        <xdr:xfrm>
          <a:off x="10882937" y="3830683"/>
          <a:ext cx="3413760" cy="2164080"/>
        </xdr:xfrm>
        <a:graphic>
          <a:graphicData uri="http://schemas.openxmlformats.org/drawingml/2006/chart">
            <c:chart xmlns:c="http://schemas.openxmlformats.org/drawingml/2006/chart" xmlns:r="http://schemas.openxmlformats.org/officeDocument/2006/relationships" r:id="rId7"/>
          </a:graphicData>
        </a:graphic>
      </xdr:graphicFrame>
      <xdr:sp macro="" textlink="'Analysis (2)'!AH42">
        <xdr:nvSpPr>
          <xdr:cNvPr id="49" name="TextBox 48">
            <a:extLst>
              <a:ext uri="{FF2B5EF4-FFF2-40B4-BE49-F238E27FC236}">
                <a16:creationId xmlns:a16="http://schemas.microsoft.com/office/drawing/2014/main" id="{42327CFD-C90C-7087-AD5C-F28A2A6BD54C}"/>
              </a:ext>
            </a:extLst>
          </xdr:cNvPr>
          <xdr:cNvSpPr txBox="1"/>
        </xdr:nvSpPr>
        <xdr:spPr>
          <a:xfrm>
            <a:off x="10756206" y="3455920"/>
            <a:ext cx="278453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51986D-05ED-48E5-85D5-A6B81BB2A0E6}" type="TxLink">
              <a:rPr lang="en-US" sz="1100" b="1" i="0" u="none" strike="noStrike" baseline="0">
                <a:solidFill>
                  <a:srgbClr val="000000"/>
                </a:solidFill>
                <a:latin typeface="Calibri"/>
                <a:ea typeface="Calibri"/>
                <a:cs typeface="Calibri"/>
              </a:rPr>
              <a:pPr/>
              <a:t>Australia And United States  Contributed</a:t>
            </a:fld>
            <a:endParaRPr lang="en-IN" sz="1100" b="1" i="0" baseline="0">
              <a:latin typeface="Calibri" panose="020F0502020204030204" pitchFamily="34" charset="0"/>
            </a:endParaRPr>
          </a:p>
        </xdr:txBody>
      </xdr:sp>
      <xdr:sp macro="" textlink="'Analysis (2)'!AI39">
        <xdr:nvSpPr>
          <xdr:cNvPr id="50" name="TextBox 49">
            <a:extLst>
              <a:ext uri="{FF2B5EF4-FFF2-40B4-BE49-F238E27FC236}">
                <a16:creationId xmlns:a16="http://schemas.microsoft.com/office/drawing/2014/main" id="{7BC1780E-BFCD-24F7-A89C-C021F59E80C8}"/>
              </a:ext>
            </a:extLst>
          </xdr:cNvPr>
          <xdr:cNvSpPr txBox="1"/>
        </xdr:nvSpPr>
        <xdr:spPr>
          <a:xfrm>
            <a:off x="13339386" y="3440680"/>
            <a:ext cx="90239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A42C31-0C19-42DF-98B7-DC18FE8312FA}" type="TxLink">
              <a:rPr lang="en-US" sz="1200" b="0" i="0" u="none" strike="noStrike" baseline="0">
                <a:solidFill>
                  <a:srgbClr val="0ABAB5"/>
                </a:solidFill>
                <a:latin typeface="Arial Black" panose="020B0A04020102020204" pitchFamily="34" charset="0"/>
                <a:ea typeface="Calibri"/>
                <a:cs typeface="Calibri"/>
              </a:rPr>
              <a:pPr/>
              <a:t>65.84%</a:t>
            </a:fld>
            <a:endParaRPr lang="en-IN" sz="1200" b="1" baseline="0">
              <a:solidFill>
                <a:srgbClr val="0ABAB5"/>
              </a:solidFill>
              <a:latin typeface="Arial Black" panose="020B0A04020102020204" pitchFamily="34" charset="0"/>
            </a:endParaRPr>
          </a:p>
        </xdr:txBody>
      </xdr:sp>
      <xdr:sp macro="" textlink="'Analysis (2)'!AI39">
        <xdr:nvSpPr>
          <xdr:cNvPr id="52" name="TextBox 51">
            <a:extLst>
              <a:ext uri="{FF2B5EF4-FFF2-40B4-BE49-F238E27FC236}">
                <a16:creationId xmlns:a16="http://schemas.microsoft.com/office/drawing/2014/main" id="{ED79991B-52FF-8344-9C11-A74728E82DF7}"/>
              </a:ext>
            </a:extLst>
          </xdr:cNvPr>
          <xdr:cNvSpPr txBox="1"/>
        </xdr:nvSpPr>
        <xdr:spPr>
          <a:xfrm>
            <a:off x="13095546" y="3654040"/>
            <a:ext cx="107003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Of</a:t>
            </a:r>
            <a:r>
              <a:rPr lang="en-IN" sz="1100" b="1" baseline="0">
                <a:latin typeface="Calibri" panose="020F0502020204030204" pitchFamily="34" charset="0"/>
              </a:rPr>
              <a:t> Total Profit</a:t>
            </a:r>
            <a:endParaRPr lang="en-IN" sz="1100" b="1">
              <a:latin typeface="Calibri" panose="020F0502020204030204" pitchFamily="34" charset="0"/>
            </a:endParaRPr>
          </a:p>
        </xdr:txBody>
      </xdr:sp>
    </xdr:grpSp>
    <xdr:clientData/>
  </xdr:twoCellAnchor>
  <xdr:twoCellAnchor>
    <xdr:from>
      <xdr:col>0</xdr:col>
      <xdr:colOff>0</xdr:colOff>
      <xdr:row>21</xdr:row>
      <xdr:rowOff>85531</xdr:rowOff>
    </xdr:from>
    <xdr:to>
      <xdr:col>8</xdr:col>
      <xdr:colOff>357673</xdr:colOff>
      <xdr:row>39</xdr:row>
      <xdr:rowOff>30480</xdr:rowOff>
    </xdr:to>
    <xdr:grpSp>
      <xdr:nvGrpSpPr>
        <xdr:cNvPr id="115" name="top5 customer">
          <a:extLst>
            <a:ext uri="{FF2B5EF4-FFF2-40B4-BE49-F238E27FC236}">
              <a16:creationId xmlns:a16="http://schemas.microsoft.com/office/drawing/2014/main" id="{7BD478F4-3C11-1145-0A61-8CADCF08D9E5}"/>
            </a:ext>
          </a:extLst>
        </xdr:cNvPr>
        <xdr:cNvGrpSpPr/>
      </xdr:nvGrpSpPr>
      <xdr:grpSpPr>
        <a:xfrm>
          <a:off x="0" y="4004388"/>
          <a:ext cx="5209591" cy="3303970"/>
          <a:chOff x="0" y="3977640"/>
          <a:chExt cx="5082505" cy="3185160"/>
        </a:xfrm>
      </xdr:grpSpPr>
      <xdr:sp macro="" textlink="">
        <xdr:nvSpPr>
          <xdr:cNvPr id="85" name="Rectangle: Rounded Corners 84">
            <a:extLst>
              <a:ext uri="{FF2B5EF4-FFF2-40B4-BE49-F238E27FC236}">
                <a16:creationId xmlns:a16="http://schemas.microsoft.com/office/drawing/2014/main" id="{54C0AF33-18F0-F5F7-BF6E-C242ACFB03F4}"/>
              </a:ext>
            </a:extLst>
          </xdr:cNvPr>
          <xdr:cNvSpPr/>
        </xdr:nvSpPr>
        <xdr:spPr>
          <a:xfrm>
            <a:off x="0" y="3977640"/>
            <a:ext cx="4968240" cy="318516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28">
            <a:extLst>
              <a:ext uri="{FF2B5EF4-FFF2-40B4-BE49-F238E27FC236}">
                <a16:creationId xmlns:a16="http://schemas.microsoft.com/office/drawing/2014/main" id="{E7370875-7B52-4855-9FF6-2065481349D2}"/>
              </a:ext>
            </a:extLst>
          </xdr:cNvPr>
          <xdr:cNvGraphicFramePr>
            <a:graphicFrameLocks/>
          </xdr:cNvGraphicFramePr>
        </xdr:nvGraphicFramePr>
        <xdr:xfrm>
          <a:off x="38100" y="4073114"/>
          <a:ext cx="3829050" cy="3049962"/>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5" name="TextBox 64">
            <a:extLst>
              <a:ext uri="{FF2B5EF4-FFF2-40B4-BE49-F238E27FC236}">
                <a16:creationId xmlns:a16="http://schemas.microsoft.com/office/drawing/2014/main" id="{DBA275A8-56C1-5154-FB13-F20F37439424}"/>
              </a:ext>
            </a:extLst>
          </xdr:cNvPr>
          <xdr:cNvSpPr txBox="1"/>
        </xdr:nvSpPr>
        <xdr:spPr>
          <a:xfrm>
            <a:off x="4332546" y="5831596"/>
            <a:ext cx="589974" cy="34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Top</a:t>
            </a:r>
            <a:r>
              <a:rPr lang="en-IN" sz="1100" b="1" baseline="0">
                <a:latin typeface="Calibri" panose="020F0502020204030204" pitchFamily="34" charset="0"/>
              </a:rPr>
              <a:t> 5</a:t>
            </a:r>
            <a:endParaRPr lang="en-IN" sz="1100" b="1">
              <a:latin typeface="Calibri" panose="020F0502020204030204" pitchFamily="34" charset="0"/>
            </a:endParaRPr>
          </a:p>
        </xdr:txBody>
      </xdr:sp>
      <xdr:sp macro="" textlink="'Analysis (2)'!N59">
        <xdr:nvSpPr>
          <xdr:cNvPr id="66" name="TextBox 65">
            <a:extLst>
              <a:ext uri="{FF2B5EF4-FFF2-40B4-BE49-F238E27FC236}">
                <a16:creationId xmlns:a16="http://schemas.microsoft.com/office/drawing/2014/main" id="{45366F36-AA85-DC85-FC04-A16C024D4EE1}"/>
              </a:ext>
            </a:extLst>
          </xdr:cNvPr>
          <xdr:cNvSpPr txBox="1"/>
        </xdr:nvSpPr>
        <xdr:spPr>
          <a:xfrm>
            <a:off x="4286826" y="6029268"/>
            <a:ext cx="749994" cy="34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F9B219-EA9D-4B2A-AA7C-20D63D412B7F}" type="TxLink">
              <a:rPr lang="en-US" sz="1200" b="1" i="0" u="none" strike="noStrike" baseline="0">
                <a:solidFill>
                  <a:srgbClr val="0ABAB5"/>
                </a:solidFill>
                <a:latin typeface="Arial Black" panose="020B0A04020102020204" pitchFamily="34" charset="0"/>
                <a:ea typeface="Calibri"/>
                <a:cs typeface="Calibri"/>
              </a:rPr>
              <a:pPr/>
              <a:t>0.53%</a:t>
            </a:fld>
            <a:endParaRPr lang="en-IN" sz="1200" b="1" baseline="0">
              <a:solidFill>
                <a:srgbClr val="0ABAB5"/>
              </a:solidFill>
              <a:latin typeface="Arial Black" panose="020B0A04020102020204" pitchFamily="34" charset="0"/>
            </a:endParaRPr>
          </a:p>
        </xdr:txBody>
      </xdr:sp>
      <xdr:sp macro="" textlink="'Analysis (2)'!N60">
        <xdr:nvSpPr>
          <xdr:cNvPr id="68" name="TextBox 67">
            <a:extLst>
              <a:ext uri="{FF2B5EF4-FFF2-40B4-BE49-F238E27FC236}">
                <a16:creationId xmlns:a16="http://schemas.microsoft.com/office/drawing/2014/main" id="{573430AE-BBED-3D85-06CB-EBA5718D5FCE}"/>
              </a:ext>
            </a:extLst>
          </xdr:cNvPr>
          <xdr:cNvSpPr txBox="1"/>
        </xdr:nvSpPr>
        <xdr:spPr>
          <a:xfrm>
            <a:off x="4248691" y="6604161"/>
            <a:ext cx="833814" cy="34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6023BD-281B-4D52-940A-3A32AABB58B9}" type="TxLink">
              <a:rPr lang="en-US" sz="1200" b="1" i="0" u="none" strike="noStrike" baseline="0">
                <a:solidFill>
                  <a:srgbClr val="0ABAB5"/>
                </a:solidFill>
                <a:latin typeface="Arial Black" panose="020B0A04020102020204" pitchFamily="34" charset="0"/>
                <a:ea typeface="Calibri"/>
                <a:cs typeface="Calibri"/>
              </a:rPr>
              <a:pPr/>
              <a:t>99.47%</a:t>
            </a:fld>
            <a:endParaRPr lang="en-IN" sz="1200" b="1" i="0" baseline="0">
              <a:solidFill>
                <a:srgbClr val="0ABAB5"/>
              </a:solidFill>
              <a:latin typeface="Arial Black" panose="020B0A04020102020204" pitchFamily="34" charset="0"/>
            </a:endParaRPr>
          </a:p>
        </xdr:txBody>
      </xdr:sp>
      <xdr:grpSp>
        <xdr:nvGrpSpPr>
          <xdr:cNvPr id="44" name="Group 43">
            <a:extLst>
              <a:ext uri="{FF2B5EF4-FFF2-40B4-BE49-F238E27FC236}">
                <a16:creationId xmlns:a16="http://schemas.microsoft.com/office/drawing/2014/main" id="{A1ECEF52-62A2-EFC0-A798-82616052F513}"/>
              </a:ext>
            </a:extLst>
          </xdr:cNvPr>
          <xdr:cNvGrpSpPr/>
        </xdr:nvGrpSpPr>
        <xdr:grpSpPr>
          <a:xfrm>
            <a:off x="2948940" y="5829300"/>
            <a:ext cx="1508760" cy="1153757"/>
            <a:chOff x="2308860" y="5001409"/>
            <a:chExt cx="2148840" cy="1524448"/>
          </a:xfrm>
        </xdr:grpSpPr>
        <xdr:graphicFrame macro="">
          <xdr:nvGraphicFramePr>
            <xdr:cNvPr id="62" name="Chart 61">
              <a:extLst>
                <a:ext uri="{FF2B5EF4-FFF2-40B4-BE49-F238E27FC236}">
                  <a16:creationId xmlns:a16="http://schemas.microsoft.com/office/drawing/2014/main" id="{2CB07BB7-5A23-4F7E-8B74-4344B1716C6D}"/>
                </a:ext>
              </a:extLst>
            </xdr:cNvPr>
            <xdr:cNvGraphicFramePr>
              <a:graphicFrameLocks/>
            </xdr:cNvGraphicFramePr>
          </xdr:nvGraphicFramePr>
          <xdr:xfrm>
            <a:off x="2308860" y="5001409"/>
            <a:ext cx="2148840" cy="1524448"/>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69" name="Flowchart: Connector 68">
              <a:extLst>
                <a:ext uri="{FF2B5EF4-FFF2-40B4-BE49-F238E27FC236}">
                  <a16:creationId xmlns:a16="http://schemas.microsoft.com/office/drawing/2014/main" id="{5CC823A3-EB5B-4EED-ABC8-898380A400B2}"/>
                </a:ext>
              </a:extLst>
            </xdr:cNvPr>
            <xdr:cNvSpPr/>
          </xdr:nvSpPr>
          <xdr:spPr>
            <a:xfrm>
              <a:off x="2829647" y="5313524"/>
              <a:ext cx="1009447" cy="936906"/>
            </a:xfrm>
            <a:prstGeom prst="flowChartConnector">
              <a:avLst/>
            </a:prstGeom>
            <a:solidFill>
              <a:schemeClr val="tx2">
                <a:lumMod val="20000"/>
                <a:lumOff val="80000"/>
              </a:schemeClr>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290" name="TextBox 289">
            <a:extLst>
              <a:ext uri="{FF2B5EF4-FFF2-40B4-BE49-F238E27FC236}">
                <a16:creationId xmlns:a16="http://schemas.microsoft.com/office/drawing/2014/main" id="{230B26CA-B07D-44C5-B84B-98B8DDCCC0A7}"/>
              </a:ext>
            </a:extLst>
          </xdr:cNvPr>
          <xdr:cNvSpPr txBox="1"/>
        </xdr:nvSpPr>
        <xdr:spPr>
          <a:xfrm>
            <a:off x="38100" y="4098664"/>
            <a:ext cx="1732974" cy="34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Top</a:t>
            </a:r>
            <a:r>
              <a:rPr lang="en-IN" sz="1100" b="1" baseline="0">
                <a:latin typeface="Calibri" panose="020F0502020204030204" pitchFamily="34" charset="0"/>
              </a:rPr>
              <a:t> Profitable Customers</a:t>
            </a:r>
            <a:endParaRPr lang="en-IN" sz="1100" b="1">
              <a:latin typeface="Calibri" panose="020F0502020204030204" pitchFamily="34" charset="0"/>
            </a:endParaRPr>
          </a:p>
        </xdr:txBody>
      </xdr:sp>
      <xdr:sp macro="" textlink="">
        <xdr:nvSpPr>
          <xdr:cNvPr id="75" name="TextBox 74">
            <a:extLst>
              <a:ext uri="{FF2B5EF4-FFF2-40B4-BE49-F238E27FC236}">
                <a16:creationId xmlns:a16="http://schemas.microsoft.com/office/drawing/2014/main" id="{C84622AA-3C64-23EF-5D3F-B732E3653D0D}"/>
              </a:ext>
            </a:extLst>
          </xdr:cNvPr>
          <xdr:cNvSpPr txBox="1"/>
        </xdr:nvSpPr>
        <xdr:spPr>
          <a:xfrm>
            <a:off x="3109682" y="4753008"/>
            <a:ext cx="1428258" cy="664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Profit</a:t>
            </a:r>
            <a:r>
              <a:rPr lang="en-IN" sz="1100" b="1" baseline="0">
                <a:latin typeface="Calibri" panose="020F0502020204030204" pitchFamily="34" charset="0"/>
              </a:rPr>
              <a:t> Share By Top Customer  vs Others</a:t>
            </a:r>
            <a:endParaRPr lang="en-IN" sz="1100" b="1">
              <a:latin typeface="Calibri" panose="020F0502020204030204" pitchFamily="34" charset="0"/>
            </a:endParaRPr>
          </a:p>
        </xdr:txBody>
      </xdr:sp>
      <xdr:pic>
        <xdr:nvPicPr>
          <xdr:cNvPr id="84" name="Picture 83">
            <a:extLst>
              <a:ext uri="{FF2B5EF4-FFF2-40B4-BE49-F238E27FC236}">
                <a16:creationId xmlns:a16="http://schemas.microsoft.com/office/drawing/2014/main" id="{37E184EA-F55B-5ED8-B10B-EA725CACB772}"/>
              </a:ext>
            </a:extLst>
          </xdr:cNvPr>
          <xdr:cNvPicPr>
            <a:picLocks noChangeAspect="1"/>
          </xdr:cNvPicPr>
        </xdr:nvPicPr>
        <xdr:blipFill>
          <a:blip xmlns:r="http://schemas.openxmlformats.org/officeDocument/2006/relationships" r:embed="rId10"/>
          <a:stretch>
            <a:fillRect/>
          </a:stretch>
        </xdr:blipFill>
        <xdr:spPr>
          <a:xfrm>
            <a:off x="3467100" y="6118860"/>
            <a:ext cx="422910" cy="571500"/>
          </a:xfrm>
          <a:prstGeom prst="rect">
            <a:avLst/>
          </a:prstGeom>
        </xdr:spPr>
      </xdr:pic>
      <xdr:sp macro="" textlink="">
        <xdr:nvSpPr>
          <xdr:cNvPr id="41" name="TextBox 40">
            <a:extLst>
              <a:ext uri="{FF2B5EF4-FFF2-40B4-BE49-F238E27FC236}">
                <a16:creationId xmlns:a16="http://schemas.microsoft.com/office/drawing/2014/main" id="{8697EC15-8B4B-0D3C-7A3E-7F5C8C102361}"/>
              </a:ext>
            </a:extLst>
          </xdr:cNvPr>
          <xdr:cNvSpPr txBox="1"/>
        </xdr:nvSpPr>
        <xdr:spPr>
          <a:xfrm>
            <a:off x="4309753" y="6445638"/>
            <a:ext cx="635694" cy="34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Others</a:t>
            </a:r>
          </a:p>
        </xdr:txBody>
      </xdr:sp>
    </xdr:grpSp>
    <xdr:clientData/>
  </xdr:twoCellAnchor>
  <xdr:twoCellAnchor>
    <xdr:from>
      <xdr:col>11</xdr:col>
      <xdr:colOff>404326</xdr:colOff>
      <xdr:row>3</xdr:row>
      <xdr:rowOff>124408</xdr:rowOff>
    </xdr:from>
    <xdr:to>
      <xdr:col>18</xdr:col>
      <xdr:colOff>241041</xdr:colOff>
      <xdr:row>21</xdr:row>
      <xdr:rowOff>68580</xdr:rowOff>
    </xdr:to>
    <xdr:grpSp>
      <xdr:nvGrpSpPr>
        <xdr:cNvPr id="47" name="product colur">
          <a:extLst>
            <a:ext uri="{FF2B5EF4-FFF2-40B4-BE49-F238E27FC236}">
              <a16:creationId xmlns:a16="http://schemas.microsoft.com/office/drawing/2014/main" id="{1231174E-2D7C-71AE-32F5-A8B6D90FD5DD}"/>
            </a:ext>
          </a:extLst>
        </xdr:cNvPr>
        <xdr:cNvGrpSpPr/>
      </xdr:nvGrpSpPr>
      <xdr:grpSpPr>
        <a:xfrm>
          <a:off x="7075714" y="684245"/>
          <a:ext cx="4082143" cy="3303192"/>
          <a:chOff x="6994674" y="350520"/>
          <a:chExt cx="3430216" cy="2202180"/>
        </a:xfrm>
      </xdr:grpSpPr>
      <xdr:sp macro="" textlink="">
        <xdr:nvSpPr>
          <xdr:cNvPr id="23" name="Rectangle: Rounded Corners 22">
            <a:extLst>
              <a:ext uri="{FF2B5EF4-FFF2-40B4-BE49-F238E27FC236}">
                <a16:creationId xmlns:a16="http://schemas.microsoft.com/office/drawing/2014/main" id="{1FD52CC0-5C56-43F0-B500-38DB9D7C45BB}"/>
              </a:ext>
            </a:extLst>
          </xdr:cNvPr>
          <xdr:cNvSpPr/>
        </xdr:nvSpPr>
        <xdr:spPr>
          <a:xfrm>
            <a:off x="6994674" y="350520"/>
            <a:ext cx="3430216" cy="220218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5" name="Chart 24">
            <a:extLst>
              <a:ext uri="{FF2B5EF4-FFF2-40B4-BE49-F238E27FC236}">
                <a16:creationId xmlns:a16="http://schemas.microsoft.com/office/drawing/2014/main" id="{A70C2986-0D46-4494-A8DC-2E8515A4F588}"/>
              </a:ext>
            </a:extLst>
          </xdr:cNvPr>
          <xdr:cNvGraphicFramePr>
            <a:graphicFrameLocks/>
          </xdr:cNvGraphicFramePr>
        </xdr:nvGraphicFramePr>
        <xdr:xfrm>
          <a:off x="7053688" y="441960"/>
          <a:ext cx="3231042" cy="207264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34" name="TextBox 33">
            <a:extLst>
              <a:ext uri="{FF2B5EF4-FFF2-40B4-BE49-F238E27FC236}">
                <a16:creationId xmlns:a16="http://schemas.microsoft.com/office/drawing/2014/main" id="{9C81BA20-E341-4737-870E-0AED8EDCE2CC}"/>
              </a:ext>
            </a:extLst>
          </xdr:cNvPr>
          <xdr:cNvSpPr txBox="1"/>
        </xdr:nvSpPr>
        <xdr:spPr>
          <a:xfrm>
            <a:off x="7138186" y="441960"/>
            <a:ext cx="2194934"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       Profit</a:t>
            </a:r>
            <a:r>
              <a:rPr lang="en-IN" sz="1100" b="1" baseline="0">
                <a:latin typeface="Calibri" panose="020F0502020204030204" pitchFamily="34" charset="0"/>
              </a:rPr>
              <a:t> By Product colours</a:t>
            </a:r>
            <a:endParaRPr lang="en-IN" sz="1100" b="1">
              <a:latin typeface="Calibri" panose="020F0502020204030204" pitchFamily="34" charset="0"/>
            </a:endParaRPr>
          </a:p>
        </xdr:txBody>
      </xdr:sp>
    </xdr:grpSp>
    <xdr:clientData/>
  </xdr:twoCellAnchor>
  <xdr:twoCellAnchor>
    <xdr:from>
      <xdr:col>8</xdr:col>
      <xdr:colOff>311020</xdr:colOff>
      <xdr:row>21</xdr:row>
      <xdr:rowOff>144779</xdr:rowOff>
    </xdr:from>
    <xdr:to>
      <xdr:col>11</xdr:col>
      <xdr:colOff>404326</xdr:colOff>
      <xdr:row>30</xdr:row>
      <xdr:rowOff>7776</xdr:rowOff>
    </xdr:to>
    <xdr:grpSp>
      <xdr:nvGrpSpPr>
        <xdr:cNvPr id="305" name="cus age and number">
          <a:extLst>
            <a:ext uri="{FF2B5EF4-FFF2-40B4-BE49-F238E27FC236}">
              <a16:creationId xmlns:a16="http://schemas.microsoft.com/office/drawing/2014/main" id="{9C7CF0CA-50E4-D01C-5F68-183F831D964F}"/>
            </a:ext>
          </a:extLst>
        </xdr:cNvPr>
        <xdr:cNvGrpSpPr/>
      </xdr:nvGrpSpPr>
      <xdr:grpSpPr>
        <a:xfrm>
          <a:off x="5162938" y="4063636"/>
          <a:ext cx="1912776" cy="1542507"/>
          <a:chOff x="5118286" y="3474720"/>
          <a:chExt cx="1739714" cy="1303020"/>
        </a:xfrm>
      </xdr:grpSpPr>
      <xdr:sp macro="" textlink="">
        <xdr:nvSpPr>
          <xdr:cNvPr id="45" name="Rectangle: Rounded Corners 44">
            <a:extLst>
              <a:ext uri="{FF2B5EF4-FFF2-40B4-BE49-F238E27FC236}">
                <a16:creationId xmlns:a16="http://schemas.microsoft.com/office/drawing/2014/main" id="{8E1FF19C-5E2E-30AC-0D31-4E539510FD8D}"/>
              </a:ext>
            </a:extLst>
          </xdr:cNvPr>
          <xdr:cNvSpPr/>
        </xdr:nvSpPr>
        <xdr:spPr>
          <a:xfrm>
            <a:off x="5118286" y="3474720"/>
            <a:ext cx="1704728" cy="130302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9" name="TextBox 88">
            <a:extLst>
              <a:ext uri="{FF2B5EF4-FFF2-40B4-BE49-F238E27FC236}">
                <a16:creationId xmlns:a16="http://schemas.microsoft.com/office/drawing/2014/main" id="{F5C6D786-1705-8798-A237-22322F3EB7E5}"/>
              </a:ext>
            </a:extLst>
          </xdr:cNvPr>
          <xdr:cNvSpPr txBox="1"/>
        </xdr:nvSpPr>
        <xdr:spPr>
          <a:xfrm>
            <a:off x="5323146" y="3570220"/>
            <a:ext cx="153485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 Avarage</a:t>
            </a:r>
            <a:r>
              <a:rPr lang="en-IN" sz="1100" b="1" baseline="0">
                <a:latin typeface="Calibri" panose="020F0502020204030204" pitchFamily="34" charset="0"/>
              </a:rPr>
              <a:t> customer Age</a:t>
            </a:r>
            <a:endParaRPr lang="en-IN" sz="1100" b="1">
              <a:latin typeface="Calibri" panose="020F0502020204030204" pitchFamily="34" charset="0"/>
            </a:endParaRPr>
          </a:p>
        </xdr:txBody>
      </xdr:sp>
      <xdr:sp macro="" textlink="'Analysis (2)'!P61">
        <xdr:nvSpPr>
          <xdr:cNvPr id="90" name="TextBox 89">
            <a:extLst>
              <a:ext uri="{FF2B5EF4-FFF2-40B4-BE49-F238E27FC236}">
                <a16:creationId xmlns:a16="http://schemas.microsoft.com/office/drawing/2014/main" id="{1E542CD6-6032-E093-BB60-FDFF7EF63586}"/>
              </a:ext>
            </a:extLst>
          </xdr:cNvPr>
          <xdr:cNvSpPr txBox="1"/>
        </xdr:nvSpPr>
        <xdr:spPr>
          <a:xfrm>
            <a:off x="5871786" y="3768340"/>
            <a:ext cx="40709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1D3E56-BBB6-4428-8A7B-F4888E2C26C3}" type="TxLink">
              <a:rPr lang="en-US" sz="1250" b="1" i="0" u="none" strike="noStrike" baseline="0">
                <a:solidFill>
                  <a:srgbClr val="0ABAB5"/>
                </a:solidFill>
                <a:latin typeface="Arial Black" panose="020B0A04020102020204" pitchFamily="34" charset="0"/>
                <a:ea typeface="Calibri"/>
                <a:cs typeface="Calibri"/>
              </a:rPr>
              <a:pPr/>
              <a:t>45</a:t>
            </a:fld>
            <a:endParaRPr lang="en-IN" sz="1250" b="1" i="0" baseline="0">
              <a:solidFill>
                <a:srgbClr val="0ABAB5"/>
              </a:solidFill>
              <a:latin typeface="Arial Black" panose="020B0A04020102020204" pitchFamily="34" charset="0"/>
            </a:endParaRPr>
          </a:p>
        </xdr:txBody>
      </xdr:sp>
      <xdr:sp macro="" textlink="">
        <xdr:nvSpPr>
          <xdr:cNvPr id="91" name="TextBox 90">
            <a:extLst>
              <a:ext uri="{FF2B5EF4-FFF2-40B4-BE49-F238E27FC236}">
                <a16:creationId xmlns:a16="http://schemas.microsoft.com/office/drawing/2014/main" id="{E1C683E6-B10E-B6E9-D3BC-41CBC23DD2B7}"/>
              </a:ext>
            </a:extLst>
          </xdr:cNvPr>
          <xdr:cNvSpPr txBox="1"/>
        </xdr:nvSpPr>
        <xdr:spPr>
          <a:xfrm>
            <a:off x="5589846" y="4111241"/>
            <a:ext cx="1130994" cy="27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a:t>
            </a:r>
            <a:r>
              <a:rPr lang="en-IN" sz="1100" b="1" baseline="0">
                <a:latin typeface="Calibri" panose="020F0502020204030204" pitchFamily="34" charset="0"/>
              </a:rPr>
              <a:t> Customers</a:t>
            </a:r>
            <a:endParaRPr lang="en-IN" sz="1100" b="1">
              <a:latin typeface="Calibri" panose="020F0502020204030204" pitchFamily="34" charset="0"/>
            </a:endParaRPr>
          </a:p>
        </xdr:txBody>
      </xdr:sp>
      <xdr:sp macro="" textlink="'Analysis (2)'!Q61">
        <xdr:nvSpPr>
          <xdr:cNvPr id="92" name="TextBox 91">
            <a:extLst>
              <a:ext uri="{FF2B5EF4-FFF2-40B4-BE49-F238E27FC236}">
                <a16:creationId xmlns:a16="http://schemas.microsoft.com/office/drawing/2014/main" id="{A88871F6-3E0A-FE44-9837-3FAF7D27E91B}"/>
              </a:ext>
            </a:extLst>
          </xdr:cNvPr>
          <xdr:cNvSpPr txBox="1"/>
        </xdr:nvSpPr>
        <xdr:spPr>
          <a:xfrm>
            <a:off x="5650806" y="4332220"/>
            <a:ext cx="757614" cy="30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3A45A8-57F1-41C1-8657-52A113E8824B}" type="TxLink">
              <a:rPr lang="en-US" sz="1250" b="1" i="0" u="none" strike="noStrike" baseline="0">
                <a:solidFill>
                  <a:srgbClr val="0ABAB5"/>
                </a:solidFill>
                <a:latin typeface="Arial Black" panose="020B0A04020102020204" pitchFamily="34" charset="0"/>
                <a:ea typeface="Calibri"/>
                <a:cs typeface="Calibri"/>
              </a:rPr>
              <a:pPr/>
              <a:t>18484</a:t>
            </a:fld>
            <a:endParaRPr lang="en-IN" sz="1250" b="1" i="0" baseline="0">
              <a:solidFill>
                <a:srgbClr val="0ABAB5"/>
              </a:solidFill>
              <a:latin typeface="Arial Black" panose="020B0A04020102020204" pitchFamily="34" charset="0"/>
            </a:endParaRPr>
          </a:p>
        </xdr:txBody>
      </xdr:sp>
    </xdr:grpSp>
    <xdr:clientData/>
  </xdr:twoCellAnchor>
  <xdr:twoCellAnchor>
    <xdr:from>
      <xdr:col>8</xdr:col>
      <xdr:colOff>309879</xdr:colOff>
      <xdr:row>3</xdr:row>
      <xdr:rowOff>123475</xdr:rowOff>
    </xdr:from>
    <xdr:to>
      <xdr:col>11</xdr:col>
      <xdr:colOff>552060</xdr:colOff>
      <xdr:row>21</xdr:row>
      <xdr:rowOff>77755</xdr:rowOff>
    </xdr:to>
    <xdr:grpSp>
      <xdr:nvGrpSpPr>
        <xdr:cNvPr id="118" name="sold available unsold">
          <a:extLst>
            <a:ext uri="{FF2B5EF4-FFF2-40B4-BE49-F238E27FC236}">
              <a16:creationId xmlns:a16="http://schemas.microsoft.com/office/drawing/2014/main" id="{DCD34C16-EA40-ADC8-2F55-1E883B4C55AE}"/>
            </a:ext>
          </a:extLst>
        </xdr:cNvPr>
        <xdr:cNvGrpSpPr/>
      </xdr:nvGrpSpPr>
      <xdr:grpSpPr>
        <a:xfrm>
          <a:off x="5161797" y="683312"/>
          <a:ext cx="2061651" cy="3313300"/>
          <a:chOff x="5021580" y="678180"/>
          <a:chExt cx="1912618" cy="3246120"/>
        </a:xfrm>
      </xdr:grpSpPr>
      <xdr:sp macro="" textlink="">
        <xdr:nvSpPr>
          <xdr:cNvPr id="16" name="Rectangle: Rounded Corners 15">
            <a:extLst>
              <a:ext uri="{FF2B5EF4-FFF2-40B4-BE49-F238E27FC236}">
                <a16:creationId xmlns:a16="http://schemas.microsoft.com/office/drawing/2014/main" id="{5C7AAB04-7C73-EB1D-3CF1-6A0F29D84C9E}"/>
              </a:ext>
            </a:extLst>
          </xdr:cNvPr>
          <xdr:cNvSpPr/>
        </xdr:nvSpPr>
        <xdr:spPr>
          <a:xfrm>
            <a:off x="5026846" y="678180"/>
            <a:ext cx="1704728" cy="3246120"/>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6">
        <xdr:nvSpPr>
          <xdr:cNvPr id="18" name="TextBox 17">
            <a:extLst>
              <a:ext uri="{FF2B5EF4-FFF2-40B4-BE49-F238E27FC236}">
                <a16:creationId xmlns:a16="http://schemas.microsoft.com/office/drawing/2014/main" id="{7EDDD0F6-EB5F-804D-2B0F-DAD124FBBAAA}"/>
              </a:ext>
            </a:extLst>
          </xdr:cNvPr>
          <xdr:cNvSpPr txBox="1"/>
        </xdr:nvSpPr>
        <xdr:spPr>
          <a:xfrm>
            <a:off x="6060422" y="1103819"/>
            <a:ext cx="627702"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250CD0-D120-4807-B9CF-72BC8A28B6A4}" type="TxLink">
              <a:rPr lang="en-US" sz="1400" b="1" i="0" u="none" strike="noStrike" baseline="0">
                <a:solidFill>
                  <a:schemeClr val="tx1">
                    <a:lumMod val="50000"/>
                    <a:lumOff val="50000"/>
                  </a:schemeClr>
                </a:solidFill>
                <a:latin typeface="Arial Black" panose="020B0A04020102020204" pitchFamily="34" charset="0"/>
                <a:ea typeface="Calibri"/>
                <a:cs typeface="Calibri"/>
              </a:rPr>
              <a:pPr/>
              <a:t>606</a:t>
            </a:fld>
            <a:endParaRPr lang="en-US" sz="1400" b="1" i="0" u="none" strike="noStrike" baseline="0">
              <a:solidFill>
                <a:schemeClr val="tx1">
                  <a:lumMod val="50000"/>
                  <a:lumOff val="50000"/>
                </a:schemeClr>
              </a:solidFill>
              <a:latin typeface="Arial Black" panose="020B0A04020102020204" pitchFamily="34" charset="0"/>
              <a:ea typeface="Calibri"/>
              <a:cs typeface="Calibri"/>
            </a:endParaRPr>
          </a:p>
        </xdr:txBody>
      </xdr:sp>
      <xdr:sp macro="" textlink="">
        <xdr:nvSpPr>
          <xdr:cNvPr id="19" name="TextBox 18">
            <a:extLst>
              <a:ext uri="{FF2B5EF4-FFF2-40B4-BE49-F238E27FC236}">
                <a16:creationId xmlns:a16="http://schemas.microsoft.com/office/drawing/2014/main" id="{AD4B42D0-7E92-8FCB-ED12-DA3444D6D7FE}"/>
              </a:ext>
            </a:extLst>
          </xdr:cNvPr>
          <xdr:cNvSpPr txBox="1"/>
        </xdr:nvSpPr>
        <xdr:spPr>
          <a:xfrm>
            <a:off x="5763404" y="1778149"/>
            <a:ext cx="1077002"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Sold</a:t>
            </a:r>
            <a:r>
              <a:rPr lang="en-IN" sz="1100" b="1" baseline="0">
                <a:latin typeface="Calibri" panose="020F0502020204030204" pitchFamily="34" charset="0"/>
              </a:rPr>
              <a:t> Products</a:t>
            </a:r>
            <a:endParaRPr lang="en-IN" sz="1100" b="1">
              <a:latin typeface="Calibri" panose="020F0502020204030204" pitchFamily="34" charset="0"/>
            </a:endParaRPr>
          </a:p>
        </xdr:txBody>
      </xdr:sp>
      <xdr:sp macro="" textlink="Analysis!I6">
        <xdr:nvSpPr>
          <xdr:cNvPr id="20" name="TextBox 19">
            <a:extLst>
              <a:ext uri="{FF2B5EF4-FFF2-40B4-BE49-F238E27FC236}">
                <a16:creationId xmlns:a16="http://schemas.microsoft.com/office/drawing/2014/main" id="{C1751441-AD10-79DE-4DA2-3963D4B40B30}"/>
              </a:ext>
            </a:extLst>
          </xdr:cNvPr>
          <xdr:cNvSpPr txBox="1"/>
        </xdr:nvSpPr>
        <xdr:spPr>
          <a:xfrm>
            <a:off x="6090902" y="1970732"/>
            <a:ext cx="627702"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449F09-8DDE-4BA1-81F1-74CD3D70D06E}" type="TxLink">
              <a:rPr lang="en-US" sz="1400" b="1" i="0" u="none" strike="noStrike" baseline="0">
                <a:solidFill>
                  <a:srgbClr val="0ABAB5"/>
                </a:solidFill>
                <a:latin typeface="Arial Black" panose="020B0A04020102020204" pitchFamily="34" charset="0"/>
                <a:ea typeface="Calibri"/>
                <a:cs typeface="Calibri"/>
              </a:rPr>
              <a:pPr/>
              <a:t>56</a:t>
            </a:fld>
            <a:endParaRPr lang="en-IN" sz="1400" b="1" i="0" baseline="0">
              <a:solidFill>
                <a:srgbClr val="0ABAB5"/>
              </a:solidFill>
              <a:latin typeface="Arial Black" panose="020B0A04020102020204" pitchFamily="34" charset="0"/>
            </a:endParaRPr>
          </a:p>
        </xdr:txBody>
      </xdr:sp>
      <xdr:sp macro="" textlink="">
        <xdr:nvSpPr>
          <xdr:cNvPr id="21" name="TextBox 20">
            <a:extLst>
              <a:ext uri="{FF2B5EF4-FFF2-40B4-BE49-F238E27FC236}">
                <a16:creationId xmlns:a16="http://schemas.microsoft.com/office/drawing/2014/main" id="{9E8A3FED-6444-4C46-8E0A-B9A32FF7F32D}"/>
              </a:ext>
            </a:extLst>
          </xdr:cNvPr>
          <xdr:cNvSpPr txBox="1"/>
        </xdr:nvSpPr>
        <xdr:spPr>
          <a:xfrm>
            <a:off x="5620326" y="2830368"/>
            <a:ext cx="1313872"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Unsol</a:t>
            </a:r>
            <a:r>
              <a:rPr lang="en-IN" sz="1100" b="1" baseline="0">
                <a:latin typeface="Calibri" panose="020F0502020204030204" pitchFamily="34" charset="0"/>
              </a:rPr>
              <a:t>d Products</a:t>
            </a:r>
            <a:endParaRPr lang="en-IN" sz="1100" b="1">
              <a:latin typeface="Calibri" panose="020F0502020204030204" pitchFamily="34" charset="0"/>
            </a:endParaRPr>
          </a:p>
        </xdr:txBody>
      </xdr:sp>
      <xdr:sp macro="" textlink="Analysis!J6">
        <xdr:nvSpPr>
          <xdr:cNvPr id="22" name="TextBox 21">
            <a:extLst>
              <a:ext uri="{FF2B5EF4-FFF2-40B4-BE49-F238E27FC236}">
                <a16:creationId xmlns:a16="http://schemas.microsoft.com/office/drawing/2014/main" id="{575E7900-E13B-6D13-DE54-EE0CE1BDDA1F}"/>
              </a:ext>
            </a:extLst>
          </xdr:cNvPr>
          <xdr:cNvSpPr txBox="1"/>
        </xdr:nvSpPr>
        <xdr:spPr>
          <a:xfrm>
            <a:off x="6075662" y="3041804"/>
            <a:ext cx="627702"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7FEC4C-D222-436F-A8AF-092494ACD224}" type="TxLink">
              <a:rPr lang="en-US" sz="1400" b="0" i="0" u="none" strike="noStrike" baseline="0">
                <a:solidFill>
                  <a:schemeClr val="tx1">
                    <a:lumMod val="50000"/>
                    <a:lumOff val="50000"/>
                  </a:schemeClr>
                </a:solidFill>
                <a:latin typeface="Arial Black" panose="020B0A04020102020204" pitchFamily="34" charset="0"/>
                <a:ea typeface="Calibri"/>
                <a:cs typeface="Calibri"/>
              </a:rPr>
              <a:pPr/>
              <a:t>550</a:t>
            </a:fld>
            <a:endParaRPr lang="en-IN" sz="1400" b="1" baseline="0">
              <a:solidFill>
                <a:schemeClr val="tx1">
                  <a:lumMod val="50000"/>
                  <a:lumOff val="50000"/>
                </a:schemeClr>
              </a:solidFill>
              <a:latin typeface="Arial Black" panose="020B0A04020102020204" pitchFamily="34" charset="0"/>
            </a:endParaRPr>
          </a:p>
        </xdr:txBody>
      </xdr:sp>
      <xdr:sp macro="" textlink="">
        <xdr:nvSpPr>
          <xdr:cNvPr id="36" name="TextBox 35">
            <a:extLst>
              <a:ext uri="{FF2B5EF4-FFF2-40B4-BE49-F238E27FC236}">
                <a16:creationId xmlns:a16="http://schemas.microsoft.com/office/drawing/2014/main" id="{1163A2B8-BDBE-4F04-B622-A458A0C5FAF8}"/>
              </a:ext>
            </a:extLst>
          </xdr:cNvPr>
          <xdr:cNvSpPr txBox="1"/>
        </xdr:nvSpPr>
        <xdr:spPr>
          <a:xfrm>
            <a:off x="5313708" y="868680"/>
            <a:ext cx="1097468"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       </a:t>
            </a:r>
          </a:p>
        </xdr:txBody>
      </xdr:sp>
      <xdr:sp macro="" textlink="">
        <xdr:nvSpPr>
          <xdr:cNvPr id="93" name="Rectangle 92">
            <a:extLst>
              <a:ext uri="{FF2B5EF4-FFF2-40B4-BE49-F238E27FC236}">
                <a16:creationId xmlns:a16="http://schemas.microsoft.com/office/drawing/2014/main" id="{9E7F4E13-4FB4-1C81-2D04-98B6A2E48147}"/>
              </a:ext>
            </a:extLst>
          </xdr:cNvPr>
          <xdr:cNvSpPr/>
        </xdr:nvSpPr>
        <xdr:spPr>
          <a:xfrm>
            <a:off x="5044440" y="922020"/>
            <a:ext cx="464820" cy="43434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4" name="Rectangle 93">
            <a:extLst>
              <a:ext uri="{FF2B5EF4-FFF2-40B4-BE49-F238E27FC236}">
                <a16:creationId xmlns:a16="http://schemas.microsoft.com/office/drawing/2014/main" id="{0B5915BB-D9DF-4A02-2080-E2D8602FC6E4}"/>
              </a:ext>
            </a:extLst>
          </xdr:cNvPr>
          <xdr:cNvSpPr/>
        </xdr:nvSpPr>
        <xdr:spPr>
          <a:xfrm>
            <a:off x="5021580" y="2819400"/>
            <a:ext cx="464820" cy="43434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Rectangle 94">
            <a:extLst>
              <a:ext uri="{FF2B5EF4-FFF2-40B4-BE49-F238E27FC236}">
                <a16:creationId xmlns:a16="http://schemas.microsoft.com/office/drawing/2014/main" id="{AC8FEAEB-3958-D286-24DE-7CCACAC14D3A}"/>
              </a:ext>
            </a:extLst>
          </xdr:cNvPr>
          <xdr:cNvSpPr/>
        </xdr:nvSpPr>
        <xdr:spPr>
          <a:xfrm>
            <a:off x="5044440" y="1744980"/>
            <a:ext cx="464820" cy="434340"/>
          </a:xfrm>
          <a:prstGeom prst="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96" name="Picture 95">
            <a:extLst>
              <a:ext uri="{FF2B5EF4-FFF2-40B4-BE49-F238E27FC236}">
                <a16:creationId xmlns:a16="http://schemas.microsoft.com/office/drawing/2014/main" id="{344A0F5F-3A85-F0C6-A913-0C0EDA3A05BF}"/>
              </a:ext>
            </a:extLst>
          </xdr:cNvPr>
          <xdr:cNvPicPr>
            <a:picLocks noChangeAspect="1"/>
          </xdr:cNvPicPr>
        </xdr:nvPicPr>
        <xdr:blipFill>
          <a:blip xmlns:r="http://schemas.openxmlformats.org/officeDocument/2006/relationships" r:embed="rId12"/>
          <a:stretch>
            <a:fillRect/>
          </a:stretch>
        </xdr:blipFill>
        <xdr:spPr>
          <a:xfrm>
            <a:off x="5067300" y="944880"/>
            <a:ext cx="403860" cy="403860"/>
          </a:xfrm>
          <a:prstGeom prst="rect">
            <a:avLst/>
          </a:prstGeom>
        </xdr:spPr>
      </xdr:pic>
      <xdr:pic>
        <xdr:nvPicPr>
          <xdr:cNvPr id="97" name="Picture 96">
            <a:extLst>
              <a:ext uri="{FF2B5EF4-FFF2-40B4-BE49-F238E27FC236}">
                <a16:creationId xmlns:a16="http://schemas.microsoft.com/office/drawing/2014/main" id="{D9EE3C68-FF83-4832-B89B-039E504271C0}"/>
              </a:ext>
            </a:extLst>
          </xdr:cNvPr>
          <xdr:cNvPicPr>
            <a:picLocks noChangeAspect="1"/>
          </xdr:cNvPicPr>
        </xdr:nvPicPr>
        <xdr:blipFill>
          <a:blip xmlns:r="http://schemas.openxmlformats.org/officeDocument/2006/relationships" r:embed="rId13"/>
          <a:stretch>
            <a:fillRect/>
          </a:stretch>
        </xdr:blipFill>
        <xdr:spPr>
          <a:xfrm>
            <a:off x="5067300" y="1760220"/>
            <a:ext cx="396240" cy="396240"/>
          </a:xfrm>
          <a:prstGeom prst="rect">
            <a:avLst/>
          </a:prstGeom>
        </xdr:spPr>
      </xdr:pic>
      <xdr:pic>
        <xdr:nvPicPr>
          <xdr:cNvPr id="99" name="Picture 98">
            <a:extLst>
              <a:ext uri="{FF2B5EF4-FFF2-40B4-BE49-F238E27FC236}">
                <a16:creationId xmlns:a16="http://schemas.microsoft.com/office/drawing/2014/main" id="{929D4FE3-E50D-368D-DF33-F924EE967BA6}"/>
              </a:ext>
            </a:extLst>
          </xdr:cNvPr>
          <xdr:cNvPicPr>
            <a:picLocks noChangeAspect="1"/>
          </xdr:cNvPicPr>
        </xdr:nvPicPr>
        <xdr:blipFill>
          <a:blip xmlns:r="http://schemas.openxmlformats.org/officeDocument/2006/relationships" r:embed="rId14"/>
          <a:stretch>
            <a:fillRect/>
          </a:stretch>
        </xdr:blipFill>
        <xdr:spPr>
          <a:xfrm>
            <a:off x="5059680" y="2849880"/>
            <a:ext cx="381000" cy="381000"/>
          </a:xfrm>
          <a:prstGeom prst="rect">
            <a:avLst/>
          </a:prstGeom>
        </xdr:spPr>
      </xdr:pic>
      <xdr:sp macro="" textlink="">
        <xdr:nvSpPr>
          <xdr:cNvPr id="117" name="TextBox 116">
            <a:extLst>
              <a:ext uri="{FF2B5EF4-FFF2-40B4-BE49-F238E27FC236}">
                <a16:creationId xmlns:a16="http://schemas.microsoft.com/office/drawing/2014/main" id="{9ED47ECE-A604-4C15-83A2-0C64B70A4B26}"/>
              </a:ext>
            </a:extLst>
          </xdr:cNvPr>
          <xdr:cNvSpPr txBox="1"/>
        </xdr:nvSpPr>
        <xdr:spPr>
          <a:xfrm>
            <a:off x="5478780" y="876300"/>
            <a:ext cx="1363980" cy="370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Availavble</a:t>
            </a:r>
            <a:r>
              <a:rPr lang="en-IN" sz="1100" b="1" baseline="0">
                <a:latin typeface="Calibri" panose="020F0502020204030204" pitchFamily="34" charset="0"/>
              </a:rPr>
              <a:t> Products</a:t>
            </a:r>
            <a:endParaRPr lang="en-IN" sz="1100" b="1">
              <a:latin typeface="Calibri" panose="020F0502020204030204" pitchFamily="34" charset="0"/>
            </a:endParaRPr>
          </a:p>
        </xdr:txBody>
      </xdr:sp>
    </xdr:grpSp>
    <xdr:clientData/>
  </xdr:twoCellAnchor>
  <xdr:twoCellAnchor>
    <xdr:from>
      <xdr:col>18</xdr:col>
      <xdr:colOff>286606</xdr:colOff>
      <xdr:row>3</xdr:row>
      <xdr:rowOff>116632</xdr:rowOff>
    </xdr:from>
    <xdr:to>
      <xdr:col>24</xdr:col>
      <xdr:colOff>233265</xdr:colOff>
      <xdr:row>21</xdr:row>
      <xdr:rowOff>124408</xdr:rowOff>
    </xdr:to>
    <xdr:grpSp>
      <xdr:nvGrpSpPr>
        <xdr:cNvPr id="123" name="Product Pricing">
          <a:extLst>
            <a:ext uri="{FF2B5EF4-FFF2-40B4-BE49-F238E27FC236}">
              <a16:creationId xmlns:a16="http://schemas.microsoft.com/office/drawing/2014/main" id="{BCC94DC6-6F72-F347-B404-18DBFF6D78E3}"/>
            </a:ext>
          </a:extLst>
        </xdr:cNvPr>
        <xdr:cNvGrpSpPr/>
      </xdr:nvGrpSpPr>
      <xdr:grpSpPr>
        <a:xfrm>
          <a:off x="11203422" y="676469"/>
          <a:ext cx="3585598" cy="3366796"/>
          <a:chOff x="10797540" y="624840"/>
          <a:chExt cx="3604260" cy="3406140"/>
        </a:xfrm>
      </xdr:grpSpPr>
      <xdr:sp macro="" textlink="">
        <xdr:nvSpPr>
          <xdr:cNvPr id="24" name="Rectangle: Rounded Corners 23">
            <a:extLst>
              <a:ext uri="{FF2B5EF4-FFF2-40B4-BE49-F238E27FC236}">
                <a16:creationId xmlns:a16="http://schemas.microsoft.com/office/drawing/2014/main" id="{39630911-0BD9-4331-A32C-5A5585C40BF4}"/>
              </a:ext>
            </a:extLst>
          </xdr:cNvPr>
          <xdr:cNvSpPr/>
        </xdr:nvSpPr>
        <xdr:spPr>
          <a:xfrm>
            <a:off x="10797540" y="624840"/>
            <a:ext cx="3495550" cy="3372115"/>
          </a:xfrm>
          <a:prstGeom prst="roundRect">
            <a:avLst>
              <a:gd name="adj" fmla="val 417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5" name="Chart 34">
            <a:extLst>
              <a:ext uri="{FF2B5EF4-FFF2-40B4-BE49-F238E27FC236}">
                <a16:creationId xmlns:a16="http://schemas.microsoft.com/office/drawing/2014/main" id="{7D7A19E9-8B1A-4581-95ED-1F0D8482CE25}"/>
              </a:ext>
            </a:extLst>
          </xdr:cNvPr>
          <xdr:cNvGraphicFramePr>
            <a:graphicFrameLocks/>
          </xdr:cNvGraphicFramePr>
        </xdr:nvGraphicFramePr>
        <xdr:xfrm>
          <a:off x="11121528" y="1138242"/>
          <a:ext cx="2909198" cy="2892738"/>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51" name="TextBox 50">
            <a:extLst>
              <a:ext uri="{FF2B5EF4-FFF2-40B4-BE49-F238E27FC236}">
                <a16:creationId xmlns:a16="http://schemas.microsoft.com/office/drawing/2014/main" id="{B68B54B4-DCFC-2609-0DA9-98E27F4FA4AF}"/>
              </a:ext>
            </a:extLst>
          </xdr:cNvPr>
          <xdr:cNvSpPr txBox="1"/>
        </xdr:nvSpPr>
        <xdr:spPr>
          <a:xfrm>
            <a:off x="11039920" y="881541"/>
            <a:ext cx="1482716"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Product</a:t>
            </a:r>
            <a:r>
              <a:rPr lang="en-IN" sz="1100" b="1" baseline="0">
                <a:latin typeface="Calibri" panose="020F0502020204030204" pitchFamily="34" charset="0"/>
              </a:rPr>
              <a:t> Pricing Types</a:t>
            </a:r>
            <a:endParaRPr lang="en-IN" sz="1100" b="1">
              <a:latin typeface="Calibri" panose="020F0502020204030204" pitchFamily="34" charset="0"/>
            </a:endParaRPr>
          </a:p>
        </xdr:txBody>
      </xdr:sp>
      <xdr:sp macro="" textlink="">
        <xdr:nvSpPr>
          <xdr:cNvPr id="53" name="TextBox 52">
            <a:extLst>
              <a:ext uri="{FF2B5EF4-FFF2-40B4-BE49-F238E27FC236}">
                <a16:creationId xmlns:a16="http://schemas.microsoft.com/office/drawing/2014/main" id="{CCD0A0A7-76F8-DFDA-E127-455339FF789F}"/>
              </a:ext>
            </a:extLst>
          </xdr:cNvPr>
          <xdr:cNvSpPr txBox="1"/>
        </xdr:nvSpPr>
        <xdr:spPr>
          <a:xfrm>
            <a:off x="12701658" y="1348270"/>
            <a:ext cx="1482718"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Price</a:t>
            </a:r>
            <a:r>
              <a:rPr lang="en-IN" sz="1100" b="1" baseline="0">
                <a:latin typeface="Calibri" panose="020F0502020204030204" pitchFamily="34" charset="0"/>
              </a:rPr>
              <a:t> Above $150</a:t>
            </a:r>
            <a:endParaRPr lang="en-IN" sz="1100" b="1">
              <a:latin typeface="Calibri" panose="020F0502020204030204" pitchFamily="34" charset="0"/>
            </a:endParaRPr>
          </a:p>
        </xdr:txBody>
      </xdr:sp>
      <xdr:sp macro="" textlink="">
        <xdr:nvSpPr>
          <xdr:cNvPr id="54" name="TextBox 53">
            <a:extLst>
              <a:ext uri="{FF2B5EF4-FFF2-40B4-BE49-F238E27FC236}">
                <a16:creationId xmlns:a16="http://schemas.microsoft.com/office/drawing/2014/main" id="{A2D4B2E9-DCFC-58EC-752D-D1716BF49CE3}"/>
              </a:ext>
            </a:extLst>
          </xdr:cNvPr>
          <xdr:cNvSpPr txBox="1"/>
        </xdr:nvSpPr>
        <xdr:spPr>
          <a:xfrm>
            <a:off x="11210752" y="1359938"/>
            <a:ext cx="1482718"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Price</a:t>
            </a:r>
            <a:r>
              <a:rPr lang="en-IN" sz="1100" b="1" baseline="0">
                <a:latin typeface="Calibri" panose="020F0502020204030204" pitchFamily="34" charset="0"/>
              </a:rPr>
              <a:t> Below $150</a:t>
            </a:r>
            <a:endParaRPr lang="en-IN" sz="1100" b="1">
              <a:latin typeface="Calibri" panose="020F0502020204030204" pitchFamily="34" charset="0"/>
            </a:endParaRPr>
          </a:p>
        </xdr:txBody>
      </xdr:sp>
      <xdr:sp macro="" textlink="'Analysis (2)'!U50">
        <xdr:nvSpPr>
          <xdr:cNvPr id="55" name="TextBox 54">
            <a:extLst>
              <a:ext uri="{FF2B5EF4-FFF2-40B4-BE49-F238E27FC236}">
                <a16:creationId xmlns:a16="http://schemas.microsoft.com/office/drawing/2014/main" id="{C57E3758-13D2-0763-D394-584E2A7D95C6}"/>
              </a:ext>
            </a:extLst>
          </xdr:cNvPr>
          <xdr:cNvSpPr txBox="1"/>
        </xdr:nvSpPr>
        <xdr:spPr>
          <a:xfrm>
            <a:off x="11614540" y="2900143"/>
            <a:ext cx="698440" cy="408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0156ED-FE07-4E29-916F-30092472FD10}" type="TxLink">
              <a:rPr lang="en-US" sz="1100" b="0" i="0" u="none" strike="noStrike" baseline="0">
                <a:solidFill>
                  <a:srgbClr val="0ABAB5"/>
                </a:solidFill>
                <a:latin typeface="Arial Black" panose="020B0A04020102020204" pitchFamily="34" charset="0"/>
                <a:ea typeface="Calibri"/>
                <a:cs typeface="Calibri"/>
              </a:rPr>
              <a:pPr/>
              <a:t>100.00%</a:t>
            </a:fld>
            <a:endParaRPr lang="en-IN" sz="1100" b="1" baseline="0">
              <a:solidFill>
                <a:srgbClr val="0ABAB5"/>
              </a:solidFill>
              <a:latin typeface="Arial Black" panose="020B0A04020102020204" pitchFamily="34" charset="0"/>
            </a:endParaRPr>
          </a:p>
        </xdr:txBody>
      </xdr:sp>
      <xdr:sp macro="" textlink="">
        <xdr:nvSpPr>
          <xdr:cNvPr id="56" name="TextBox 55">
            <a:extLst>
              <a:ext uri="{FF2B5EF4-FFF2-40B4-BE49-F238E27FC236}">
                <a16:creationId xmlns:a16="http://schemas.microsoft.com/office/drawing/2014/main" id="{C5B3DE13-DDDC-CE09-6893-5137F5D9BB8A}"/>
              </a:ext>
            </a:extLst>
          </xdr:cNvPr>
          <xdr:cNvSpPr txBox="1"/>
        </xdr:nvSpPr>
        <xdr:spPr>
          <a:xfrm>
            <a:off x="11420412" y="3203516"/>
            <a:ext cx="1203174"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Less</a:t>
            </a:r>
            <a:r>
              <a:rPr lang="en-IN" sz="1100" b="1" baseline="0">
                <a:latin typeface="Calibri" panose="020F0502020204030204" pitchFamily="34" charset="0"/>
              </a:rPr>
              <a:t> Expensive</a:t>
            </a:r>
            <a:endParaRPr lang="en-IN" sz="1100" b="1">
              <a:latin typeface="Calibri" panose="020F0502020204030204" pitchFamily="34" charset="0"/>
            </a:endParaRPr>
          </a:p>
        </xdr:txBody>
      </xdr:sp>
      <xdr:sp macro="" textlink="'Analysis (2)'!T50">
        <xdr:nvSpPr>
          <xdr:cNvPr id="57" name="TextBox 56">
            <a:extLst>
              <a:ext uri="{FF2B5EF4-FFF2-40B4-BE49-F238E27FC236}">
                <a16:creationId xmlns:a16="http://schemas.microsoft.com/office/drawing/2014/main" id="{6F8E58C3-836A-7B9C-D9AA-55FDA9D7F15E}"/>
              </a:ext>
            </a:extLst>
          </xdr:cNvPr>
          <xdr:cNvSpPr txBox="1"/>
        </xdr:nvSpPr>
        <xdr:spPr>
          <a:xfrm>
            <a:off x="11591244" y="3471885"/>
            <a:ext cx="1024576"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3F93F2-18E0-4905-A69F-25DBD66B9C74}" type="TxLink">
              <a:rPr lang="en-US" sz="1100" b="0" i="0" u="none" strike="noStrike" baseline="0">
                <a:solidFill>
                  <a:srgbClr val="0ABAB5"/>
                </a:solidFill>
                <a:latin typeface="Arial Black" panose="020B0A04020102020204" pitchFamily="34" charset="0"/>
                <a:ea typeface="Calibri"/>
                <a:cs typeface="Calibri"/>
              </a:rPr>
              <a:pPr/>
              <a:t>$28.18 M</a:t>
            </a:fld>
            <a:endParaRPr lang="en-IN" sz="1100" b="1" baseline="0">
              <a:solidFill>
                <a:srgbClr val="0ABAB5"/>
              </a:solidFill>
              <a:latin typeface="Arial Black" panose="020B0A04020102020204" pitchFamily="34" charset="0"/>
            </a:endParaRPr>
          </a:p>
        </xdr:txBody>
      </xdr:sp>
      <xdr:sp macro="" textlink="'Analysis (2)'!U51">
        <xdr:nvSpPr>
          <xdr:cNvPr id="58" name="TextBox 57">
            <a:extLst>
              <a:ext uri="{FF2B5EF4-FFF2-40B4-BE49-F238E27FC236}">
                <a16:creationId xmlns:a16="http://schemas.microsoft.com/office/drawing/2014/main" id="{5DA9B584-2932-247E-0C97-95521A8C4568}"/>
              </a:ext>
            </a:extLst>
          </xdr:cNvPr>
          <xdr:cNvSpPr txBox="1"/>
        </xdr:nvSpPr>
        <xdr:spPr>
          <a:xfrm>
            <a:off x="12919082" y="2900143"/>
            <a:ext cx="1482718"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7A0606-DE53-4D7C-B293-A3A4813B808E}" type="TxLink">
              <a:rPr lang="en-US" sz="1100" b="0" i="0" u="none" strike="noStrike" baseline="0">
                <a:solidFill>
                  <a:srgbClr val="0ABAB5"/>
                </a:solidFill>
                <a:latin typeface="Arial Black" panose="020B0A04020102020204" pitchFamily="34" charset="0"/>
                <a:ea typeface="Calibri"/>
                <a:cs typeface="Calibri"/>
              </a:rPr>
              <a:pPr/>
              <a:t>0.00%</a:t>
            </a:fld>
            <a:endParaRPr lang="en-IN" sz="1100" b="1" baseline="0">
              <a:solidFill>
                <a:srgbClr val="0ABAB5"/>
              </a:solidFill>
              <a:latin typeface="Arial Black" panose="020B0A04020102020204" pitchFamily="34" charset="0"/>
            </a:endParaRPr>
          </a:p>
        </xdr:txBody>
      </xdr:sp>
      <xdr:sp macro="" textlink="">
        <xdr:nvSpPr>
          <xdr:cNvPr id="59" name="TextBox 58">
            <a:extLst>
              <a:ext uri="{FF2B5EF4-FFF2-40B4-BE49-F238E27FC236}">
                <a16:creationId xmlns:a16="http://schemas.microsoft.com/office/drawing/2014/main" id="{550D7BDF-9788-79E7-5BFB-10B4799D5A95}"/>
              </a:ext>
            </a:extLst>
          </xdr:cNvPr>
          <xdr:cNvSpPr txBox="1"/>
        </xdr:nvSpPr>
        <xdr:spPr>
          <a:xfrm>
            <a:off x="12926848" y="3168512"/>
            <a:ext cx="830448"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Expensive</a:t>
            </a:r>
          </a:p>
        </xdr:txBody>
      </xdr:sp>
      <xdr:sp macro="" textlink="'Analysis (2)'!T51">
        <xdr:nvSpPr>
          <xdr:cNvPr id="60" name="TextBox 59">
            <a:extLst>
              <a:ext uri="{FF2B5EF4-FFF2-40B4-BE49-F238E27FC236}">
                <a16:creationId xmlns:a16="http://schemas.microsoft.com/office/drawing/2014/main" id="{0BB5DE74-790B-FEAA-D503-B517C1ADA46D}"/>
              </a:ext>
            </a:extLst>
          </xdr:cNvPr>
          <xdr:cNvSpPr txBox="1"/>
        </xdr:nvSpPr>
        <xdr:spPr>
          <a:xfrm>
            <a:off x="12864726" y="3471885"/>
            <a:ext cx="1482718"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6055646-AC84-4F92-B231-813360CF94B5}" type="TxLink">
              <a:rPr lang="en-US" sz="1100" b="0" i="0" u="none" strike="noStrike" baseline="0">
                <a:solidFill>
                  <a:srgbClr val="0ABAB5"/>
                </a:solidFill>
                <a:latin typeface="Arial Black" panose="020B0A04020102020204" pitchFamily="34" charset="0"/>
                <a:ea typeface="Calibri"/>
                <a:cs typeface="Calibri"/>
              </a:rPr>
              <a:pPr/>
              <a:t>$0.00 k </a:t>
            </a:fld>
            <a:endParaRPr lang="en-IN" sz="1100" b="1" baseline="0">
              <a:solidFill>
                <a:srgbClr val="0ABAB5"/>
              </a:solidFill>
              <a:latin typeface="Arial Black" panose="020B0A04020102020204" pitchFamily="34" charset="0"/>
            </a:endParaRPr>
          </a:p>
        </xdr:txBody>
      </xdr:sp>
      <xdr:sp macro="" textlink="">
        <xdr:nvSpPr>
          <xdr:cNvPr id="119" name="TextBox 118">
            <a:extLst>
              <a:ext uri="{FF2B5EF4-FFF2-40B4-BE49-F238E27FC236}">
                <a16:creationId xmlns:a16="http://schemas.microsoft.com/office/drawing/2014/main" id="{7CA0A7F8-E895-ECB0-119F-AB6D3EEF7946}"/>
              </a:ext>
            </a:extLst>
          </xdr:cNvPr>
          <xdr:cNvSpPr txBox="1"/>
        </xdr:nvSpPr>
        <xdr:spPr>
          <a:xfrm>
            <a:off x="11488992" y="3645476"/>
            <a:ext cx="1203174"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        Profit</a:t>
            </a:r>
          </a:p>
        </xdr:txBody>
      </xdr:sp>
      <xdr:sp macro="" textlink="">
        <xdr:nvSpPr>
          <xdr:cNvPr id="120" name="TextBox 119">
            <a:extLst>
              <a:ext uri="{FF2B5EF4-FFF2-40B4-BE49-F238E27FC236}">
                <a16:creationId xmlns:a16="http://schemas.microsoft.com/office/drawing/2014/main" id="{FD680F89-8FAE-92A2-5CF7-295BEBFDFB2C}"/>
              </a:ext>
            </a:extLst>
          </xdr:cNvPr>
          <xdr:cNvSpPr txBox="1"/>
        </xdr:nvSpPr>
        <xdr:spPr>
          <a:xfrm>
            <a:off x="12807252" y="3645476"/>
            <a:ext cx="1203174" cy="385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        Profit</a:t>
            </a:r>
          </a:p>
        </xdr:txBody>
      </xdr:sp>
    </xdr:grpSp>
    <xdr:clientData/>
  </xdr:twoCellAnchor>
  <xdr:twoCellAnchor>
    <xdr:from>
      <xdr:col>8</xdr:col>
      <xdr:colOff>335413</xdr:colOff>
      <xdr:row>35</xdr:row>
      <xdr:rowOff>93306</xdr:rowOff>
    </xdr:from>
    <xdr:to>
      <xdr:col>12</xdr:col>
      <xdr:colOff>139959</xdr:colOff>
      <xdr:row>39</xdr:row>
      <xdr:rowOff>7775</xdr:rowOff>
    </xdr:to>
    <xdr:grpSp>
      <xdr:nvGrpSpPr>
        <xdr:cNvPr id="256" name="Male">
          <a:extLst>
            <a:ext uri="{FF2B5EF4-FFF2-40B4-BE49-F238E27FC236}">
              <a16:creationId xmlns:a16="http://schemas.microsoft.com/office/drawing/2014/main" id="{2821CAAB-7E7A-3095-20A8-3A89379E5274}"/>
            </a:ext>
          </a:extLst>
        </xdr:cNvPr>
        <xdr:cNvGrpSpPr/>
      </xdr:nvGrpSpPr>
      <xdr:grpSpPr>
        <a:xfrm>
          <a:off x="5187331" y="6624735"/>
          <a:ext cx="2230506" cy="660918"/>
          <a:chOff x="5087806" y="6370320"/>
          <a:chExt cx="2044514" cy="777240"/>
        </a:xfrm>
      </xdr:grpSpPr>
      <xdr:sp macro="" textlink="">
        <xdr:nvSpPr>
          <xdr:cNvPr id="13" name="Rectangle: Rounded Corners 12">
            <a:extLst>
              <a:ext uri="{FF2B5EF4-FFF2-40B4-BE49-F238E27FC236}">
                <a16:creationId xmlns:a16="http://schemas.microsoft.com/office/drawing/2014/main" id="{1826FC14-8086-0533-41C3-15EAF024AB02}"/>
              </a:ext>
            </a:extLst>
          </xdr:cNvPr>
          <xdr:cNvSpPr/>
        </xdr:nvSpPr>
        <xdr:spPr>
          <a:xfrm>
            <a:off x="5087806" y="6370320"/>
            <a:ext cx="1704728" cy="777240"/>
          </a:xfrm>
          <a:prstGeom prst="roundRect">
            <a:avLst>
              <a:gd name="adj" fmla="val 9357"/>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6" name="Chart 25">
            <a:extLst>
              <a:ext uri="{FF2B5EF4-FFF2-40B4-BE49-F238E27FC236}">
                <a16:creationId xmlns:a16="http://schemas.microsoft.com/office/drawing/2014/main" id="{CBE3AFE9-C860-886C-FFB4-13E4F48A1F37}"/>
              </a:ext>
            </a:extLst>
          </xdr:cNvPr>
          <xdr:cNvGraphicFramePr>
            <a:graphicFrameLocks/>
          </xdr:cNvGraphicFramePr>
        </xdr:nvGraphicFramePr>
        <xdr:xfrm>
          <a:off x="5090160" y="6564630"/>
          <a:ext cx="2042160" cy="493445"/>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30" name="TextBox 29">
            <a:extLst>
              <a:ext uri="{FF2B5EF4-FFF2-40B4-BE49-F238E27FC236}">
                <a16:creationId xmlns:a16="http://schemas.microsoft.com/office/drawing/2014/main" id="{5536CA42-96FE-6106-7478-A1B63D38AE6F}"/>
              </a:ext>
            </a:extLst>
          </xdr:cNvPr>
          <xdr:cNvSpPr txBox="1"/>
        </xdr:nvSpPr>
        <xdr:spPr>
          <a:xfrm>
            <a:off x="5109786" y="6370320"/>
            <a:ext cx="1534854" cy="37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libri" panose="020F0502020204030204" pitchFamily="34" charset="0"/>
              </a:rPr>
              <a:t>Male</a:t>
            </a:r>
          </a:p>
        </xdr:txBody>
      </xdr:sp>
      <xdr:pic>
        <xdr:nvPicPr>
          <xdr:cNvPr id="86" name="Picture 85">
            <a:extLst>
              <a:ext uri="{FF2B5EF4-FFF2-40B4-BE49-F238E27FC236}">
                <a16:creationId xmlns:a16="http://schemas.microsoft.com/office/drawing/2014/main" id="{CA251FA5-E8EE-7E6E-E6AA-668493F00373}"/>
              </a:ext>
            </a:extLst>
          </xdr:cNvPr>
          <xdr:cNvPicPr>
            <a:picLocks noChangeAspect="1"/>
          </xdr:cNvPicPr>
        </xdr:nvPicPr>
        <xdr:blipFill>
          <a:blip xmlns:r="http://schemas.openxmlformats.org/officeDocument/2006/relationships" r:embed="rId17"/>
          <a:stretch>
            <a:fillRect/>
          </a:stretch>
        </xdr:blipFill>
        <xdr:spPr>
          <a:xfrm>
            <a:off x="5743126" y="6449108"/>
            <a:ext cx="406214" cy="210772"/>
          </a:xfrm>
          <a:prstGeom prst="rect">
            <a:avLst/>
          </a:prstGeom>
        </xdr:spPr>
      </xdr:pic>
      <xdr:sp macro="" textlink="'Analysis (2)'!U68">
        <xdr:nvSpPr>
          <xdr:cNvPr id="126" name="TextBox 125">
            <a:extLst>
              <a:ext uri="{FF2B5EF4-FFF2-40B4-BE49-F238E27FC236}">
                <a16:creationId xmlns:a16="http://schemas.microsoft.com/office/drawing/2014/main" id="{59D487F4-C115-1C82-8146-6D881AB165C9}"/>
              </a:ext>
            </a:extLst>
          </xdr:cNvPr>
          <xdr:cNvSpPr txBox="1"/>
        </xdr:nvSpPr>
        <xdr:spPr>
          <a:xfrm>
            <a:off x="6283266" y="6725933"/>
            <a:ext cx="833814" cy="358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33BA67-184E-47DC-B077-24F58EC4432E}" type="TxLink">
              <a:rPr lang="en-US" sz="800" b="0" i="0" u="none" strike="noStrike" baseline="0">
                <a:solidFill>
                  <a:srgbClr val="000000"/>
                </a:solidFill>
                <a:latin typeface="Arial Black" panose="020B0A04020102020204" pitchFamily="34" charset="0"/>
                <a:ea typeface="Calibri"/>
                <a:cs typeface="Calibri"/>
              </a:rPr>
              <a:pPr/>
              <a:t>48.62%</a:t>
            </a:fld>
            <a:endParaRPr lang="en-IN" sz="800" b="1" i="0" baseline="0">
              <a:latin typeface="Arial Black" panose="020B0A04020102020204" pitchFamily="34" charset="0"/>
            </a:endParaRPr>
          </a:p>
        </xdr:txBody>
      </xdr:sp>
    </xdr:grpSp>
    <xdr:clientData/>
  </xdr:twoCellAnchor>
  <xdr:twoCellAnchor>
    <xdr:from>
      <xdr:col>11</xdr:col>
      <xdr:colOff>434837</xdr:colOff>
      <xdr:row>21</xdr:row>
      <xdr:rowOff>104497</xdr:rowOff>
    </xdr:from>
    <xdr:to>
      <xdr:col>18</xdr:col>
      <xdr:colOff>349898</xdr:colOff>
      <xdr:row>34</xdr:row>
      <xdr:rowOff>38878</xdr:rowOff>
    </xdr:to>
    <xdr:grpSp>
      <xdr:nvGrpSpPr>
        <xdr:cNvPr id="261" name="age geoup">
          <a:extLst>
            <a:ext uri="{FF2B5EF4-FFF2-40B4-BE49-F238E27FC236}">
              <a16:creationId xmlns:a16="http://schemas.microsoft.com/office/drawing/2014/main" id="{208320AC-61E9-D748-2B89-94C06B58F8A8}"/>
            </a:ext>
          </a:extLst>
        </xdr:cNvPr>
        <xdr:cNvGrpSpPr/>
      </xdr:nvGrpSpPr>
      <xdr:grpSpPr>
        <a:xfrm>
          <a:off x="7106225" y="4023354"/>
          <a:ext cx="4160489" cy="2360340"/>
          <a:chOff x="6445306" y="3046128"/>
          <a:chExt cx="3986474" cy="2226912"/>
        </a:xfrm>
      </xdr:grpSpPr>
      <xdr:sp macro="" textlink="">
        <xdr:nvSpPr>
          <xdr:cNvPr id="33" name="Rectangle: Rounded Corners 32">
            <a:extLst>
              <a:ext uri="{FF2B5EF4-FFF2-40B4-BE49-F238E27FC236}">
                <a16:creationId xmlns:a16="http://schemas.microsoft.com/office/drawing/2014/main" id="{A17D7321-8220-9E9A-C5EE-709DA6888B02}"/>
              </a:ext>
            </a:extLst>
          </xdr:cNvPr>
          <xdr:cNvSpPr/>
        </xdr:nvSpPr>
        <xdr:spPr>
          <a:xfrm>
            <a:off x="6450050" y="3063240"/>
            <a:ext cx="3890290" cy="2122796"/>
          </a:xfrm>
          <a:prstGeom prst="roundRect">
            <a:avLst>
              <a:gd name="adj" fmla="val 5303"/>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7" name="Chart 36">
            <a:extLst>
              <a:ext uri="{FF2B5EF4-FFF2-40B4-BE49-F238E27FC236}">
                <a16:creationId xmlns:a16="http://schemas.microsoft.com/office/drawing/2014/main" id="{0A7EFEAE-C742-4BE5-A85B-BEDFA54183DC}"/>
              </a:ext>
            </a:extLst>
          </xdr:cNvPr>
          <xdr:cNvGraphicFramePr>
            <a:graphicFrameLocks/>
          </xdr:cNvGraphicFramePr>
        </xdr:nvGraphicFramePr>
        <xdr:xfrm>
          <a:off x="6520366" y="3414024"/>
          <a:ext cx="3911414" cy="1859016"/>
        </xdr:xfrm>
        <a:graphic>
          <a:graphicData uri="http://schemas.openxmlformats.org/drawingml/2006/chart">
            <c:chart xmlns:c="http://schemas.openxmlformats.org/drawingml/2006/chart" xmlns:r="http://schemas.openxmlformats.org/officeDocument/2006/relationships" r:id="rId18"/>
          </a:graphicData>
        </a:graphic>
      </xdr:graphicFrame>
      <xdr:sp macro="" textlink="'Analysis (2)'!AB67">
        <xdr:nvSpPr>
          <xdr:cNvPr id="257" name="TextBox 256">
            <a:extLst>
              <a:ext uri="{FF2B5EF4-FFF2-40B4-BE49-F238E27FC236}">
                <a16:creationId xmlns:a16="http://schemas.microsoft.com/office/drawing/2014/main" id="{2A98EDBB-9D77-7DF7-F2B8-7DBBDED3B35B}"/>
              </a:ext>
            </a:extLst>
          </xdr:cNvPr>
          <xdr:cNvSpPr txBox="1"/>
        </xdr:nvSpPr>
        <xdr:spPr>
          <a:xfrm>
            <a:off x="6445306" y="3084228"/>
            <a:ext cx="2462473" cy="382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9AEBA47-F643-4CAF-A16E-8FD0B078017B}" type="TxLink">
              <a:rPr lang="en-US" sz="1100" b="1" i="0" u="none" strike="noStrike" baseline="0">
                <a:solidFill>
                  <a:srgbClr val="000000"/>
                </a:solidFill>
                <a:latin typeface="Calibri"/>
                <a:ea typeface="Calibri"/>
                <a:cs typeface="Calibri"/>
              </a:rPr>
              <a:pPr algn="l"/>
              <a:t>The50 Plus  Age Group Contributed</a:t>
            </a:fld>
            <a:endParaRPr lang="en-IN" sz="1100" b="1" i="0" baseline="0">
              <a:latin typeface="Calibri" panose="020F0502020204030204" pitchFamily="34" charset="0"/>
            </a:endParaRPr>
          </a:p>
        </xdr:txBody>
      </xdr:sp>
      <xdr:sp macro="" textlink="'Analysis (2)'!AB65">
        <xdr:nvSpPr>
          <xdr:cNvPr id="259" name="TextBox 258">
            <a:extLst>
              <a:ext uri="{FF2B5EF4-FFF2-40B4-BE49-F238E27FC236}">
                <a16:creationId xmlns:a16="http://schemas.microsoft.com/office/drawing/2014/main" id="{7433354D-61E1-D4C6-63F8-78ADC122F000}"/>
              </a:ext>
            </a:extLst>
          </xdr:cNvPr>
          <xdr:cNvSpPr txBox="1"/>
        </xdr:nvSpPr>
        <xdr:spPr>
          <a:xfrm>
            <a:off x="8655107" y="3046128"/>
            <a:ext cx="900373" cy="382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4AA2F5A-2EBF-4C95-9726-2DE6894F1FC4}" type="TxLink">
              <a:rPr lang="en-US" sz="1300" b="1" i="0" u="none" strike="noStrike" baseline="0">
                <a:solidFill>
                  <a:srgbClr val="0ABAB5"/>
                </a:solidFill>
                <a:latin typeface="Arial Black" panose="020B0A04020102020204" pitchFamily="34" charset="0"/>
                <a:ea typeface="Calibri"/>
                <a:cs typeface="Calibri"/>
              </a:rPr>
              <a:pPr algn="l"/>
              <a:t>37.68%</a:t>
            </a:fld>
            <a:endParaRPr lang="en-IN" sz="1300" b="1" i="0" baseline="0">
              <a:solidFill>
                <a:srgbClr val="0ABAB5"/>
              </a:solidFill>
              <a:latin typeface="Arial Black" panose="020B0A04020102020204" pitchFamily="34" charset="0"/>
            </a:endParaRPr>
          </a:p>
        </xdr:txBody>
      </xdr:sp>
      <xdr:sp macro="" textlink="'Analysis (2)'!AB67">
        <xdr:nvSpPr>
          <xdr:cNvPr id="260" name="TextBox 259">
            <a:extLst>
              <a:ext uri="{FF2B5EF4-FFF2-40B4-BE49-F238E27FC236}">
                <a16:creationId xmlns:a16="http://schemas.microsoft.com/office/drawing/2014/main" id="{9D187E1E-4EFF-0B67-CD87-5F6FFF20510A}"/>
              </a:ext>
            </a:extLst>
          </xdr:cNvPr>
          <xdr:cNvSpPr txBox="1"/>
        </xdr:nvSpPr>
        <xdr:spPr>
          <a:xfrm>
            <a:off x="9386627" y="3084228"/>
            <a:ext cx="1029913" cy="382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a:latin typeface="Calibri" panose="020F0502020204030204" pitchFamily="34" charset="0"/>
              </a:rPr>
              <a:t>Of</a:t>
            </a:r>
            <a:r>
              <a:rPr lang="en-IN" sz="1100" b="1" baseline="0">
                <a:latin typeface="Calibri" panose="020F0502020204030204" pitchFamily="34" charset="0"/>
              </a:rPr>
              <a:t> The Profit</a:t>
            </a:r>
            <a:endParaRPr lang="en-IN" sz="1100" b="1">
              <a:latin typeface="Calibri" panose="020F0502020204030204" pitchFamily="34" charset="0"/>
            </a:endParaRPr>
          </a:p>
        </xdr:txBody>
      </xdr:sp>
    </xdr:grpSp>
    <xdr:clientData/>
  </xdr:twoCellAnchor>
  <xdr:twoCellAnchor>
    <xdr:from>
      <xdr:col>7</xdr:col>
      <xdr:colOff>147735</xdr:colOff>
      <xdr:row>12</xdr:row>
      <xdr:rowOff>93306</xdr:rowOff>
    </xdr:from>
    <xdr:to>
      <xdr:col>7</xdr:col>
      <xdr:colOff>155510</xdr:colOff>
      <xdr:row>15</xdr:row>
      <xdr:rowOff>7775</xdr:rowOff>
    </xdr:to>
    <xdr:cxnSp macro="">
      <xdr:nvCxnSpPr>
        <xdr:cNvPr id="17" name="Straight Arrow Connector 16">
          <a:extLst>
            <a:ext uri="{FF2B5EF4-FFF2-40B4-BE49-F238E27FC236}">
              <a16:creationId xmlns:a16="http://schemas.microsoft.com/office/drawing/2014/main" id="{0159F131-312D-0D52-81A3-575E6ADC5CC0}"/>
            </a:ext>
          </a:extLst>
        </xdr:cNvPr>
        <xdr:cNvCxnSpPr/>
      </xdr:nvCxnSpPr>
      <xdr:spPr>
        <a:xfrm>
          <a:off x="4393164" y="2332653"/>
          <a:ext cx="7775" cy="474306"/>
        </a:xfrm>
        <a:prstGeom prst="straightConnector1">
          <a:avLst/>
        </a:prstGeom>
        <a:ln>
          <a:solidFill>
            <a:srgbClr val="0ABAB5"/>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155511</xdr:colOff>
      <xdr:row>16</xdr:row>
      <xdr:rowOff>15551</xdr:rowOff>
    </xdr:from>
    <xdr:to>
      <xdr:col>7</xdr:col>
      <xdr:colOff>163286</xdr:colOff>
      <xdr:row>18</xdr:row>
      <xdr:rowOff>116633</xdr:rowOff>
    </xdr:to>
    <xdr:cxnSp macro="">
      <xdr:nvCxnSpPr>
        <xdr:cNvPr id="38" name="Straight Arrow Connector 37">
          <a:extLst>
            <a:ext uri="{FF2B5EF4-FFF2-40B4-BE49-F238E27FC236}">
              <a16:creationId xmlns:a16="http://schemas.microsoft.com/office/drawing/2014/main" id="{ED5E44DA-0A51-614D-610D-41369EACB743}"/>
            </a:ext>
          </a:extLst>
        </xdr:cNvPr>
        <xdr:cNvCxnSpPr/>
      </xdr:nvCxnSpPr>
      <xdr:spPr>
        <a:xfrm>
          <a:off x="4400940" y="3001347"/>
          <a:ext cx="7775" cy="474306"/>
        </a:xfrm>
        <a:prstGeom prst="straightConnector1">
          <a:avLst/>
        </a:prstGeom>
        <a:ln>
          <a:solidFill>
            <a:srgbClr val="0ABAB5"/>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147735</xdr:colOff>
      <xdr:row>31</xdr:row>
      <xdr:rowOff>147735</xdr:rowOff>
    </xdr:from>
    <xdr:to>
      <xdr:col>7</xdr:col>
      <xdr:colOff>155510</xdr:colOff>
      <xdr:row>34</xdr:row>
      <xdr:rowOff>62205</xdr:rowOff>
    </xdr:to>
    <xdr:cxnSp macro="">
      <xdr:nvCxnSpPr>
        <xdr:cNvPr id="39" name="Straight Arrow Connector 38">
          <a:extLst>
            <a:ext uri="{FF2B5EF4-FFF2-40B4-BE49-F238E27FC236}">
              <a16:creationId xmlns:a16="http://schemas.microsoft.com/office/drawing/2014/main" id="{D78B9487-FDDC-19BC-18F7-C2A7099050C1}"/>
            </a:ext>
          </a:extLst>
        </xdr:cNvPr>
        <xdr:cNvCxnSpPr/>
      </xdr:nvCxnSpPr>
      <xdr:spPr>
        <a:xfrm>
          <a:off x="4393164" y="5932715"/>
          <a:ext cx="7775" cy="474306"/>
        </a:xfrm>
        <a:prstGeom prst="straightConnector1">
          <a:avLst/>
        </a:prstGeom>
        <a:ln>
          <a:solidFill>
            <a:srgbClr val="0ABAB5"/>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147735</xdr:colOff>
      <xdr:row>35</xdr:row>
      <xdr:rowOff>38878</xdr:rowOff>
    </xdr:from>
    <xdr:to>
      <xdr:col>7</xdr:col>
      <xdr:colOff>155510</xdr:colOff>
      <xdr:row>37</xdr:row>
      <xdr:rowOff>139960</xdr:rowOff>
    </xdr:to>
    <xdr:cxnSp macro="">
      <xdr:nvCxnSpPr>
        <xdr:cNvPr id="40" name="Straight Arrow Connector 39">
          <a:extLst>
            <a:ext uri="{FF2B5EF4-FFF2-40B4-BE49-F238E27FC236}">
              <a16:creationId xmlns:a16="http://schemas.microsoft.com/office/drawing/2014/main" id="{38C094BF-66A1-88BE-CC51-3CFA2BF3E0E2}"/>
            </a:ext>
          </a:extLst>
        </xdr:cNvPr>
        <xdr:cNvCxnSpPr/>
      </xdr:nvCxnSpPr>
      <xdr:spPr>
        <a:xfrm>
          <a:off x="4393164" y="6570307"/>
          <a:ext cx="7775" cy="474306"/>
        </a:xfrm>
        <a:prstGeom prst="straightConnector1">
          <a:avLst/>
        </a:prstGeom>
        <a:ln>
          <a:solidFill>
            <a:srgbClr val="0ABAB5"/>
          </a:solidFill>
          <a:headEnd type="oval"/>
          <a:tailEnd type="ova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86.81922164352" backgroundQuery="1" createdVersion="8" refreshedVersion="8" minRefreshableVersion="3" recordCount="0" supportSubquery="1" supportAdvancedDrill="1" xr:uid="{4B33323C-D51E-46EF-BC7C-2CE8878BFA8A}">
  <cacheSource type="external" connectionId="8"/>
  <cacheFields count="4">
    <cacheField name="[Measures].[Transaction]" caption="Transaction" numFmtId="0" hierarchy="49" level="32767"/>
    <cacheField name="[Measures].[Sum of Total Revenue]" caption="Sum of Total Revenue" numFmtId="0" hierarchy="43" level="32767"/>
    <cacheField name="[Measures].[Sum of Profit]" caption="Sum of Profit" numFmtId="0" hierarchy="4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07718055557" backgroundQuery="1" createdVersion="8" refreshedVersion="8" minRefreshableVersion="3" recordCount="0" supportSubquery="1" supportAdvancedDrill="1" xr:uid="{2E41A1FC-4D44-422A-8D2D-6DAB840AAB94}">
  <cacheSource type="external" connectionId="8"/>
  <cacheFields count="8">
    <cacheField name="[Measures].[Transaction]" caption="Transaction" numFmtId="0" hierarchy="49" level="32767"/>
    <cacheField name="[Measures].[Sum of Total Revenue]" caption="Sum of Total Revenue" numFmtId="0" hierarchy="43" level="32767"/>
    <cacheField name="[Measures].[Sum of Profit]" caption="Sum of Profit" numFmtId="0" hierarchy="45" level="32767"/>
    <cacheField name="[Measures].[Sum of OrderQuantity]" caption="Sum of OrderQuantity" numFmtId="0" hierarchy="46" level="32767"/>
    <cacheField name="[Measures].[% of profit margin]" caption="% of profit margin" numFmtId="0" hierarchy="53"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Cogs]" caption="Sum of Cogs" numFmtId="0" hierarchy="44" level="32767"/>
    <cacheField name="[DimDate].[Month].[Month]" caption="Month" numFmtId="0" hierarchy="12"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5"/>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fieldsUsage count="2">
        <fieldUsage x="-1"/>
        <fieldUsage x="7"/>
      </fieldsUsage>
    </cacheHierarchy>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oneField="1">
      <fieldsUsage count="1">
        <fieldUsage x="6"/>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3"/>
      </fieldsUsage>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oneField="1">
      <fieldsUsage count="1">
        <fieldUsage x="4"/>
      </fieldsUsage>
    </cacheHierarchy>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08564815" backgroundQuery="1" createdVersion="8" refreshedVersion="8" minRefreshableVersion="3" recordCount="0" supportSubquery="1" supportAdvancedDrill="1" xr:uid="{0687FD9F-0CE1-4952-A87E-956A104F5D6E}">
  <cacheSource type="external" connectionId="8"/>
  <cacheFields count="10">
    <cacheField name="[Measures].[Transaction]" caption="Transaction" numFmtId="0" hierarchy="49" level="32767"/>
    <cacheField name="[Measures].[Sum of Total Revenue]" caption="Sum of Total Revenue" numFmtId="0" hierarchy="43" level="32767"/>
    <cacheField name="[Measures].[Sum of Cogs]" caption="Sum of Cogs" numFmtId="0" hierarchy="44" level="32767"/>
    <cacheField name="[Measures].[Sum of Profit]" caption="Sum of Profit" numFmtId="0" hierarchy="45" level="32767"/>
    <cacheField name="[Measures].[Sum of OrderQuantity]" caption="Sum of OrderQuantity" numFmtId="0" hierarchy="46" level="32767"/>
    <cacheField name="[Measures].[All products]" caption="All products" numFmtId="0" hierarchy="50" level="32767"/>
    <cacheField name="[Measures].[Sold]" caption="Sold" numFmtId="0" hierarchy="51" level="32767"/>
    <cacheField name="[Measures].[Unsold]" caption="Unsold" numFmtId="0" hierarchy="52" level="32767"/>
    <cacheField name="[Measures].[% of profit margin]" caption="% of profit margin" numFmtId="0" hierarchy="53" level="32767"/>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oneField="1">
      <fieldsUsage count="1">
        <fieldUsage x="0"/>
      </fieldsUsage>
    </cacheHierarchy>
    <cacheHierarchy uniqueName="[Measures].[All products]" caption="All products" measure="1" displayFolder="" measureGroup="All Measure" count="0" oneField="1">
      <fieldsUsage count="1">
        <fieldUsage x="5"/>
      </fieldsUsage>
    </cacheHierarchy>
    <cacheHierarchy uniqueName="[Measures].[Sold]" caption="Sold" measure="1" displayFolder="" measureGroup="All Measure" count="0" oneField="1">
      <fieldsUsage count="1">
        <fieldUsage x="6"/>
      </fieldsUsage>
    </cacheHierarchy>
    <cacheHierarchy uniqueName="[Measures].[Unsold]" caption="Unsold" measure="1" displayFolder="" measureGroup="All Measure" count="0" oneField="1">
      <fieldsUsage count="1">
        <fieldUsage x="7"/>
      </fieldsUsage>
    </cacheHierarchy>
    <cacheHierarchy uniqueName="[Measures].[% of profit margin]" caption="% of profit margin" measure="1" displayFolder="" measureGroup="All Measure" count="0" oneField="1">
      <fieldsUsage count="1">
        <fieldUsage x="8"/>
      </fieldsUsage>
    </cacheHierarchy>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0995371" backgroundQuery="1" createdVersion="8" refreshedVersion="8" minRefreshableVersion="3" recordCount="0" supportSubquery="1" supportAdvancedDrill="1" xr:uid="{0FC275B6-1F45-4D37-AC9C-7951EED98468}">
  <cacheSource type="external" connectionId="8"/>
  <cacheFields count="3">
    <cacheField name="[Measures].[Sum of Profit]" caption="Sum of Profit" numFmtId="0" hierarchy="45" level="32767"/>
    <cacheField name="[DimDate].[Month].[Month]" caption="Month" numFmtId="0" hierarchy="12" level="1">
      <sharedItems count="12">
        <s v="Jan"/>
        <s v="Feb"/>
        <s v="Mar"/>
        <s v="Apr"/>
        <s v="May"/>
        <s v="Jun"/>
        <s v="Jul"/>
        <s v="Aug"/>
        <s v="Sep"/>
        <s v="Oct"/>
        <s v="Nov"/>
        <s v="Dec"/>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fieldsUsage count="2">
        <fieldUsage x="-1"/>
        <fieldUsage x="1"/>
      </fieldsUsage>
    </cacheHierarchy>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1458332" backgroundQuery="1" createdVersion="8" refreshedVersion="8" minRefreshableVersion="3" recordCount="0" supportSubquery="1" supportAdvancedDrill="1" xr:uid="{3D48A653-68A1-44BB-8E28-8BAF8EFBCE25}">
  <cacheSource type="external" connectionId="8"/>
  <cacheFields count="4">
    <cacheField name="[Measures].[Sum of Profit]" caption="Sum of Profit" numFmtId="0" hierarchy="45" level="32767"/>
    <cacheField name="[DimDate].[Weektype].[Weektype]" caption="Weektype" numFmtId="0" hierarchy="14" level="1">
      <sharedItems count="2">
        <s v="weekday"/>
        <s v="Weekend"/>
      </sharedItems>
    </cacheField>
    <cacheField name="[DimDate].[Year].[Year]" caption="Year" numFmtId="0" hierarchy="10" level="1">
      <sharedItems containsSemiMixedTypes="0" containsNonDate="0" containsString="0"/>
    </cacheField>
    <cacheField name="Unsupported0" numFmtId="0" hierarchy="65" level="32767">
      <extLst>
        <ext xmlns:x14="http://schemas.microsoft.com/office/spreadsheetml/2009/9/main" uri="{63CAB8AC-B538-458d-9737-405883B0398D}">
          <x14:cacheField ignore="1"/>
        </ext>
      </extLst>
    </cacheField>
  </cacheFields>
  <cacheHierarchies count="66">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y uniqueName="Unsupported0" caption="All Measure" measure="1" count="0">
      <extLst>
        <ext xmlns:x14="http://schemas.microsoft.com/office/spreadsheetml/2009/9/main" uri="{8CF416AD-EC4C-4aba-99F5-12A058AE0983}">
          <x14:cacheHierarchy ignore="1"/>
        </ext>
      </extLst>
    </cacheHierarchy>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1805556" backgroundQuery="1" createdVersion="8" refreshedVersion="8" minRefreshableVersion="3" recordCount="0" supportSubquery="1" supportAdvancedDrill="1" xr:uid="{B64E73E3-CE81-4FC2-AFF0-D61D8D22B64F}">
  <cacheSource type="external" connectionId="8"/>
  <cacheFields count="4">
    <cacheField name="[Measures].[Sum of Profit]" caption="Sum of Profit" numFmtId="0" hierarchy="45" level="32767"/>
    <cacheField name="[DimDate].[Quarter].[Quarter]" caption="Quarter" numFmtId="0" hierarchy="15" level="1">
      <sharedItems count="4">
        <s v="Qtr-1"/>
        <s v="Qtr-2"/>
        <s v="Qtr-3"/>
        <s v="Qtr-4"/>
      </sharedItems>
    </cacheField>
    <cacheField name="[DimDate].[Year].[Year]" caption="Year" numFmtId="0" hierarchy="10" level="1">
      <sharedItems containsSemiMixedTypes="0" containsNonDate="0" containsString="0"/>
    </cacheField>
    <cacheField name="Unsupported0" numFmtId="0" hierarchy="65" level="32767">
      <extLst>
        <ext xmlns:x14="http://schemas.microsoft.com/office/spreadsheetml/2009/9/main" uri="{63CAB8AC-B538-458d-9737-405883B0398D}">
          <x14:cacheField ignore="1"/>
        </ext>
      </extLst>
    </cacheField>
  </cacheFields>
  <cacheHierarchies count="66">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y uniqueName="Unsupported0" caption="All Measure" measure="1" count="0">
      <extLst>
        <ext xmlns:x14="http://schemas.microsoft.com/office/spreadsheetml/2009/9/main" uri="{8CF416AD-EC4C-4aba-99F5-12A058AE0983}">
          <x14:cacheHierarchy ignore="1"/>
        </ext>
      </extLst>
    </cacheHierarchy>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2152779" backgroundQuery="1" createdVersion="8" refreshedVersion="8" minRefreshableVersion="3" recordCount="0" supportSubquery="1" supportAdvancedDrill="1" xr:uid="{9AFD5CC4-9A98-42C4-A382-C73396D3D4A8}">
  <cacheSource type="external" connectionId="8"/>
  <cacheFields count="3">
    <cacheField name="[Measures].[Sum of Profit]" caption="Sum of Profit" numFmtId="0" hierarchy="45" level="32767"/>
    <cacheField name="[DimDate].[Day].[Day]" caption="Day" numFmtId="0" hierarchy="13" level="1">
      <sharedItems count="7">
        <s v="Sun"/>
        <s v="Mon"/>
        <s v="Tue"/>
        <s v="Wed"/>
        <s v="Thu"/>
        <s v="Fri"/>
        <s v="Sat"/>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2500002" backgroundQuery="1" createdVersion="8" refreshedVersion="8" minRefreshableVersion="3" recordCount="0" supportSubquery="1" supportAdvancedDrill="1" xr:uid="{824D57B5-283B-4C1F-B333-680955268C76}">
  <cacheSource type="external" connectionId="8"/>
  <cacheFields count="3">
    <cacheField name="[DimProduct].[ProductName].[ProductName]" caption="ProductName" numFmtId="0" hierarchy="22" level="1">
      <sharedItems count="44">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Road-150 Red, 44"/>
        <s v="Road-150 Red, 48"/>
        <s v="Road-150 Red, 52"/>
        <s v="Road-150 Red, 56"/>
        <s v="Road-150 Red, 62"/>
        <s v="Road-250 Black, 44"/>
        <s v="Road-250 Black, 48"/>
        <s v="Road-250 Black, 52"/>
        <s v="Road-250 Black, 58"/>
        <s v="Road-250 Red, 44"/>
        <s v="Road-250 Red, 48"/>
        <s v="Road-250 Red, 52"/>
        <s v="Road-250 Red, 5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haredItems>
    </cacheField>
    <cacheField name="[Measures].[Sum of Profit]" caption="Sum of Profit" numFmtId="0" hierarchy="45" level="32767"/>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0"/>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3657411" backgroundQuery="1" createdVersion="8" refreshedVersion="8" minRefreshableVersion="3" recordCount="0" supportSubquery="1" supportAdvancedDrill="1" xr:uid="{C30857C6-93E4-4724-8782-B33E24F80BAC}">
  <cacheSource type="external" connectionId="8"/>
  <cacheFields count="4">
    <cacheField name="[Measures].[Sum of Profit]" caption="Sum of Profit" numFmtId="0" hierarchy="45" level="32767"/>
    <cacheField name="[DimProduct].[ProductName].[ProductName]" caption="Product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Customer].[Full Name].[Full Name]" caption="Full Name" numFmtId="0" hierarchy="4" level="1">
      <sharedItems count="2676">
        <s v="Aaron Allen"/>
        <s v="Aaron Li"/>
        <s v="Aaron Nelson"/>
        <s v="Aaron Wang"/>
        <s v="Aaron Wright"/>
        <s v="Aaron Young"/>
        <s v="Abby Arthur"/>
        <s v="Abby Sanchez"/>
        <s v="Abby Sandberg"/>
        <s v="Abigail Brooks"/>
        <s v="Abigail Clark"/>
        <s v="Abigail Coleman"/>
        <s v="Abigail Foster"/>
        <s v="Abigail Griffin"/>
        <s v="Abigail Howard"/>
        <s v="Abigail Jenkins"/>
        <s v="Abigail Kelly"/>
        <s v="Abigail Morgan"/>
        <s v="Abigail Thompson"/>
        <s v="Abigail Williams"/>
        <s v="Adam Allen"/>
        <s v="Adam Baker"/>
        <s v="Adam Gonzalez"/>
        <s v="Adam Green"/>
        <s v="Adam Hill"/>
        <s v="Adam Jai"/>
        <s v="Adam Phillips"/>
        <s v="Adam Sharma"/>
        <s v="Adrian Cooper"/>
        <s v="Adrian Ramirez"/>
        <s v="Adriana Chandra"/>
        <s v="Adriana Lopez"/>
        <s v="Adriana Martinez"/>
        <s v="Adriana Sai"/>
        <s v="Adrienne Blanco"/>
        <s v="Adrienne Gomez"/>
        <s v="Adrienne Gutierrez"/>
        <s v="Adrienne Sanz"/>
        <s v="Adrienne Serrano"/>
        <s v="Adrienne Torres"/>
        <s v="Aidan Bryant"/>
        <s v="Aidan Diaz"/>
        <s v="Aidan Foster"/>
        <s v="Aidan Gonzales"/>
        <s v="Aidan Perry"/>
        <s v="Aidan Ross"/>
        <s v="Aidan Wood"/>
        <s v="Aimee She"/>
        <s v="Aimee Zhang"/>
        <s v="Alan He"/>
        <s v="Alan Huang"/>
        <s v="Albert Moreno"/>
        <s v="Albert Navarro"/>
        <s v="Alberto Navarro"/>
        <s v="Alberto Ramos"/>
        <s v="Alejandro Chen"/>
        <s v="Alejandro Goel"/>
        <s v="Alejandro Huang"/>
        <s v="Alejandro Lal"/>
        <s v="Alejandro Liu"/>
        <s v="Alejandro Luo"/>
        <s v="Alejandro Ma"/>
        <s v="Alejandro Xu"/>
        <s v="Alejandro Zeng"/>
        <s v="Alex Carter"/>
        <s v="Alex Hill"/>
        <s v="Alex Parker"/>
        <s v="Alexa Peterson"/>
        <s v="Alexa Rivera"/>
        <s v="Alexander Miller"/>
        <s v="Alexander Walker"/>
        <s v="Alexandra Adams"/>
        <s v="Alexandra Bailey"/>
        <s v="Alexandra Flores"/>
        <s v="Alexandra Harris"/>
        <s v="Alexandra Lopez"/>
        <s v="Alexandra Richardson"/>
        <s v="Alexandra Ross"/>
        <s v="Alexandra Sanders"/>
        <s v="Alexandra Thomas"/>
        <s v="Alexandria Gonzales"/>
        <s v="Alexandria Gray"/>
        <s v="Alexandria Morris"/>
        <s v="Alexandria Sandberg"/>
        <s v="Alexandria Wood"/>
        <s v="Alexia Coleman"/>
        <s v="Alexia Flores"/>
        <s v="Alexia Foster"/>
        <s v="Alexis Jones"/>
        <s v="Alexis Long"/>
        <s v="Alexis Moore"/>
        <s v="Alexis Thomas"/>
        <s v="Alfredo Blanco"/>
        <s v="Alfredo Dominguez"/>
        <s v="Alfredo Navarro"/>
        <s v="Alfredo Ortega"/>
        <s v="Alfredo Ramos"/>
        <s v="Alfredo Serrano"/>
        <s v="Alfredo Suarez"/>
        <s v="Alicia Andersen"/>
        <s v="Alicia Chapman"/>
        <s v="Alicia Goel"/>
        <s v="Alicia Shen"/>
        <s v="Alisha Alan"/>
        <s v="Alisha Chander"/>
        <s v="Alisha Kumar"/>
        <s v="Alisha Nath"/>
        <s v="Alisha She"/>
        <s v="Alisha Shen"/>
        <s v="Alisha Wang"/>
        <s v="Alisha Zheng"/>
        <s v="Alison Kumar"/>
        <s v="Allen Arthur"/>
        <s v="Allen Fernandez"/>
        <s v="Allen Suri"/>
        <s v="Allison Edwards"/>
        <s v="Allison Gonzalez"/>
        <s v="Allison Lopez"/>
        <s v="Allison Nelson"/>
        <s v="Allison Richardson"/>
        <s v="Alvin Jai"/>
        <s v="Alvin Kumar"/>
        <s v="Alvin Lu"/>
        <s v="Alvin Sharma"/>
        <s v="Alyssa Cooper"/>
        <s v="Alyssa Davis"/>
        <s v="Alyssa Morgan"/>
        <s v="Alyssa Smith"/>
        <s v="Alyssa White"/>
        <s v="Amanda Brooks"/>
        <s v="Amanda Gray"/>
        <s v="Amanda Griffin"/>
        <s v="Amanda Howard"/>
        <s v="Amanda Morris"/>
        <s v="Amanda Perez"/>
        <s v="Amanda Ramirez"/>
        <s v="Amanda Torres"/>
        <s v="Amanda Turner"/>
        <s v="Amanda Ward"/>
        <s v="Amanda Wright"/>
        <s v="Amber Lopez"/>
        <s v="Amy Cai"/>
        <s v="Amy Chow"/>
        <s v="Amy Gao"/>
        <s v="Amy He"/>
        <s v="Amy Sun"/>
        <s v="Amy Wu"/>
        <s v="Ana Bryant"/>
        <s v="Ana Washington"/>
        <s v="Andre Arun"/>
        <s v="Andre Garcia"/>
        <s v="Andre Martinez"/>
        <s v="Andre Perez"/>
        <s v="Andrea Collins"/>
        <s v="Andrea Cook"/>
        <s v="Andrea Richardson"/>
        <s v="Andrea Stewart"/>
        <s v="Andrea Turner"/>
        <s v="Andres Deng"/>
        <s v="Andres Kumar"/>
        <s v="Andres Pal"/>
        <s v="Andres Raje"/>
        <s v="Andrew Jones"/>
        <s v="Andrew Rodriguez"/>
        <s v="Andy Alvarez"/>
        <s v="Andy Diaz"/>
        <s v="Andy Gomez"/>
        <s v="Andy Ortega"/>
        <s v="Andy Romero"/>
        <s v="Andy Vazquez"/>
        <s v="Angel Baker"/>
        <s v="Angel Cooper"/>
        <s v="Angel Phillips"/>
        <s v="Angel Ramirez"/>
        <s v="Angel Rivera"/>
        <s v="Angel Turner"/>
        <s v="Angela Barnes"/>
        <s v="Angela Diaz"/>
        <s v="Angela Henderson"/>
        <s v="Angela Perry"/>
        <s v="Angela Rivera"/>
        <s v="Angelica Bryant"/>
        <s v="Ann Gonzalez"/>
        <s v="Ann Madan"/>
        <s v="Ann Malhotra"/>
        <s v="Ann Martinez"/>
        <s v="Ann Rodriguez"/>
        <s v="Anna Bryant"/>
        <s v="Anna Coleman"/>
        <s v="Anna Harris"/>
        <s v="Anna Lewis"/>
        <s v="Anna Martin"/>
        <s v="Anna Martinez"/>
        <s v="Anna Rogers"/>
        <s v="Anna Watson"/>
        <s v="Anne Ortega"/>
        <s v="Anthony Clark"/>
        <s v="Anthony Jones"/>
        <s v="Anthony Rodriguez"/>
        <s v="Anthony White"/>
        <s v="Antonio Bryant"/>
        <s v="Antonio Butler"/>
        <s v="Antonio Patterson"/>
        <s v="Antonio Perry"/>
        <s v="Antonio Simmons"/>
        <s v="Antonio Washington"/>
        <s v="April Jai"/>
        <s v="April Shen"/>
        <s v="April Tang"/>
        <s v="Ariana Bell"/>
        <s v="Ariana Cook"/>
        <s v="Ariana Morgan"/>
        <s v="Ariana Sanchez"/>
        <s v="Arianna Diaz"/>
        <s v="Arianna Gray"/>
        <s v="Arianna Hayes"/>
        <s v="Arianna Henderson"/>
        <s v="Arianna Ward"/>
        <s v="Armando Dominguez"/>
        <s v="Armando Hernandez"/>
        <s v="Armando Vazquez"/>
        <s v="Arthur Fernandez"/>
        <s v="Arthur Gomez"/>
        <s v="Arthur Mehta"/>
        <s v="Arthur Suri"/>
        <s v="Arthur Washington"/>
        <s v="Arturo Shen"/>
        <s v="Arturo Xie"/>
        <s v="Ashlee Deng"/>
        <s v="Ashlee Jai"/>
        <s v="Ashlee Raji"/>
        <s v="Ashley Alexander"/>
        <s v="Ashley Anderson"/>
        <s v="Ashley Barnes"/>
        <s v="Ashley Hughes"/>
        <s v="Ashley Martin"/>
        <s v="Ashley Patterson"/>
        <s v="Ashley Perry"/>
        <s v="Ashley Russell"/>
        <s v="Ashley Smith"/>
        <s v="Ashley Thomas"/>
        <s v="Audrey Moreno"/>
        <s v="Audrey Munoz"/>
        <s v="Audrey Ortega"/>
        <s v="Audrey Ramos"/>
        <s v="Austin Bryant"/>
        <s v="Austin Foster"/>
        <s v="Austin Hayes"/>
        <s v="Austin Kumar"/>
        <s v="Austin Lewis"/>
        <s v="Austin Sharma"/>
        <s v="Autumn Chen"/>
        <s v="Autumn Liu"/>
        <s v="Autumn Ma"/>
        <s v="Autumn Wang"/>
        <s v="Autumn Zheng"/>
        <s v="Bailey Adams"/>
        <s v="Bailey Bailey"/>
        <s v="Bailey Bell"/>
        <s v="Bailey Hernandez"/>
        <s v="Bailey King"/>
        <s v="Bailey Rogers"/>
        <s v="Barbara Beck"/>
        <s v="Barbara Deng"/>
        <s v="Barbara Goel"/>
        <s v="Barbara Huang"/>
        <s v="Barbara Lal"/>
        <s v="Barbara Liang"/>
        <s v="Barbara Shen"/>
        <s v="Barbara Wang"/>
        <s v="Barbara Zeng"/>
        <s v="Barry Kovár"/>
        <s v="Barry Lopez"/>
        <s v="Barry Martinez"/>
        <s v="Barry Sai"/>
        <s v="Barry Subram"/>
        <s v="Benjamin Coleman"/>
        <s v="Benjamin Moore"/>
        <s v="Benjamin Shan"/>
        <s v="Benjamin Taylor"/>
        <s v="Beth Alonso"/>
        <s v="Beth Carlson"/>
        <s v="Beth Gill"/>
        <s v="Beth Gutierrez"/>
        <s v="Beth Moreno"/>
        <s v="Beth Ortega"/>
        <s v="Beth Romero"/>
        <s v="Bethany Lal"/>
        <s v="Bethany Nara"/>
        <s v="Bethany Tang"/>
        <s v="Bianca Cai"/>
        <s v="Bianca Gao"/>
        <s v="Bianca Guo"/>
        <s v="Billy Gutierrez"/>
        <s v="Blake Collins"/>
        <s v="Blake Gonzales"/>
        <s v="Blake Mitchell"/>
        <s v="Blake Nelson"/>
        <s v="Blake Phillips"/>
        <s v="Blake Thomas"/>
        <s v="Bob Fernandez"/>
        <s v="Bob Garcia"/>
        <s v="Bonnie Jai"/>
        <s v="Bonnie Luo"/>
        <s v="Bonnie Nath"/>
        <s v="Bonnie Raje"/>
        <s v="Bonnie Raji"/>
        <s v="Bonnie Xie"/>
        <s v="Bonnie Yuan"/>
        <s v="Brad Shan"/>
        <s v="Brad Xie"/>
        <s v="Bradley Kumar"/>
        <s v="Bradley Lal"/>
        <s v="Bradley Nara"/>
        <s v="Brandi Hernandez"/>
        <s v="Brandi Suarez"/>
        <s v="Brandon Garcia"/>
        <s v="Brandon Jai"/>
        <s v="Brandon Robinson"/>
        <s v="Brandon Rodriguez"/>
        <s v="Brandon Thompson"/>
        <s v="Brandon Zhang"/>
        <s v="Brandy Fernandez"/>
        <s v="Brandy Garcia"/>
        <s v="Brandy Sanchez"/>
        <s v="Brandy Saunders"/>
        <s v="Brenda Chandra"/>
        <s v="Brenda Kapoor"/>
        <s v="Brenda Perez"/>
        <s v="Brenda Rodriguez"/>
        <s v="Brendan Chande"/>
        <s v="Brendan Goldstein"/>
        <s v="Brendan Kumar"/>
        <s v="Brendan Rai"/>
        <s v="Brendan Raje"/>
        <s v="Brendan Raji"/>
        <s v="Brendan Xie"/>
        <s v="Brendan Xu"/>
        <s v="Brent Guo"/>
        <s v="Brent He"/>
        <s v="Brett Garcia"/>
        <s v="Brett Madan"/>
        <s v="Brett Malhotra"/>
        <s v="Brett Raman"/>
        <s v="Briana Ashe"/>
        <s v="Briana Carlson"/>
        <s v="Briana Diaz"/>
        <s v="Briana Dominguez"/>
        <s v="Brianna Cox"/>
        <s v="Brianna Diaz"/>
        <s v="Brianna Gray"/>
        <s v="Brianna Kelly"/>
        <s v="Brianna Martin"/>
        <s v="Brianna Morris"/>
        <s v="Brianna Stewart"/>
        <s v="Brianna Thomas"/>
        <s v="Brianna Torres"/>
        <s v="Brianna Walker"/>
        <s v="Bridget Goel"/>
        <s v="Bridget She"/>
        <s v="Bridget Xu"/>
        <s v="Britta Simon"/>
        <s v="Brittney Hu"/>
        <s v="Brittney Ma"/>
        <s v="Brittney She"/>
        <s v="Brittney Zhang"/>
        <s v="Brooke Murphy"/>
        <s v="Brooke Richardson"/>
        <s v="Brooke Stewart"/>
        <s v="Brooke Ward"/>
        <s v="Bruce Ashe"/>
        <s v="Bruce Gomez"/>
        <s v="Bruce Sai"/>
        <s v="Bryan Bailey"/>
        <s v="Bryan James"/>
        <s v="Bryant Fernandez"/>
        <s v="Bryant Garcia"/>
        <s v="Bryant Kapoor"/>
        <s v="Bryant Mehta"/>
        <s v="Bryant Rana"/>
        <s v="Bryant Sai"/>
        <s v="Bryant Sanchez"/>
        <s v="Bryant Srini"/>
        <s v="Byron Carlson"/>
        <s v="Byron Ortega"/>
        <s v="Caitlin Brooks"/>
        <s v="Caitlin Richardson"/>
        <s v="Caitlin Ward"/>
        <s v="Caleb Long"/>
        <s v="Caleb Shan"/>
        <s v="Calvin Luo"/>
        <s v="Calvin Shan"/>
        <s v="Cameron Anderson"/>
        <s v="Cameron Bryant"/>
        <s v="Cameron Griffin"/>
        <s v="Cameron Henderson"/>
        <s v="Cameron Jai"/>
        <s v="Cameron Lal"/>
        <s v="Cameron Lewis"/>
        <s v="Cameron Moore"/>
        <s v="Cameron White"/>
        <s v="Candace Arun"/>
        <s v="Candace Madan"/>
        <s v="Candace Raman"/>
        <s v="Candace Sanchez"/>
        <s v="Candace Sara"/>
        <s v="Candice Sun"/>
        <s v="Candice Zhu"/>
        <s v="Cara Hu"/>
        <s v="Cara Zeng"/>
        <s v="Carl Beck"/>
        <s v="Carl Raji"/>
        <s v="Carl Shan"/>
        <s v="Carl She"/>
        <s v="Carla Chapman"/>
        <s v="Carla Prasad"/>
        <s v="Carla Raman"/>
        <s v="Carla Rana"/>
        <s v="Carla Rodriguez"/>
        <s v="Carla Sullivan"/>
        <s v="Carlos Baker"/>
        <s v="Carlos Morgan"/>
        <s v="Carly Anand"/>
        <s v="Carly Goel"/>
        <s v="Carly Jai"/>
        <s v="Carmen Garcia"/>
        <s v="Carmen Martinez"/>
        <s v="Carmen Perez"/>
        <s v="Carmen Prasad"/>
        <s v="Carmen Rana"/>
        <s v="Carol Nelson"/>
        <s v="Caroline Butler"/>
        <s v="Caroline Foster"/>
        <s v="Caroline Long"/>
        <s v="Caroline Washington"/>
        <s v="Carolyn Garcia"/>
        <s v="Carolyn Gonzalez"/>
        <s v="Carolyn Rodriguez"/>
        <s v="Carrie Alonso"/>
        <s v="Carrie Browning"/>
        <s v="Carrie Hernandez"/>
        <s v="Carson Barnes"/>
        <s v="Carson Jenkins"/>
        <s v="Carson Perry"/>
        <s v="Casey Carlson"/>
        <s v="Casey Chander"/>
        <s v="Casey Munoz"/>
        <s v="Casey Nath"/>
        <s v="Casey Navarro"/>
        <s v="Casey Rai"/>
        <s v="Casey She"/>
        <s v="Casey Suarez"/>
        <s v="Casey Tang"/>
        <s v="Casey Vazquez"/>
        <s v="Casey Xie"/>
        <s v="Cassandra Arthur"/>
        <s v="Cassandra Sara"/>
        <s v="Cassandra Van"/>
        <s v="Cassidy Bryant"/>
        <s v="Cassidy Griffin"/>
        <s v="Cassidy Henderson"/>
        <s v="Cassie Andersen"/>
        <s v="Cassie Jai"/>
        <s v="Cassie Luo"/>
        <s v="Cassie Nath"/>
        <s v="Catherine Cox"/>
        <s v="Cedric Cai"/>
        <s v="Cedric Gao"/>
        <s v="Cedric Kumar"/>
        <s v="Cedric Liu"/>
        <s v="Cedric Nara"/>
        <s v="Cedric She"/>
        <s v="Cedric Wang"/>
        <s v="Cedric Xie"/>
        <s v="Cesar Chandra"/>
        <s v="Cesar Fernandez"/>
        <s v="Cesar Garcia"/>
        <s v="Cesar Mehta"/>
        <s v="Cesar Sara"/>
        <s v="Chad Pal"/>
        <s v="Chad Shen"/>
        <s v="Chad Yuan"/>
        <s v="Charles Anderson"/>
        <s v="Charles Baker"/>
        <s v="Charles Evans"/>
        <s v="Charles Gonzalez"/>
        <s v="Charles Howard"/>
        <s v="Charles Phillips"/>
        <s v="Charles Reed"/>
        <s v="Charles Rodriguez"/>
        <s v="Charles Sanchez"/>
        <s v="Charles Thomas"/>
        <s v="Charles Thompson"/>
        <s v="Charles Weisman"/>
        <s v="Chase Kelly"/>
        <s v="Chase Morris"/>
        <s v="Chelsea Martinez"/>
        <s v="Chelsea Mehta"/>
        <s v="Chelsea Ray"/>
        <s v="Cheryl Blanco"/>
        <s v="Cheryl Martin"/>
        <s v="Cheryl Navarro"/>
        <s v="Cheryl Ortega"/>
        <s v="Cheryl Suarez"/>
        <s v="Chloe Anderson"/>
        <s v="Chloe Bennett"/>
        <s v="Chloe Bryant"/>
        <s v="Chloe Butler"/>
        <s v="Chloe Griffin"/>
        <s v="Chloe Hughes"/>
        <s v="Chloe Johnson"/>
        <s v="Chloe Jones"/>
        <s v="Chloe Miller"/>
        <s v="Chloe Nelson"/>
        <s v="Chloe Ramirez"/>
        <s v="Chloe Roberts"/>
        <s v="Chloe Rodriguez"/>
        <s v="Chloe Sanders"/>
        <s v="Chloe Washington"/>
        <s v="Chloe Watson"/>
        <s v="Chloe White"/>
        <s v="Christian Butler"/>
        <s v="Christian Foster"/>
        <s v="Christian Hughes"/>
        <s v="Christian Johnson"/>
        <s v="Christian Perry"/>
        <s v="Christian Ross"/>
        <s v="Christian Thomas"/>
        <s v="Christian Wilson"/>
        <s v="Christina Cooper"/>
        <s v="Christina Ramirez"/>
        <s v="Christine Goel"/>
        <s v="Christine Raje"/>
        <s v="Christine Stone"/>
        <s v="Christopher Thomas"/>
        <s v="Christy Chow"/>
        <s v="Christy Gao"/>
        <s v="Christy Lal"/>
        <s v="Christy Liu"/>
        <s v="Christy Luo"/>
        <s v="Christy Pal"/>
        <s v="Christy Raje"/>
        <s v="Christy Zhou"/>
        <s v="Cindy James"/>
        <s v="Cindy Lewis"/>
        <s v="Cindy Mehta"/>
        <s v="Cindy Patel"/>
        <s v="Cindy Sara"/>
        <s v="Clarence Anand"/>
        <s v="Clarence Gao"/>
        <s v="Clarence Huang"/>
        <s v="Clarence Jai"/>
        <s v="Clarence Liu"/>
        <s v="Clarence Raji"/>
        <s v="Clarence Shan"/>
        <s v="Clarence She"/>
        <s v="Clarence Wu"/>
        <s v="Clarence Xie"/>
        <s v="Clarence Xu"/>
        <s v="Clarence Ye"/>
        <s v="Clarence Zhang"/>
        <s v="Claudia Holt"/>
        <s v="Claudia Li"/>
        <s v="Claudia Ye"/>
        <s v="Claudia Zhang"/>
        <s v="Clayton Andersen"/>
        <s v="Clayton Chavez"/>
        <s v="Clayton Jai"/>
        <s v="Clayton Nara"/>
        <s v="Clayton Rai"/>
        <s v="Clayton Sharma"/>
        <s v="Clifford Arun"/>
        <s v="Clifford Chapman"/>
        <s v="Clinton Alvarez"/>
        <s v="Clinton Dominguez"/>
        <s v="Clinton Gutierrez"/>
        <s v="Cody Cook"/>
        <s v="Cole Richardson"/>
        <s v="Cole Rivera"/>
        <s v="Cole Stewart"/>
        <s v="Colin Goel"/>
        <s v="Colin Huang"/>
        <s v="Colin Nath"/>
        <s v="Colin Shan"/>
        <s v="Colin Stone"/>
        <s v="Colin Yang"/>
        <s v="Colleen Andersen"/>
        <s v="Colleen Cai"/>
        <s v="Colleen Goel"/>
        <s v="Colleen Harrison"/>
        <s v="Colleen Huang"/>
        <s v="Colleen Nara"/>
        <s v="Colleen Raje"/>
        <s v="Colleen West"/>
        <s v="Colleen Xie"/>
        <s v="Colleen Zhang"/>
        <s v="Colleen Zhao"/>
        <s v="Connor Bryant"/>
        <s v="Connor Butler"/>
        <s v="Connor Hernandez"/>
        <s v="Connor Jai"/>
        <s v="Connor King"/>
        <s v="Connor Li"/>
        <s v="Connor Perez"/>
        <s v="Connor Ross"/>
        <s v="Corey Kumar"/>
        <s v="Corey She"/>
        <s v="Cory Chandra"/>
        <s v="Cory Kapoor"/>
        <s v="Cory Madan"/>
        <s v="Courtney Lopez"/>
        <s v="Courtney Nelson"/>
        <s v="Courtney Turner"/>
        <s v="Craig Carlson"/>
        <s v="Craig Munoz"/>
        <s v="Craig Navarro"/>
        <s v="Cristina Beck"/>
        <s v="Cristina Nara"/>
        <s v="Crystal Chen"/>
        <s v="Crystal Gao"/>
        <s v="Crystal Huang"/>
        <s v="Crystal Liang"/>
        <s v="Curtis Cai"/>
        <s v="Curtis Gao"/>
        <s v="Curtis Wang"/>
        <s v="Cynthia Chandra"/>
        <s v="Cynthia Martinez"/>
        <s v="Cynthia Srini"/>
        <s v="Daisuke Yanagishima"/>
        <s v="Daisy Jiménez"/>
        <s v="Daisy Munoz"/>
        <s v="Daisy Romero"/>
        <s v="Dakota Griffin"/>
        <s v="Dakota Henderson"/>
        <s v="Dakota Ross"/>
        <s v="Dale Goel"/>
        <s v="Dale Nara"/>
        <s v="Dalton Brooks"/>
        <s v="Dalton Edwards"/>
        <s v="Dalton Garcia"/>
        <s v="Dalton Miller"/>
        <s v="Dalton Murphy"/>
        <s v="Dalton Parker"/>
        <s v="Dalton Ramirez"/>
        <s v="Dalton Scott"/>
        <s v="Dalton Simmons"/>
        <s v="Dalton Taylor"/>
        <s v="Dalton Watson"/>
        <s v="Damien Lal"/>
        <s v="Damien Liu"/>
        <s v="Dana Alvarez"/>
        <s v="Dana Dominguez"/>
        <s v="Dana Ramos"/>
        <s v="Dana Ruiz"/>
        <s v="Daniel Clark"/>
        <s v="Daniel Garcia"/>
        <s v="Daniel Harris"/>
        <s v="Daniel Lee"/>
        <s v="Danielle Cook"/>
        <s v="Danielle Reed"/>
        <s v="Danny Jiménez"/>
        <s v="Danny Ortega"/>
        <s v="Danny Suarez"/>
        <s v="Danny Vazquez"/>
        <s v="Darrell Andersen"/>
        <s v="Darren Alvarez"/>
        <s v="Darren Diaz"/>
        <s v="Darren Gutierrez"/>
        <s v="Darren Hernandez"/>
        <s v="Darren Malhotra"/>
        <s v="Darren Romero"/>
        <s v="Darryl Liu"/>
        <s v="Darryl Sun"/>
        <s v="Darryl Xu"/>
        <s v="Darryl Yang"/>
        <s v="Darryl Zhao"/>
        <s v="Darryl Zheng"/>
        <s v="David Diaz"/>
        <s v="David Jones"/>
        <s v="David Lee"/>
        <s v="David Lewis"/>
        <s v="David Li"/>
        <s v="David Martinez"/>
        <s v="Dawn Huang"/>
        <s v="Dawn Lal"/>
        <s v="Dawn Nara"/>
        <s v="Dawn Nath"/>
        <s v="Dawn Raji"/>
        <s v="Dawn Shen"/>
        <s v="Dawn Wu"/>
        <s v="Deanna Alonso"/>
        <s v="Deanna Ashe"/>
        <s v="Deanna Garcia"/>
        <s v="Deanna Gomez"/>
        <s v="Deanna Kapoor"/>
        <s v="Deanna Martin"/>
        <s v="Deanna Martinez"/>
        <s v="Deanna Perez"/>
        <s v="Deanna Prasad"/>
        <s v="Deanna Ramos"/>
        <s v="Deanna Sai"/>
        <s v="Deanna Schmidt"/>
        <s v="Deb Torres"/>
        <s v="Deborah Goel"/>
        <s v="Deborah Lal"/>
        <s v="Deborah McDonald"/>
        <s v="Deborah Shan"/>
        <s v="Deborah Yuan"/>
        <s v="Denise Fernandez"/>
        <s v="Denise Kapoor"/>
        <s v="Denise Mehta"/>
        <s v="Denise Subram"/>
        <s v="Denise Vance"/>
        <s v="Dennis Chen"/>
        <s v="Dennis Guo"/>
        <s v="Dennis Hu"/>
        <s v="Dennis Huang"/>
        <s v="Dennis Ware"/>
        <s v="Dennis Yang"/>
        <s v="Dennis Zeng"/>
        <s v="Derek Raje"/>
        <s v="Derek Shan"/>
        <s v="Derek Tang"/>
        <s v="Derek Xu"/>
        <s v="Derrick Romero"/>
        <s v="Derrick Vazquez"/>
        <s v="Desiree Dominguez"/>
        <s v="Desiree Ortega"/>
        <s v="Desiree Rubio"/>
        <s v="Destiny Cox"/>
        <s v="Destiny Morgan"/>
        <s v="Destiny Murphy"/>
        <s v="Destiny Powell"/>
        <s v="Destiny Rogers"/>
        <s v="Destiny White"/>
        <s v="Devin Coleman"/>
        <s v="Devin Green"/>
        <s v="Devin Griffin"/>
        <s v="Devin Henderson"/>
        <s v="Devin Martinez"/>
        <s v="Devin Murphy"/>
        <s v="Devin Nelson"/>
        <s v="Devin Perez"/>
        <s v="Devin Sanders"/>
        <s v="Devin Simmons"/>
        <s v="Devin Stewart"/>
        <s v="Devin Taylor"/>
        <s v="Devin Walker"/>
        <s v="Devon Chander"/>
        <s v="Devon Deng"/>
        <s v="Devon Goel"/>
        <s v="Devon Kennedy"/>
        <s v="Devon Luo"/>
        <s v="Devon Pal"/>
        <s v="Devon Sharma"/>
        <s v="Diana Ortega"/>
        <s v="Diane Romero"/>
        <s v="Diane Ruiz"/>
        <s v="Dominic Raman"/>
        <s v="Dominic Srini"/>
        <s v="Dominique Lopez"/>
        <s v="Dominique Sanchez"/>
        <s v="Dominique Subram"/>
        <s v="Donald Chandra"/>
        <s v="Donald Garcia"/>
        <s v="Donald Srini"/>
        <s v="Donald Suri"/>
        <s v="Donna Deng"/>
        <s v="Donna Kumar"/>
        <s v="Donna Sharma"/>
        <s v="Donna Xie"/>
        <s v="Dorothy Robinson"/>
        <s v="Douglas Fernandez"/>
        <s v="Douglas Kapoor"/>
        <s v="Douglas Mehta"/>
        <s v="Douglas Perez"/>
        <s v="Douglas Rodriguez"/>
        <s v="Douglas Sai"/>
        <s v="Douglas Suri"/>
        <s v="Drew Andersen"/>
        <s v="Drew Jai"/>
        <s v="Drew Xu"/>
        <s v="Dustin Andersen"/>
        <s v="Dustin Chander"/>
        <s v="Dustin Deng"/>
        <s v="Dustin Goldstein"/>
        <s v="Dustin Jai"/>
        <s v="Dwayne Alonso"/>
        <s v="Dwayne Hernandez"/>
        <s v="Dwayne Navarro"/>
        <s v="Dwayne Ortega"/>
        <s v="Dylan Harris"/>
        <s v="Dylan Long"/>
        <s v="Dylan Martinez"/>
        <s v="Dylan Wilson"/>
        <s v="Ebony Garcia"/>
        <s v="Ebony Jimenez"/>
        <s v="Ebony Mehta"/>
        <s v="Ebony Moreno"/>
        <s v="Ebony Munoz"/>
        <s v="Ebony Perez"/>
        <s v="Ebony Ramos"/>
        <s v="Ebony Sanz"/>
        <s v="Eddie Alonso"/>
        <s v="Eddie Ortega"/>
        <s v="Eddie Torres"/>
        <s v="Edgar Mehta"/>
        <s v="Edgar Sanchez"/>
        <s v="Edgar Subram"/>
        <s v="Eduardo Alexander"/>
        <s v="Eduardo Allen"/>
        <s v="Eduardo Bell"/>
        <s v="Eduardo Bennett"/>
        <s v="Eduardo Brooks"/>
        <s v="Eduardo Cooper"/>
        <s v="Eduardo Griffin"/>
        <s v="Eduardo Perez"/>
        <s v="Eduardo Robinson"/>
        <s v="Eduardo Sanchez"/>
        <s v="Eduardo Scott"/>
        <s v="Eduardo Torres"/>
        <s v="Eduardo White"/>
        <s v="Eduardo Williams"/>
        <s v="Edward Anderson"/>
        <s v="Edward Harris"/>
        <s v="Edward Hughes"/>
        <s v="Edward Lewis"/>
        <s v="Edward Thompson"/>
        <s v="Edward Wilson"/>
        <s v="Edwin Bhat"/>
        <s v="Edwin Chen"/>
        <s v="Edwin Deng"/>
        <s v="Edwin Gao"/>
        <s v="Edwin Huang"/>
        <s v="Edwin Lin"/>
        <s v="Edwin Tang"/>
        <s v="Edwin Zhao"/>
        <s v="Edwin Zhou"/>
        <s v="Elijah Adams"/>
        <s v="Elijah Diaz"/>
        <s v="Elijah Gonzales"/>
        <s v="Elijah Hayes"/>
        <s v="Elijah Patterson"/>
        <s v="Elijah Perez"/>
        <s v="Elijah Powell"/>
        <s v="Elijah Ross"/>
        <s v="Elijah Yang"/>
        <s v="Elizabeth Alexander"/>
        <s v="Elizabeth Bradley"/>
        <s v="Elizabeth Clark"/>
        <s v="Elizabeth Garcia"/>
        <s v="Elizabeth Henderson"/>
        <s v="Elizabeth Lee"/>
        <s v="Elizabeth Martinez"/>
        <s v="Elizabeth Robinson"/>
        <s v="Elizabeth Russell"/>
        <s v="Elizabeth Weisman"/>
        <s v="Elizabeth West"/>
        <s v="Elizabeth Wood"/>
        <s v="Emily Jenkins"/>
        <s v="Emily Long"/>
        <s v="Emily Martin"/>
        <s v="Emily Perry"/>
        <s v="Emma Cook"/>
        <s v="Emma Cooper"/>
        <s v="Emma Hall"/>
        <s v="Emma Moore"/>
        <s v="Emma Morgan"/>
        <s v="Emma Patterson"/>
        <s v="Emma Sanchez"/>
        <s v="Emma Taylor"/>
        <s v="Emmanuel Garcia"/>
        <s v="Eric Campbell"/>
        <s v="Eric Foster"/>
        <s v="Eric Griffin"/>
        <s v="Eric Turner"/>
        <s v="Eric Young"/>
        <s v="Erica Hu"/>
        <s v="Erica Lin"/>
        <s v="Erica Sun"/>
        <s v="Erica Wang"/>
        <s v="Erica Xu"/>
        <s v="Erica Ye"/>
        <s v="Erick Fernandez"/>
        <s v="Erick Sai"/>
        <s v="Erik Rubio"/>
        <s v="Erik Suarez"/>
        <s v="Erika Carlson"/>
        <s v="Erika Munoz"/>
        <s v="Erika Romero"/>
        <s v="Erika Rubio"/>
        <s v="Erika Ruiz"/>
        <s v="Erika Serrano"/>
        <s v="Erin Bradley"/>
        <s v="Erin Cook"/>
        <s v="Erin Rogers"/>
        <s v="Erin Sanchez"/>
        <s v="Ernest Guo"/>
        <s v="Ernest Liu"/>
        <s v="Ernest Xu"/>
        <s v="Ernest Zhu"/>
        <s v="Ethan Bryant"/>
        <s v="Ethan Butler"/>
        <s v="Ethan Foster"/>
        <s v="Ethan Garcia"/>
        <s v="Ethan Jones"/>
        <s v="Ethan Martinez"/>
        <s v="Ethan Shan"/>
        <s v="Ethan Simmons"/>
        <s v="Ethan Thompson"/>
        <s v="Ethan Williams"/>
        <s v="Eugene She"/>
        <s v="Eugene Ye"/>
        <s v="Eugene Zhao"/>
        <s v="Eugene Zhu"/>
        <s v="Evan Campbell"/>
        <s v="Evan Collins"/>
        <s v="Evan Edwards"/>
        <s v="Evan Green"/>
        <s v="Evan Howard"/>
        <s v="Evan Parker"/>
        <s v="Evan Perez"/>
        <s v="Evan Phillips"/>
        <s v="Evelyn Chandra"/>
        <s v="Evelyn Kapoor"/>
        <s v="Evelyn Madan"/>
        <s v="Evelyn Mehta"/>
        <s v="Evelyn Raman"/>
        <s v="Evelyn Rodriguez"/>
        <s v="Evelyn Sara"/>
        <s v="Evelyn Subram"/>
        <s v="Faith Brooks"/>
        <s v="Faith Hayes"/>
        <s v="Faith Murphy"/>
        <s v="Faith Patterson"/>
        <s v="Faith Ramirez"/>
        <s v="Faith Simmons"/>
        <s v="Faith Stewart"/>
        <s v="Faith Ward"/>
        <s v="Felicia Moreno"/>
        <s v="Fernando Bryant"/>
        <s v="Fernando Flores"/>
        <s v="Fernando Jackson"/>
        <s v="Fernando Johnson"/>
        <s v="Fernando King"/>
        <s v="Fernando Patterson"/>
        <s v="Fernando Russell"/>
        <s v="Fernando Smith"/>
        <s v="Fernando Wright"/>
        <s v="Florian Stiller"/>
        <s v="Francis Alvarez"/>
        <s v="Francis Romero"/>
        <s v="Francis Sanz"/>
        <s v="Francisco Ashe"/>
        <s v="Francisco Chandra"/>
        <s v="Francisco Gonzalez"/>
        <s v="Francisco Sai"/>
        <s v="Francisco Subram"/>
        <s v="Frank Carlson"/>
        <s v="Frank Gomez"/>
        <s v="Frank Hernandez"/>
        <s v="Frank Navarro"/>
        <s v="Frank Sanz"/>
        <s v="Frank Suarez"/>
        <s v="Frank Vazquez"/>
        <s v="Franklin Nath"/>
        <s v="Franklin Raji"/>
        <s v="Franklin Sharma"/>
        <s v="Franklin Sun"/>
        <s v="Franklin Xu"/>
        <s v="Franklin Zhou"/>
        <s v="Frederick Madan"/>
        <s v="Frederick Martinez"/>
        <s v="Frederick Perez"/>
        <s v="Frederick Sai"/>
        <s v="Frederick Vance"/>
        <s v="Gabriel Chow"/>
        <s v="Gabriel Green"/>
        <s v="Gabriel Kumar"/>
        <s v="Gabriel Turner"/>
        <s v="Gabriel Zhang"/>
        <s v="Gabriella Collins"/>
        <s v="Gabriella Kelly"/>
        <s v="Gabriella Lopez"/>
        <s v="Gabriella Morris"/>
        <s v="Gabriella Murphy"/>
        <s v="Gabriella Parker"/>
        <s v="Gabriella Roberts"/>
        <s v="Gabriella Sanders"/>
        <s v="Gabriella Torres"/>
        <s v="Gabriella Young"/>
        <s v="Gabrielle Barnes"/>
        <s v="Gabrielle Butler"/>
        <s v="Gabrielle Cooper"/>
        <s v="Gabrielle Evans"/>
        <s v="Gabrielle Howard"/>
        <s v="Gabrielle Peterson"/>
        <s v="Gabrielle Ross"/>
        <s v="Gabrielle Ward"/>
        <s v="Gabrielle Washington"/>
        <s v="Gail Griffin"/>
        <s v="Garrett Kelly"/>
        <s v="Gary Alonso"/>
        <s v="Gary Dominguez"/>
        <s v="Gary Gutierrez"/>
        <s v="Gary Ortega"/>
        <s v="Gary Romero"/>
        <s v="Gavin Diaz"/>
        <s v="Gavin Perry"/>
        <s v="Geoffrey Fernandez"/>
        <s v="Geoffrey Gonzalez"/>
        <s v="Geoffrey Perez"/>
        <s v="Geoffrey Rodriguez"/>
        <s v="Geoffrey Sara"/>
        <s v="George Fernandez"/>
        <s v="George Garcia"/>
        <s v="George Gonzalez"/>
        <s v="George Louverdis"/>
        <s v="George McDonald"/>
        <s v="George Sanchez"/>
        <s v="Gerald Arun"/>
        <s v="Gerald Madan"/>
        <s v="Gerald Rodriguez"/>
        <s v="Gerald Romero"/>
        <s v="Gerrit Straatsma"/>
        <s v="Gilbert Huang"/>
        <s v="Gilbert Liang"/>
        <s v="Gilbert Sharma"/>
        <s v="Gilbert Shen"/>
        <s v="Gina Dominguez"/>
        <s v="Gina Schmidt"/>
        <s v="Glenn Liang"/>
        <s v="Glenn Liu"/>
        <s v="Glenn Sun"/>
        <s v="Gloria Alonso"/>
        <s v="Gloria Carlson"/>
        <s v="Gloria Munoz"/>
        <s v="Gloria Ortega"/>
        <s v="Gloria Romero"/>
        <s v="Gloria Ruiz"/>
        <s v="Gloria Serrano"/>
        <s v="Gloria Torres"/>
        <s v="Grace Bennett"/>
        <s v="Grace Harris"/>
        <s v="Grace Howard"/>
        <s v="Grace Jackson"/>
        <s v="Grace Jenkins"/>
        <s v="Grace Simmons"/>
        <s v="Grant Nara"/>
        <s v="Grant Pal"/>
        <s v="Grant Rai"/>
        <s v="Grant Yuan"/>
        <s v="Greg Carter"/>
        <s v="Greg Taylor"/>
        <s v="Gregory Andersen"/>
        <s v="Gregory Becker"/>
        <s v="Gregory Chande"/>
        <s v="Gregory Shan"/>
        <s v="Gregory Xie"/>
        <s v="Hailey Cox"/>
        <s v="Hailey Perez"/>
        <s v="Hailey Russell"/>
        <s v="Hailey Stewart"/>
        <s v="Hailey Turner"/>
        <s v="Hailey Wood"/>
        <s v="Haley Adams"/>
        <s v="Haley Alexander"/>
        <s v="Haley Bryant"/>
        <s v="Haley Henderson"/>
        <s v="Haley Morgan"/>
        <s v="Haley Patterson"/>
        <s v="Haley Powell"/>
        <s v="Haley Richardson"/>
        <s v="Haley Ross"/>
        <s v="Haley Torres"/>
        <s v="Haley Wood"/>
        <s v="Hannah Butler"/>
        <s v="Hannah Foster"/>
        <s v="Hannah Harris"/>
        <s v="Hannah Lewis"/>
        <s v="Hannah Martinez"/>
        <s v="Hannah Moore"/>
        <s v="Hannah Patterson"/>
        <s v="Hannah Rodriguez"/>
        <s v="Hannah Wood"/>
        <s v="Hany Morcos"/>
        <s v="Harold McDonald"/>
        <s v="Heather Huang"/>
        <s v="Heather Zheng"/>
        <s v="Heather Zhou"/>
        <s v="Hector Blanco"/>
        <s v="Hector Gill"/>
        <s v="Hector Gutierrez"/>
        <s v="Hector Moreno"/>
        <s v="Hector Ortega"/>
        <s v="Hector Ramos"/>
        <s v="Hector Vazquez"/>
        <s v="Heidi Chandra"/>
        <s v="Heidi Prasad"/>
        <s v="Heidi Sara"/>
        <s v="Heidi Subram"/>
        <s v="Henry Fernandez"/>
        <s v="Holly Fernandez"/>
        <s v="Holly Martinez"/>
        <s v="Holly Mehta"/>
        <s v="Holly Srini"/>
        <s v="Hunter Diaz"/>
        <s v="Hunter Gonzales"/>
        <s v="Hunter Griffin"/>
        <s v="Hunter Hayes"/>
        <s v="Hunter Kumar"/>
        <s v="Hunter Rodriguez"/>
        <s v="Ian Alexander"/>
        <s v="Ian Bennett"/>
        <s v="Ian Edwards"/>
        <s v="Ian Henderson"/>
        <s v="Ian Lewis"/>
        <s v="Ian Long"/>
        <s v="Ian Martin"/>
        <s v="Ian Martinez"/>
        <s v="Ian Price"/>
        <s v="Ian Richardson"/>
        <s v="Ian Rodriguez"/>
        <s v="Ian Torres"/>
        <s v="Ian Washington"/>
        <s v="Ian Wilson"/>
        <s v="Ian Wood"/>
        <s v="Ioannis Xylaras"/>
        <s v="Irving Schmidt"/>
        <s v="Isaac Adams"/>
        <s v="Isaac Brooks"/>
        <s v="Isaac Morris"/>
        <s v="Isaac Peterson"/>
        <s v="Isaac Watson"/>
        <s v="Isabel Barnes"/>
        <s v="Isabel Bryant"/>
        <s v="Isabel Jenkins"/>
        <s v="Isabella Bryant"/>
        <s v="Isabella Campbell"/>
        <s v="Isabella Davis"/>
        <s v="Isabella Edwards"/>
        <s v="Isabella Hall"/>
        <s v="Isabella Hernandez"/>
        <s v="Isabella Martinez"/>
        <s v="Isabella Moore"/>
        <s v="Isabella Perez"/>
        <s v="Isabella Roberts"/>
        <s v="Isabella Thomas"/>
        <s v="Isabella Walker"/>
        <s v="Isabella Ward"/>
        <s v="Isabella Wright"/>
        <s v="Isabelle Barnes"/>
        <s v="Isabelle Bryant"/>
        <s v="Isabelle Long"/>
        <s v="Isabelle Patterson"/>
        <s v="Isabelle Price"/>
        <s v="Isaiah Edwards"/>
        <s v="Isaiah Hall"/>
        <s v="Isaiah Howard"/>
        <s v="Isaiah Perez"/>
        <s v="Isaiah Peterson"/>
        <s v="Isaiah Ramirez"/>
        <s v="Isaiah Reed"/>
        <s v="Isaiah Sanchez"/>
        <s v="Isaiah Stewart"/>
        <s v="Isaiah Wright"/>
        <s v="Ivan Fernandez"/>
        <s v="Ivan Suri"/>
        <s v="Jack Jai"/>
        <s v="Jack Phillips"/>
        <s v="Jack Ross"/>
        <s v="Jack Scott"/>
        <s v="Jack Zimmerman"/>
        <s v="Jackson Campbell"/>
        <s v="Jackson Chen"/>
        <s v="Jackson Jai"/>
        <s v="Jackson Jenkins"/>
        <s v="Jackson Lopez"/>
        <s v="Jackson Phillips"/>
        <s v="Jackson Powell"/>
        <s v="Jackson Zhang"/>
        <s v="Jaclyn Andersen"/>
        <s v="Jaclyn Chander"/>
        <s v="Jaclyn Guo"/>
        <s v="Jaclyn Huang"/>
        <s v="Jaclyn Liu"/>
        <s v="Jaclyn Luo"/>
        <s v="Jaclyn Nara"/>
        <s v="Jaclyn Pal"/>
        <s v="Jaclyn Shan"/>
        <s v="Jaclyn Shen"/>
        <s v="Jaclyn Xu"/>
        <s v="Jaclyn Yuan"/>
        <s v="Jaclyn Zhang"/>
        <s v="Jaclyn Zhao"/>
        <s v="Jaclyn Zheng"/>
        <s v="Jaclyn Zhou"/>
        <s v="Jacob Wilson"/>
        <s v="Jacqueline Hughes"/>
        <s v="Jacqueline Powell"/>
        <s v="Jacqueline Torres"/>
        <s v="Jacquelyn Diaz"/>
        <s v="Jacquelyn Hernandez"/>
        <s v="Jada Murphy"/>
        <s v="Jada Sanchez"/>
        <s v="Jade Bailey"/>
        <s v="Jade Murphy"/>
        <s v="Jaime Alonso"/>
        <s v="Jaime Deng"/>
        <s v="Jaime Gill"/>
        <s v="Jaime Gutierrez"/>
        <s v="Jaime Hernandez"/>
        <s v="Jaime Moreno"/>
        <s v="Jaime Suarez"/>
        <s v="Jaime Xie"/>
        <s v="Jake Chen"/>
        <s v="Jake Wang"/>
        <s v="Jake Zheng"/>
        <s v="James Alexander"/>
        <s v="James Baker"/>
        <s v="James Evans"/>
        <s v="James Jackson"/>
        <s v="James Lal"/>
        <s v="James Miller"/>
        <s v="James Ross"/>
        <s v="James Simmons"/>
        <s v="James Walker"/>
        <s v="Jamie Gao"/>
        <s v="Jamie Guo"/>
        <s v="Jamie Harrison"/>
        <s v="Jamie Liu"/>
        <s v="Jamie Ortega"/>
        <s v="Jamie Sanz"/>
        <s v="Jamie Sun"/>
        <s v="Jamie Ye"/>
        <s v="Jamie Zeng"/>
        <s v="Jan Howard"/>
        <s v="Janelle Fernandez"/>
        <s v="Janelle Sanchez"/>
        <s v="Janet Browning"/>
        <s v="Janet Dominguez"/>
        <s v="Janet Ortega"/>
        <s v="Janet Scott"/>
        <s v="Jared Cook"/>
        <s v="Jared Kelly"/>
        <s v="Jared Moyer"/>
        <s v="Jarred Gill"/>
        <s v="Jarrod Madan"/>
        <s v="Jarrod Sara"/>
        <s v="Jarrod Suri"/>
        <s v="Jasmine Gray"/>
        <s v="Jasmine Hall"/>
        <s v="Jasmine Harris"/>
        <s v="Jasmine Peterson"/>
        <s v="Jasmine Russell"/>
        <s v="Jasmine Simmons"/>
        <s v="Jasmine Stewart"/>
        <s v="Jasmine Thomas"/>
        <s v="Jasmine Torres"/>
        <s v="Jasmine White"/>
        <s v="Jason Bryant"/>
        <s v="Jason Foster"/>
        <s v="Jason Gonzales"/>
        <s v="Jason Jenkins"/>
        <s v="Jason Li"/>
        <s v="Jason Mitchell"/>
        <s v="Javier Serrano"/>
        <s v="Jay Alonso"/>
        <s v="Jay Arthur"/>
        <s v="Jay Carlson"/>
        <s v="Jay Chandra"/>
        <s v="Jay Kapoor"/>
        <s v="Jay Lopez"/>
        <s v="Jay Madan"/>
        <s v="Jay Prasad"/>
        <s v="Jay Ramos"/>
        <s v="Jay Sara"/>
        <s v="Jay Suarez"/>
        <s v="Jeffery Chen"/>
        <s v="Jeffery Lu"/>
        <s v="Jenna Hernandez"/>
        <s v="Jenna Lopez"/>
        <s v="Jenna Mitchell"/>
        <s v="Jenna Parker"/>
        <s v="Jenna Scott"/>
        <s v="Jenna Wright"/>
        <s v="Jennifer Foster"/>
        <s v="Jennifer Green"/>
        <s v="Jennifer Jackson"/>
        <s v="Jennifer Jenkins"/>
        <s v="Jennifer Morris"/>
        <s v="Jennifer Robinson"/>
        <s v="Jennifer Sanders"/>
        <s v="Jennifer Torres"/>
        <s v="Jennifer Walker"/>
        <s v="Jennifer Washington"/>
        <s v="Jennifer White"/>
        <s v="Jenny Andersen"/>
        <s v="Jenny Ferrier"/>
        <s v="Jenny Lin"/>
        <s v="Jenny Rai"/>
        <s v="Jenny Sun"/>
        <s v="Jenny Xu"/>
        <s v="Jenny Zhang"/>
        <s v="Jenny Zheng"/>
        <s v="Jeremiah Diaz"/>
        <s v="Jeremiah Lopez"/>
        <s v="Jeremiah Townsend"/>
        <s v="Jeremy Collins"/>
        <s v="Jeremy Price"/>
        <s v="Jeremy Richardson"/>
        <s v="Jeremy Young"/>
        <s v="Jermaine Lopez"/>
        <s v="Jerome Diaz"/>
        <s v="Jerome Dominguez"/>
        <s v="Jerome Hernandez"/>
        <s v="Jerome Suarez"/>
        <s v="Jerome Torres"/>
        <s v="Jerry Ferrier"/>
        <s v="Jerry Kumar"/>
        <s v="Jesse Hall"/>
        <s v="Jessica Alexander"/>
        <s v="Jessica Bell"/>
        <s v="Jessica Brown"/>
        <s v="Jessica Johnson"/>
        <s v="Jessica Martin"/>
        <s v="Jessica Martinez"/>
        <s v="Jessica Patterson"/>
        <s v="Jessica Perry"/>
        <s v="Jessica Powell"/>
        <s v="Jessica Ross"/>
        <s v="Jessica Walker"/>
        <s v="Jessie Alonso"/>
        <s v="Jessie Gao"/>
        <s v="Jessie Moreno"/>
        <s v="Jessie Ramos"/>
        <s v="Jessie Suarez"/>
        <s v="Jessie Vazquez"/>
        <s v="Jessie Wang"/>
        <s v="Jessie Zhou"/>
        <s v="Jésus Blanco"/>
        <s v="Jésus Ramos"/>
        <s v="Jésus Serrano"/>
        <s v="Jésus Suarez"/>
        <s v="Jill Carlson"/>
        <s v="Jill Diaz"/>
        <s v="Jill Gutierrez"/>
        <s v="Jill Martinez"/>
        <s v="Jill Moreno"/>
        <s v="Jill Murphy"/>
        <s v="Jill Ortega"/>
        <s v="Jill Vazquez"/>
        <s v="Jim Rodman"/>
        <s v="Jimmy Dominguez"/>
        <s v="Jimmy Gutierrez"/>
        <s v="Jimmy Rubio"/>
        <s v="Jimmy Travers"/>
        <s v="Jimmy Vazquez"/>
        <s v="Joan Hernandez"/>
        <s v="Joan King"/>
        <s v="Joan Washington"/>
        <s v="Joanna Ashe"/>
        <s v="Joanna Hernandez"/>
        <s v="Joanna Munoz"/>
        <s v="Joanna Vazquez"/>
        <s v="Jocelyn Coleman"/>
        <s v="Jocelyn Long"/>
        <s v="Jocelyn Price"/>
        <s v="Jodi Chapman"/>
        <s v="Jodi Chavez"/>
        <s v="Jodi Goel"/>
        <s v="Jodi Kumar"/>
        <s v="Joe Alonso"/>
        <s v="Joe Belson"/>
        <s v="Joe Gill"/>
        <s v="Joe Jordan"/>
        <s v="Joe Ramos"/>
        <s v="Joe Rana"/>
        <s v="Joe Sanz"/>
        <s v="Joe Schmidt"/>
        <s v="Joe Srini"/>
        <s v="Joe Torres"/>
        <s v="Joe Vazquez"/>
        <s v="Joel Fernandez"/>
        <s v="Joel Prasad"/>
        <s v="Joel Raman"/>
        <s v="John Thomas"/>
        <s v="John Williams"/>
        <s v="Johnathan Chapman"/>
        <s v="Johnathan Kapoor"/>
        <s v="Johnathan Perez"/>
        <s v="Johnny Chavez"/>
        <s v="Johnny Lal"/>
        <s v="Johnny Luo"/>
        <s v="Johnny Rai"/>
        <s v="Johnny Shan"/>
        <s v="Jon Gao"/>
        <s v="Jon Guo"/>
        <s v="Jon Luo"/>
        <s v="Jon Pal"/>
        <s v="Jon Wang"/>
        <s v="Jon Ye"/>
        <s v="Jon Yuan"/>
        <s v="Jonathan Anderson"/>
        <s v="Jonathan Campbell"/>
        <s v="Jonathan Diaz"/>
        <s v="Jonathan Gonzales"/>
        <s v="Jonathan Hill"/>
        <s v="Jonathan Jackson"/>
        <s v="Jonathan Perry"/>
        <s v="Jonathan Phillips"/>
        <s v="Jonathan Powell"/>
        <s v="Jonathan Smith"/>
        <s v="Jonathon Hernandez"/>
        <s v="Jonathon Navarro"/>
        <s v="Jonathon Suarez"/>
        <s v="Jordan Carter"/>
        <s v="Jordan Foster"/>
        <s v="Jordan Henderson"/>
        <s v="Jordan Hernandez"/>
        <s v="Jordan King"/>
        <s v="Jordan Long"/>
        <s v="Jordan Shan"/>
        <s v="Jordan Turner"/>
        <s v="Jordyn Bryant"/>
        <s v="Jordyn Butler"/>
        <s v="Jordyn Coleman"/>
        <s v="Jordyn Flores"/>
        <s v="Jordyn Perry"/>
        <s v="Jorge Cai"/>
        <s v="Jorge Hu"/>
        <s v="Jorge Liang"/>
        <s v="Jorge Liu"/>
        <s v="Jose Alexander"/>
        <s v="Jose Baker"/>
        <s v="Jose Edwards"/>
        <s v="Jose Garcia"/>
        <s v="Jose Martin"/>
        <s v="Jose Moore"/>
        <s v="Jose Patterson"/>
        <s v="José Saraiva"/>
        <s v="Jose Thompson"/>
        <s v="Jose Wang"/>
        <s v="Joseph Anderson"/>
        <s v="Joseph Garcia"/>
        <s v="Joseph Jackson"/>
        <s v="Joseph Martin"/>
        <s v="Joseph Rodriguez"/>
        <s v="Joseph Taylor"/>
        <s v="Joshua Lee"/>
        <s v="Joshua Miller"/>
        <s v="Joshua Rodriguez"/>
        <s v="Joshua Taylor"/>
        <s v="Joshua Thompson"/>
        <s v="Joy Dominguez"/>
        <s v="Joy Navarro"/>
        <s v="Joy Ramos"/>
        <s v="Juan Gray"/>
        <s v="Juan James"/>
        <s v="Juan Murphy"/>
        <s v="Juan Peterson"/>
        <s v="Juan Rogers"/>
        <s v="Juan Romero"/>
        <s v="Juan Vazquez"/>
        <s v="Juan Watson"/>
        <s v="Julia Barnes"/>
        <s v="Julia Coleman"/>
        <s v="Julia Cox"/>
        <s v="Julia Foster"/>
        <s v="Julia Hughes"/>
        <s v="Julia Jones"/>
        <s v="Julia Long"/>
        <s v="Julia Morris"/>
        <s v="Julia Rogers"/>
        <s v="Julia Thomas"/>
        <s v="Julia Thompson"/>
        <s v="Julia Washington"/>
        <s v="Julia Wilson"/>
        <s v="Julia Wood"/>
        <s v="Julia Wright"/>
        <s v="Julian Henderson"/>
        <s v="Julian Powell"/>
        <s v="Julie Jai"/>
        <s v="Julie Raje"/>
        <s v="Julie Yuan"/>
        <s v="Julio Dominguez"/>
        <s v="Julio Navarro"/>
        <s v="Julio Ortega"/>
        <s v="Julio Romero"/>
        <s v="Julio Sanz"/>
        <s v="Julio Serrano"/>
        <s v="Julio Suarez"/>
        <s v="Julio Vazquez"/>
        <s v="Justin Alexander"/>
        <s v="Justin Brown"/>
        <s v="Justin Bryant"/>
        <s v="Justin Butler"/>
        <s v="Justin Gonzales"/>
        <s v="Justin Griffin"/>
        <s v="Justin Harris"/>
        <s v="Justin Shan"/>
        <s v="Justin Thompson"/>
        <s v="Justin Washington"/>
        <s v="Justin Zhang"/>
        <s v="Kaitlin Rana"/>
        <s v="Kaitlyn Alexander"/>
        <s v="Kaitlyn Bailey"/>
        <s v="Kaitlyn Bennett"/>
        <s v="Kaitlyn Brooks"/>
        <s v="Kaitlyn Evans"/>
        <s v="Kaitlyn Gray"/>
        <s v="Kaitlyn Lee"/>
        <s v="Kaitlyn Long"/>
        <s v="Kaitlyn Mitchell"/>
        <s v="Kaitlyn Powell"/>
        <s v="Kaitlyn Russell"/>
        <s v="Kara Anand"/>
        <s v="Kara Becker"/>
        <s v="Kara Goel"/>
        <s v="Kara Jai"/>
        <s v="Kara Lal"/>
        <s v="Kara Pal"/>
        <s v="Karen Cai"/>
        <s v="Karen Lu"/>
        <s v="Karen Smith"/>
        <s v="Karen Xu"/>
        <s v="Karen Zeng"/>
        <s v="Karen Zhao"/>
        <s v="Kari Gomez"/>
        <s v="Kari Malhotra"/>
        <s v="Kari Martinez"/>
        <s v="Kari Smith"/>
        <s v="Karl Andersen"/>
        <s v="Karl Raje"/>
        <s v="Karl Stone"/>
        <s v="Karla Anand"/>
        <s v="Karla Nara"/>
        <s v="Karla Raji"/>
        <s v="Karla She"/>
        <s v="Karla Tang"/>
        <s v="Kate Anand"/>
        <s v="Kate Becker"/>
        <s v="Kate Lal"/>
        <s v="Kate Rai"/>
        <s v="Kate Raji"/>
        <s v="Katelyn Gray"/>
        <s v="Katelyn Green"/>
        <s v="Katelyn Howard"/>
        <s v="Katelyn James"/>
        <s v="Katelyn Mitchell"/>
        <s v="Katelyn Parker"/>
        <s v="Katelyn Peterson"/>
        <s v="Katelyn Richardson"/>
        <s v="Katelyn Sanchez"/>
        <s v="Katelyn Sanders"/>
        <s v="Katelyn Scott"/>
        <s v="Katelyn Ward"/>
        <s v="Katherine Brown"/>
        <s v="Katherine Flores"/>
        <s v="Katherine Harris"/>
        <s v="Katherine Howard"/>
        <s v="Katherine James"/>
        <s v="Katherine Miller"/>
        <s v="Katherine Scott"/>
        <s v="Katherine Stewart"/>
        <s v="Katherine Thomas"/>
        <s v="Katherine Wood"/>
        <s v="Katherine Wright"/>
        <s v="Kathleen Gill"/>
        <s v="Kathleen Navarro"/>
        <s v="Kathleen Ortega"/>
        <s v="Kathleen Ramos"/>
        <s v="Kathleen Rubio"/>
        <s v="Kathleen Serrano"/>
        <s v="Kathryn Chapman"/>
        <s v="Kathryn Nara"/>
        <s v="Kathryn She"/>
        <s v="Kathryn Shen"/>
        <s v="Kathryn Yuan"/>
        <s v="Katie Kumar"/>
        <s v="Katie Rai"/>
        <s v="Katie Shen"/>
        <s v="Katrina Anand"/>
        <s v="Katrina Chande"/>
        <s v="Katrina Nara"/>
        <s v="Katrina Sharma"/>
        <s v="Katrina Tang"/>
        <s v="Kayla Alexander"/>
        <s v="Kayla Flores"/>
        <s v="Kayla Hayes"/>
        <s v="Kayla Henderson"/>
        <s v="Kayla Lewis"/>
        <s v="Kayla Rodriguez"/>
        <s v="Kayla Ross"/>
        <s v="Kayla Russell"/>
        <s v="Kaylee Collins"/>
        <s v="Kaylee Cook"/>
        <s v="Kaylee Edwards"/>
        <s v="Kaylee Gonzalez"/>
        <s v="Kaylee Hill"/>
        <s v="Kaylee Sanders"/>
        <s v="Keith Andersen"/>
        <s v="Keith Deng"/>
        <s v="Keith Lal"/>
        <s v="Keith Shan"/>
        <s v="Keith She"/>
        <s v="Keith Yuan"/>
        <s v="Kelli Anand"/>
        <s v="Kelli Chande"/>
        <s v="Kelli Hu"/>
        <s v="Kelli Kumar"/>
        <s v="Kelli Lal"/>
        <s v="Kelli Raji"/>
        <s v="Kelli She"/>
        <s v="Kelli Sun"/>
        <s v="Kelli Wu"/>
        <s v="Kelli Xie"/>
        <s v="Kellie Hernandez"/>
        <s v="Kellie Moreno"/>
        <s v="Kellie Navarro"/>
        <s v="Kellie Serrano"/>
        <s v="Kelly Bennett"/>
        <s v="Kelly Flores"/>
        <s v="Kelly Griffin"/>
        <s v="Kelsey Becker"/>
        <s v="Kelsey Chande"/>
        <s v="Kelsey Lal"/>
        <s v="Kelsey Nara"/>
        <s v="Kelsey Nath"/>
        <s v="Kelsey Shen"/>
        <s v="Kelsey Xie"/>
        <s v="Kelvin Carson"/>
        <s v="Kelvin Lal"/>
        <s v="Kelvin Lin"/>
        <s v="Kelvin Raje"/>
        <s v="Kelvin Shen"/>
        <s v="Kelvin Tang"/>
        <s v="Kelvin Xu"/>
        <s v="Kelvin Zhang"/>
        <s v="Kendra Alonso"/>
        <s v="Kendra Diaz"/>
        <s v="Kenneth Kumar"/>
        <s v="Kevin Baker"/>
        <s v="Kevin Collins"/>
        <s v="Kevin Edwards"/>
        <s v="Kevin King"/>
        <s v="Kevin Washington"/>
        <s v="Kevin Wright"/>
        <s v="Kimberly Watson"/>
        <s v="Krista Gutierrez"/>
        <s v="Krista Martin"/>
        <s v="Krista Romero"/>
        <s v="Krista Ruiz"/>
        <s v="Kristen Gao"/>
        <s v="Kristen Guo"/>
        <s v="Kristen Hu"/>
        <s v="Kristen Huang"/>
        <s v="Kristi Chapman"/>
        <s v="Kristi Gonzalez"/>
        <s v="Kristi Kapoor"/>
        <s v="Kristi Perez"/>
        <s v="Kristi Serrano"/>
        <s v="Kristi Suarez"/>
        <s v="Kristi Torres"/>
        <s v="Kristin Andersen"/>
        <s v="Kristina Arun"/>
        <s v="Kristina Fernandez"/>
        <s v="Kristina Kapoor"/>
        <s v="Kristina Lopez"/>
        <s v="Kristina Schmidt"/>
        <s v="Kristine Gill"/>
        <s v="Kristine Munoz"/>
        <s v="Kristine Sandberg"/>
        <s v="Kristopher Fernandez"/>
        <s v="Kristopher Gonzalez"/>
        <s v="Kristopher Lopez"/>
        <s v="Kristy Munoz"/>
        <s v="Kristy Rubio"/>
        <s v="Kristy Suarez"/>
        <s v="Kristy Torres"/>
        <s v="Krystal Gao"/>
        <s v="Krystal Hu"/>
        <s v="Krystal Li"/>
        <s v="Krystal Sun"/>
        <s v="Krystal Zhang"/>
        <s v="Kurt Anand"/>
        <s v="Kurt Chander"/>
        <s v="Kurt Raheem"/>
        <s v="Kurt Sharma"/>
        <s v="Kurt Xu"/>
        <s v="Kurt Yuan"/>
        <s v="Kyle Bryant"/>
        <s v="Kyle Edwards"/>
        <s v="Kyle Foster"/>
        <s v="Kyle Gonzalez"/>
        <s v="Kyle Hayes"/>
        <s v="Kyle Holt"/>
        <s v="Kyle Washington"/>
        <s v="Lacey Deng"/>
        <s v="Lacey Gao"/>
        <s v="Lacey Hu"/>
        <s v="Lacey Ma"/>
        <s v="Lacey Pal"/>
        <s v="Lacey Raje"/>
        <s v="Lacey Shan"/>
        <s v="Lacey Yuan"/>
        <s v="Lance Gill"/>
        <s v="Lance Navarro"/>
        <s v="Lance Ortega"/>
        <s v="Lance Sanz"/>
        <s v="Larry Blanco"/>
        <s v="Larry Dominguez"/>
        <s v="Larry Gutierrez"/>
        <s v="Larry Vazquez"/>
        <s v="Latasha Alvarez"/>
        <s v="Latasha Gill"/>
        <s v="Latasha Moreno"/>
        <s v="Latasha Munoz"/>
        <s v="Latasha Rubio"/>
        <s v="Latoya Chander"/>
        <s v="Latoya Deng"/>
        <s v="Latoya Jai"/>
        <s v="Latoya Sharma"/>
        <s v="Latoya She"/>
        <s v="Latoya Tang"/>
        <s v="Laura Hu"/>
        <s v="Laura Huang"/>
        <s v="Laura Lin"/>
        <s v="Laura Wu"/>
        <s v="Laura Xu"/>
        <s v="Laura Zhou"/>
        <s v="Lauren Barnes"/>
        <s v="Lauren Coleman"/>
        <s v="Lauren Cook"/>
        <s v="Lauren Martinez"/>
        <s v="Lauren Sanchez"/>
        <s v="Lauren Washington"/>
        <s v="Lauren Wood"/>
        <s v="Lawrence Alvarez"/>
        <s v="Lawrence Blanco"/>
        <s v="Lawrence Dominguez"/>
        <s v="Lawrence Gutierrez"/>
        <s v="Lawrence Suarez"/>
        <s v="Leah Cai"/>
        <s v="Leah Guo"/>
        <s v="Leah Hu"/>
        <s v="Leah Xu"/>
        <s v="Leah Zhang"/>
        <s v="Leonard Lal"/>
        <s v="Leonard Pal"/>
        <s v="Leslie Hernandez"/>
        <s v="Levi Mehta"/>
        <s v="Levi Subram"/>
        <s v="Linda Dominguez"/>
        <s v="Linda Ortega"/>
        <s v="Lindsay Raje"/>
        <s v="Lindsey Deng"/>
        <s v="Lindsey Luo"/>
        <s v="Lindsey Raje"/>
        <s v="Lindsey Shen"/>
        <s v="Lisa Roy"/>
        <s v="Lisa Zhu"/>
        <s v="Logan Chow"/>
        <s v="Logan Clark"/>
        <s v="Logan Diaz"/>
        <s v="Logan Garcia"/>
        <s v="Logan Hernandez"/>
        <s v="Logan Johnson"/>
        <s v="Logan Li"/>
        <s v="Logan Mitchell"/>
        <s v="Logan Perry"/>
        <s v="Logan Phillips"/>
        <s v="Logan Turner"/>
        <s v="Logan Wilson"/>
        <s v="Lori Sanz"/>
        <s v="Lorrin Smith-Bates"/>
        <s v="Louis He"/>
        <s v="Louis Liang"/>
        <s v="Louis Luo"/>
        <s v="Louis Nath"/>
        <s v="Louis Zeng"/>
        <s v="Louis Zhang"/>
        <s v="Lucas Blue"/>
        <s v="Lucas Coleman"/>
        <s v="Lucas Cox"/>
        <s v="Lucas Flores"/>
        <s v="Lucas Foster"/>
        <s v="Lucas Howard"/>
        <s v="Lucas Lewis"/>
        <s v="Lucas Murphy"/>
        <s v="Lucas Sanchez"/>
        <s v="Lucas Thomas"/>
        <s v="Luis Allen"/>
        <s v="Luis Carter"/>
        <s v="Luis Collins"/>
        <s v="Luis Wang"/>
        <s v="Luke Campbell"/>
        <s v="Luke Gonzalez"/>
        <s v="Luke Hughes"/>
        <s v="Luke Jenkins"/>
        <s v="Luke Mitchell"/>
        <s v="Luke Perry"/>
        <s v="Luke Young"/>
        <s v="Lydia Gonzalez"/>
        <s v="Lydia Sanchez"/>
        <s v="Lydia Sara"/>
        <s v="Lydia Suri"/>
        <s v="Mackenzie Campbell"/>
        <s v="Mackenzie Hill"/>
        <s v="Mackenzie Murphy"/>
        <s v="Mackenzie Ramirez"/>
        <s v="Madalena Sanchez"/>
        <s v="Madeline Campbell"/>
        <s v="Madeline Hall"/>
        <s v="Madeline Nelson"/>
        <s v="Madison Griffin"/>
        <s v="Madison Hayes"/>
        <s v="Madison Hughes"/>
        <s v="Madison Jones"/>
        <s v="Makayla James"/>
        <s v="Makayla Ward"/>
        <s v="Mallory Blanco"/>
        <s v="Mallory Moreno"/>
        <s v="Mallory Munoz"/>
        <s v="Manuel Garcia"/>
        <s v="Manuel Madan"/>
        <s v="Marc Blanco"/>
        <s v="Marc Moreno"/>
        <s v="Marc Torres"/>
        <s v="Marcus Barnes"/>
        <s v="Marcus Coleman"/>
        <s v="Marcus Diaz"/>
        <s v="Marcus Hayes"/>
        <s v="Marcus Martinez"/>
        <s v="Marcus Perry"/>
        <s v="Marcus Rivera"/>
        <s v="Marcus Wilson"/>
        <s v="Marcus Wright"/>
        <s v="Margaret Lu"/>
        <s v="Margaret Ma"/>
        <s v="Margaret Xu"/>
        <s v="Margaret Zheng"/>
        <s v="Maria Carter"/>
        <s v="Maria Hernandez"/>
        <s v="Maria Morgan"/>
        <s v="Maria Peterson"/>
        <s v="Maria Rogers"/>
        <s v="Maria Wood"/>
        <s v="Mariah Barnes"/>
        <s v="Mariah Cox"/>
        <s v="Mariah Henderson"/>
        <s v="Mariah Murphy"/>
        <s v="Mariah Patterson"/>
        <s v="Mariah Reed"/>
        <s v="Mariah Rivera"/>
        <s v="Mariah Ross"/>
        <s v="Mariah Sanders"/>
        <s v="Mariah Washington"/>
        <s v="Mariah Wood"/>
        <s v="Marie Diaz"/>
        <s v="Marie Navarro"/>
        <s v="Marie Romero"/>
        <s v="Marie Vazquez"/>
        <s v="Mario Ashe"/>
        <s v="Mario Goel"/>
        <s v="Mario Johnsen"/>
        <s v="Mario Luo"/>
        <s v="Mario Nath"/>
        <s v="Mario Raje"/>
        <s v="Mario Sharma"/>
        <s v="Marissa Diaz"/>
        <s v="Mark Bebbington"/>
        <s v="Marshall Chavez"/>
        <s v="Marshall Li"/>
        <s v="Marshall Lin"/>
        <s v="Marshall Sutton"/>
        <s v="Marshall Yuan"/>
        <s v="Marshall Zeng"/>
        <s v="Marshall Zhao"/>
        <s v="Marshall Zhu"/>
        <s v="Martha Hu"/>
        <s v="Martha Ye"/>
        <s v="Martin Perez"/>
        <s v="Martin Prasad"/>
        <s v="Martin Suri"/>
        <s v="Marty Simpson"/>
        <s v="Marvin Gutierrez"/>
        <s v="Marvin Moreno"/>
        <s v="Marvin Navarro"/>
        <s v="Marvin Sanz"/>
        <s v="Mary Adams"/>
        <s v="Mary Allen"/>
        <s v="Mary Green"/>
        <s v="Mary Nelson"/>
        <s v="Mary Patterson"/>
        <s v="Mary Perez"/>
        <s v="Mary Roberts"/>
        <s v="Mason Murphy"/>
        <s v="Mason Rogers"/>
        <s v="Mathew Moreno"/>
        <s v="Mathew Rubio"/>
        <s v="Mathew Torres"/>
        <s v="Matthew Lee"/>
        <s v="Maurice Ashe"/>
        <s v="Maurice Jai"/>
        <s v="Maurice Lal"/>
        <s v="Maurice Rai"/>
        <s v="Maurice Sharma"/>
        <s v="Maurizio Macagno"/>
        <s v="Max Alvarez"/>
        <s v="Max Ferrier"/>
        <s v="Max Moyer"/>
        <s v="Max Serrano"/>
        <s v="Mayra Madan"/>
        <s v="Mayra Martinez"/>
        <s v="Mayra Mehta"/>
        <s v="Mayra Raman"/>
        <s v="Meagan Madan"/>
        <s v="Meagan Prasad"/>
        <s v="Meagan Rana"/>
        <s v="Meagan Schmidt"/>
        <s v="Megan Anderson"/>
        <s v="Megan Barnes"/>
        <s v="Megan Flores"/>
        <s v="Megan Gray"/>
        <s v="Megan Hall"/>
        <s v="Megan Harris"/>
        <s v="Megan Powell"/>
        <s v="Megan Price"/>
        <s v="Megan Ramirez"/>
        <s v="Megan Richardson"/>
        <s v="Megan Stewart"/>
        <s v="Megan Williams"/>
        <s v="Meghan Diaz"/>
        <s v="Meghan Gutierrez"/>
        <s v="Meghan Ortega"/>
        <s v="Meghan Torres"/>
        <s v="Meghan Vazquez"/>
        <s v="Melanie Powell"/>
        <s v="Melinda Jimenez"/>
        <s v="Melinda Navarro"/>
        <s v="Melissa Gonzales"/>
        <s v="Melissa Hughes"/>
        <s v="Melissa Patterson"/>
        <s v="Melissa Sanders"/>
        <s v="Melody Romero"/>
        <s v="Melvin Chande"/>
        <s v="Meredith Alonso"/>
        <s v="Meredith Alvarez"/>
        <s v="Meredith Gonzalez"/>
        <s v="Meredith Martinez"/>
        <s v="Meredith Prasad"/>
        <s v="Meredith Ruiz"/>
        <s v="Meredith Serrano"/>
        <s v="Meredith Vance"/>
        <s v="Micah Hu"/>
        <s v="Micah Lin"/>
        <s v="Micah Lu"/>
        <s v="Micah Sun"/>
        <s v="Micah Zhao"/>
        <s v="Michael Miller"/>
        <s v="Michael Thompson"/>
        <s v="Micheal Dominguez"/>
        <s v="Michele Chande"/>
        <s v="Michele Deng"/>
        <s v="Michele Gutierrez"/>
        <s v="Michele Jai"/>
        <s v="Michele Kumar"/>
        <s v="Michele Lal"/>
        <s v="Michele Luo"/>
        <s v="Michele Madan"/>
        <s v="Michele Rai"/>
        <s v="Michelle Gray"/>
        <s v="Michelle James"/>
        <s v="Michelle Sanchez"/>
        <s v="Miguel Alexander"/>
        <s v="Miguel Baker"/>
        <s v="Miguel Bennett"/>
        <s v="Miguel Edwards"/>
        <s v="Miguel Green"/>
        <s v="Miguel Lee"/>
        <s v="Miguel Lewis"/>
        <s v="Miguel Roberts"/>
        <s v="Miguel Sanchez"/>
        <s v="Mindy Jai"/>
        <s v="Mindy Kumar"/>
        <s v="Mindy Raji"/>
        <s v="Mindy Simpson"/>
        <s v="Mindy Xu"/>
        <s v="Miranda Long"/>
        <s v="Misty Deng"/>
        <s v="Mitchell Kumar"/>
        <s v="Mitchell Shen"/>
        <s v="Mitchell Xie"/>
        <s v="Mitchell Xu"/>
        <s v="Mohamed Pal"/>
        <s v="Molly Lopez"/>
        <s v="Molly Perez"/>
        <s v="Molly Prasad"/>
        <s v="Molly Schmidt"/>
        <s v="Monica Vance"/>
        <s v="Monique Gutierrez"/>
        <s v="Monique Ortega"/>
        <s v="Morgan Bennett"/>
        <s v="Morgan Blue"/>
        <s v="Morgan Foster"/>
        <s v="Morgan Garcia"/>
        <s v="Morgan Hall"/>
        <s v="Morgan Harris"/>
        <s v="Morgan Howard"/>
        <s v="Morgan Johnson"/>
        <s v="Morgan Martin"/>
        <s v="Morgan Miller"/>
        <s v="Morgan Perez"/>
        <s v="Morgan Richardson"/>
        <s v="Morgan Rivera"/>
        <s v="Morgan Rodriguez"/>
        <s v="Morgan Thomas"/>
        <s v="Morgan Williams"/>
        <s v="Morgan Young"/>
        <s v="Mya Gonzales"/>
        <s v="Mya Griffin"/>
        <s v="Mya Perry"/>
        <s v="Nancy Arun"/>
        <s v="Nancy Kovar"/>
        <s v="Nancy Martinez"/>
        <s v="Nancy Rana"/>
        <s v="Nancy Sanchez"/>
        <s v="Natalie Adams"/>
        <s v="Natalie Cook"/>
        <s v="Natalie Edwards"/>
        <s v="Natalie Hill"/>
        <s v="Natalie Hughes"/>
        <s v="Natalie Parker"/>
        <s v="Natalie Powell"/>
        <s v="Natalie Roberts"/>
        <s v="Natalie Wilson"/>
        <s v="Natalie Wright"/>
        <s v="Natasha Romero"/>
        <s v="Natasha Ruiz"/>
        <s v="Nathan Brown"/>
        <s v="Nathan Henderson"/>
        <s v="Nathan Jenkins"/>
        <s v="Nathan Lopez"/>
        <s v="Nathan Robinson"/>
        <s v="Nathan Taylor"/>
        <s v="Nathaniel Bailey"/>
        <s v="Nathaniel Cooper"/>
        <s v="Nathaniel Watson"/>
        <s v="Nelson Diaz"/>
        <s v="Nelson Harrison"/>
        <s v="Nelson Hernandez"/>
        <s v="Nelson Ortega"/>
        <s v="Nelson Ramos"/>
        <s v="Nelson Rubio"/>
        <s v="Nicholas Lee"/>
        <s v="Nicholas Thompson"/>
        <s v="Nichole She"/>
        <s v="Nichole Shen"/>
        <s v="Nichole Tang"/>
        <s v="Nicolas Anand"/>
        <s v="Nicolas Chander"/>
        <s v="Nicolas Kumar"/>
        <s v="Nicolas Tang"/>
        <s v="Nicole Butler"/>
        <s v="Nicole Coleman"/>
        <s v="Nicole Cox"/>
        <s v="Nicole Taylor"/>
        <s v="Nicole Washington"/>
        <s v="Nina Chande"/>
        <s v="Nina Goel"/>
        <s v="Nina She"/>
        <s v="Nina Yuan"/>
        <s v="Niñia Anand"/>
        <s v="Noah Bryant"/>
        <s v="Noah Butler"/>
        <s v="Noah Chen"/>
        <s v="Noah Coleman"/>
        <s v="Noah Hill"/>
        <s v="Noah Hughes"/>
        <s v="Noah Ross"/>
        <s v="Noah Russell"/>
        <s v="Noah Scott"/>
        <s v="Noah Yang"/>
        <s v="Noah Young"/>
        <s v="Noah Zhang"/>
        <s v="Olivia Flores"/>
        <s v="Olivia Foster"/>
        <s v="Olivia Garcia"/>
        <s v="Olivia Kelly"/>
        <s v="Olivia Murphy"/>
        <s v="Olivia Perry"/>
        <s v="Olivia Ramirez"/>
        <s v="Olivia Richardson"/>
        <s v="Olivia Torres"/>
        <s v="Omar Lal"/>
        <s v="Omar Lin"/>
        <s v="Omar Liu"/>
        <s v="Omar Yuan"/>
        <s v="Orlando Ashe"/>
        <s v="Orlando Blanco"/>
        <s v="Orlando Carlson"/>
        <s v="Orlando Gutierrez"/>
        <s v="Orlando Hernandez"/>
        <s v="Orlando Rubio"/>
        <s v="Orlando Serrano"/>
        <s v="Orlando Vazquez"/>
        <s v="Oscar Perry"/>
        <s v="Paige Griffin"/>
        <s v="Paige Howard"/>
        <s v="Paige Sanders"/>
        <s v="Pamela Kapoor"/>
        <s v="Pamela Lopez"/>
        <s v="Pamela Sanchez"/>
        <s v="Pamela Subram"/>
        <s v="Patricia Chapman"/>
        <s v="Patricia Madan"/>
        <s v="Patricia Patel"/>
        <s v="Patricia Saunders"/>
        <s v="Patrick Gray"/>
        <s v="Patrick Torres"/>
        <s v="Paul Suurs"/>
        <s v="Paula Carlson"/>
        <s v="Paula Gutierrez"/>
        <s v="Paula Navarro"/>
        <s v="Paula Vazquez"/>
        <s v="Pearlie Rusek"/>
        <s v="Pedro Malhotra"/>
        <s v="Pedro Rubio"/>
        <s v="Pedro Sara"/>
        <s v="Pedro Serrano"/>
        <s v="Pedro Suarez"/>
        <s v="Pedro Suri"/>
        <s v="Peggy Smith"/>
        <s v="Peter Anand"/>
        <s v="Petr Lazecky"/>
        <s v="Phil Spencer"/>
        <s v="Philip Carlson"/>
        <s v="Philip Gutierrez"/>
        <s v="Philip Hernandez"/>
        <s v="Philip Romero"/>
        <s v="Philip Rubio"/>
        <s v="Phillip Martinez"/>
        <s v="Phillip Rodriguez"/>
        <s v="Phillip Sullivan"/>
        <s v="Preston Prasad"/>
        <s v="Priscilla Chander"/>
        <s v="Priscilla Nara"/>
        <s v="Priscilla Pal"/>
        <s v="Rachael Rodriguez"/>
        <s v="Rachael Sai"/>
        <s v="Rachel Cox"/>
        <s v="Rachel Gonzales"/>
        <s v="Rachel Howard"/>
        <s v="Rachel Martin"/>
        <s v="Rachel Powell"/>
        <s v="Rachel Ross"/>
        <s v="Rafael Ma"/>
        <s v="Rafael Raje"/>
        <s v="Rafael Sharma"/>
        <s v="Rafael She"/>
        <s v="Rafael Tang"/>
        <s v="Rafael Xie"/>
        <s v="Rafael Xu"/>
        <s v="Rafael Ye"/>
        <s v="Rafael Yuan"/>
        <s v="Ramon Huang"/>
        <s v="Randall Blanco"/>
        <s v="Randall Gomez"/>
        <s v="Randall Martin"/>
        <s v="Randall Ramos"/>
        <s v="Randy Hu"/>
        <s v="Randy Xu"/>
        <s v="Raul Chander"/>
        <s v="Raul Deng"/>
        <s v="Raul Luo"/>
        <s v="Raymond Arthur"/>
        <s v="Raymond Madan"/>
        <s v="Raymond Raman"/>
        <s v="Raymond Sanchez"/>
        <s v="Rebecca Collins"/>
        <s v="Rebecca Phillips"/>
        <s v="Rebekah Arthur"/>
        <s v="Rebekah Moreno"/>
        <s v="Rebekah Torres"/>
        <s v="Regina Arthur"/>
        <s v="Regina Sai"/>
        <s v="Regina Subram"/>
        <s v="Regina Vance"/>
        <s v="Reginald Alvarez"/>
        <s v="Reginald Gomez"/>
        <s v="Reginald Ortega"/>
        <s v="Reginald Serrano"/>
        <s v="Renee Gomez"/>
        <s v="Renee Ruiz"/>
        <s v="Renee Suarez"/>
        <s v="Ricardo Goel"/>
        <s v="Ricardo Nath"/>
        <s v="Ricardo Sharma"/>
        <s v="Ricardo Xie"/>
        <s v="Richard Coleman"/>
        <s v="Richard Garcia"/>
        <s v="Richard Howard"/>
        <s v="Richard Parker"/>
        <s v="Richard Rivera"/>
        <s v="Richard Robinson"/>
        <s v="Richard Rogers"/>
        <s v="Richard Ward"/>
        <s v="Ricky Gomez"/>
        <s v="Ricky Gutierrez"/>
        <s v="Ricky Romero"/>
        <s v="Ricky Ruiz"/>
        <s v="Ricky Vazquez"/>
        <s v="Riley Brooks"/>
        <s v="Riley Long"/>
        <s v="Riley Morgan"/>
        <s v="Riley Reed"/>
        <s v="Riley Sanchez"/>
        <s v="Riley Simmons"/>
        <s v="Robert Adams"/>
        <s v="Robert Alexander"/>
        <s v="Robert Davis"/>
        <s v="Robert Flores"/>
        <s v="Robert Hernandez"/>
        <s v="Robert Hill"/>
        <s v="Robert Lee"/>
        <s v="Robert Robinson"/>
        <s v="Robert Rodriguez"/>
        <s v="Robert Turner"/>
        <s v="Roberto Diaz"/>
        <s v="Roberto Moreno"/>
        <s v="Roberto Sanz"/>
        <s v="Roberto Townsend"/>
        <s v="Robin Carlson"/>
        <s v="Robin Moreno"/>
        <s v="Robin Sanz"/>
        <s v="Robin Vazquez"/>
        <s v="Robyn Gomez"/>
        <s v="Rodney Blanco"/>
        <s v="Rodney Gutierrez"/>
        <s v="Rodney Serrano"/>
        <s v="Roger Anand"/>
        <s v="Roger Lu"/>
        <s v="Roger Sharma"/>
        <s v="Ronald Kapoor"/>
        <s v="Ronald Madan"/>
        <s v="Ronald Perez"/>
        <s v="Ronald Rodriguez"/>
        <s v="Ronald Sara"/>
        <s v="Ronnie He"/>
        <s v="Ronnie Lin"/>
        <s v="Ronnie Lu"/>
        <s v="Rosa He"/>
        <s v="Rosa Liang"/>
        <s v="Rosa She"/>
        <s v="Rosa Wang"/>
        <s v="Rosa Wu"/>
        <s v="Rosa Zhang"/>
        <s v="Ross Martin"/>
        <s v="Ross Munoz"/>
        <s v="Ross Sai"/>
        <s v="Ross Sanz"/>
        <s v="Roy Moreno"/>
        <s v="Roy Patel"/>
        <s v="Roy Romero"/>
        <s v="Roy Sanz"/>
        <s v="Roy Srini"/>
        <s v="Roy Vazquez"/>
        <s v="Ruben Dominguez"/>
        <s v="Ruben Garcia"/>
        <s v="Ruben Martin"/>
        <s v="Ruben Muñoz"/>
        <s v="Ruben Patel"/>
        <s v="Ruben Rodriguez"/>
        <s v="Ruben Sai"/>
        <s v="Ruben Subram"/>
        <s v="Russell Carson"/>
        <s v="Russell Nath"/>
        <s v="Russell Raje"/>
        <s v="Ruth Fernandez"/>
        <s v="Ruth Garcia"/>
        <s v="Ruth Gonzalez"/>
        <s v="Ruth Madan"/>
        <s v="Ruth Mehta"/>
        <s v="Ruth Raman"/>
        <s v="Ruth Schmidt"/>
        <s v="Ryan Garcia"/>
        <s v="Ryan Ross"/>
        <s v="Ryan Smith"/>
        <s v="Ryan Zhang"/>
        <s v="Sabrina Blanco"/>
        <s v="Sabrina Rubio"/>
        <s v="Sabrina Serrano"/>
        <s v="Sabrina Torres"/>
        <s v="Sam Wilson"/>
        <s v="Samantha Gonzales"/>
        <s v="Samantha Lewis"/>
        <s v="Samantha Miller"/>
        <s v="Samantha Taylor"/>
        <s v="Samuel Hill"/>
        <s v="Samuel King"/>
        <s v="Samuel Walker"/>
        <s v="Sandra Chen"/>
        <s v="Sandra Lu"/>
        <s v="Sara Hernandez"/>
        <s v="Sara Kelly"/>
        <s v="Sara Morgan"/>
        <s v="Sara Murphy"/>
        <s v="Sara Peterson"/>
        <s v="Sara Reed"/>
        <s v="Sarah Anderson"/>
        <s v="Sarah Butler"/>
        <s v="Sarah Coleman"/>
        <s v="Sarah Garcia"/>
        <s v="Sarah Henderson"/>
        <s v="Sarah Jackson"/>
        <s v="Sarah Martinez"/>
        <s v="Sarah Thompson"/>
        <s v="Savannah Edwards"/>
        <s v="Savannah Sanders"/>
        <s v="Savannah Travers"/>
        <s v="Savannah Young"/>
        <s v="Scott Rodgers"/>
        <s v="Sean Baker"/>
        <s v="Sean Brooks"/>
        <s v="Sean Hernandez"/>
        <s v="Sean Rivera"/>
        <s v="Sean Sanchez"/>
        <s v="Sebastian Stewart"/>
        <s v="Sebastian Torres"/>
        <s v="Sebastian Watson"/>
        <s v="Sergio Prasad"/>
        <s v="Seth Bennett"/>
        <s v="Seth Brown"/>
        <s v="Seth Campbell"/>
        <s v="Seth Jackson"/>
        <s v="Seth Lewis"/>
        <s v="Seth Martin"/>
        <s v="Seth Mitchell"/>
        <s v="Seth Phillips"/>
        <s v="Seth Powell"/>
        <s v="Seth Rodriguez"/>
        <s v="Seth Simmons"/>
        <s v="Seth Taylor"/>
        <s v="Seth Turner"/>
        <s v="Seth Williams"/>
        <s v="Shane Chandra"/>
        <s v="Shannon Hu"/>
        <s v="Shannon Huang"/>
        <s v="Shannon Navarro"/>
        <s v="Shannon Ortega"/>
        <s v="Shannon Ruiz"/>
        <s v="Shannon Sun"/>
        <s v="Shannon Yang"/>
        <s v="Shannon Zhou"/>
        <s v="Sharon Carson"/>
        <s v="Sharon Rai"/>
        <s v="Sharon Raje"/>
        <s v="Sharon Salavaria"/>
        <s v="Shaun Sharma"/>
        <s v="Shaun Shen"/>
        <s v="Shawn Chander"/>
        <s v="Shawn Luo"/>
        <s v="Shawn Shan"/>
        <s v="Shawn Shen"/>
        <s v="Shawn Tang"/>
        <s v="Shawna Andersen"/>
        <s v="Sheena Chander"/>
        <s v="Sheena Deng"/>
        <s v="Sheena Pal"/>
        <s v="Sheila Gomez"/>
        <s v="Sheila Navarro"/>
        <s v="Sheila Romero"/>
        <s v="Sheila Ruiz"/>
        <s v="Shelby Gray"/>
        <s v="Sierra Parker"/>
        <s v="Sierra Roberts"/>
        <s v="Sophia Green"/>
        <s v="Sophia Turner"/>
        <s v="Sophia Wright"/>
        <s v="Spencer Gonzales"/>
        <s v="Spencer Russell"/>
        <s v="Stacey Cai"/>
        <s v="Stacey Hee"/>
        <s v="Stacey Sun"/>
        <s v="Stacy Alvarez"/>
        <s v="Stacy Diaz"/>
        <s v="Stacy Dominguez"/>
        <s v="Stacy Martin"/>
        <s v="Stacy Moreno"/>
        <s v="Stacy Navarro"/>
        <s v="Stacy Ruiz"/>
        <s v="Stacy Serrano"/>
        <s v="Stacy Torres"/>
        <s v="Stanley Gonzalez"/>
        <s v="Stanley Madan"/>
        <s v="Stanley Malhotra"/>
        <s v="Stanley Patel"/>
        <s v="Stanley Raman"/>
        <s v="Stanley Sanchez"/>
        <s v="Stefanie Malhotra"/>
        <s v="Stefanie Raman"/>
        <s v="Stefanie Rana"/>
        <s v="Stephanie Bailey"/>
        <s v="Stephanie Baker"/>
        <s v="Stephanie Collins"/>
        <s v="Stephanie Cooper"/>
        <s v="Stephanie Flores"/>
        <s v="Stephanie Gonzalez"/>
        <s v="Stephanie Hughes"/>
        <s v="Stephanie Price"/>
        <s v="Stephanie Wood"/>
        <s v="Steve Chen"/>
        <s v="Steve Gao"/>
        <s v="Steve Lu"/>
        <s v="Steve Wagner"/>
        <s v="Steve Wu"/>
        <s v="Steven Cook"/>
        <s v="Steven Kelly"/>
        <s v="Steven Rivera"/>
        <s v="Steven Sanders"/>
        <s v="Summer Madan"/>
        <s v="Summer Raman"/>
        <s v="Summer Smith"/>
        <s v="Susan Liang"/>
        <s v="Susan Liu"/>
        <s v="Susan She"/>
        <s v="Suzanne Hu"/>
        <s v="Suzanne Liu"/>
        <s v="Suzanne Wang"/>
        <s v="Suzanne Zhou"/>
        <s v="Sydney Bryant"/>
        <s v="Sydney Collins"/>
        <s v="Sydney Cook"/>
        <s v="Sydney Flores"/>
        <s v="Sydney Hernandez"/>
        <s v="Sydney Hill"/>
        <s v="Sydney James"/>
        <s v="Sydney Robinson"/>
        <s v="Sydney Ward"/>
        <s v="Sydney Wilson"/>
        <s v="Tabitha Jimenez"/>
        <s v="Tabitha Moreno"/>
        <s v="Tabitha Sara"/>
        <s v="Tamara Chander"/>
        <s v="Tamara Chen"/>
        <s v="Tamara Luo"/>
        <s v="Tamara Pal"/>
        <s v="Tamara Shen"/>
        <s v="Tamara Tang"/>
        <s v="Tamara Yuan"/>
        <s v="Tamara Zhu"/>
        <s v="Tammy Chandra"/>
        <s v="Tammy Smith"/>
        <s v="Tanya Jimenez"/>
        <s v="Tara Ashe"/>
        <s v="Tara Chande"/>
        <s v="Tara Nara"/>
        <s v="Tara Nath"/>
        <s v="Tara Raji"/>
        <s v="Tara Xu"/>
        <s v="Tasha Chander"/>
        <s v="Tasha Deng"/>
        <s v="Tasha Jai"/>
        <s v="Tasha Kumar"/>
        <s v="Taylor Garcia"/>
        <s v="Taylor Henderson"/>
        <s v="Taylor Howard"/>
        <s v="Taylor Hughes"/>
        <s v="Taylor Lee"/>
        <s v="Taylor Lewis"/>
        <s v="Taylor Moore"/>
        <s v="Taylor Peterson"/>
        <s v="Taylor Rogers"/>
        <s v="Taylor Ross"/>
        <s v="Taylor Stewart"/>
        <s v="Taylor Thomas"/>
        <s v="Taylor Williams"/>
        <s v="Teresa Diaz"/>
        <s v="Teresa Gutierrez"/>
        <s v="Teresa Vazquez"/>
        <s v="Terrance Jordan"/>
        <s v="Terrance Madan"/>
        <s v="Terrance Martinez"/>
        <s v="Terrance Sara"/>
        <s v="Terrence Chander"/>
        <s v="Terrence Xie"/>
        <s v="Terry Chander"/>
        <s v="Terry Jai"/>
        <s v="Terry Rai"/>
        <s v="Terry Tang"/>
        <s v="Theodore Dominguez"/>
        <s v="Theodore Moreno"/>
        <s v="Theodore Suarez"/>
        <s v="Theodore Torres"/>
        <s v="Theodore Vazquez"/>
        <s v="Theresa Dominguez"/>
        <s v="Theresa Navarro"/>
        <s v="Theresa Torres"/>
        <s v="Theresa Vazquez"/>
        <s v="Thomas Adams"/>
        <s v="Thomas Hall"/>
        <s v="Thomas Harrison"/>
        <s v="Thomas Hill"/>
        <s v="Thomas Jai"/>
        <s v="Thomas Ross"/>
        <s v="Thomas Wright"/>
        <s v="Thomas Young"/>
        <s v="Thomas Zhang"/>
        <s v="Tiffany Guo"/>
        <s v="Tiffany Hu"/>
        <s v="Tiffany Li"/>
        <s v="Tiffany Lin"/>
        <s v="Tiffany Yang"/>
        <s v="Tiffany Zhao"/>
        <s v="Tiffany Zhu"/>
        <s v="Timothy Cooper"/>
        <s v="Timothy Parker"/>
        <s v="Timothy Phillips"/>
        <s v="Timothy Scott"/>
        <s v="Timothy Young"/>
        <s v="Tina Gonzalez"/>
        <s v="Tina Smith"/>
        <s v="Todd Yang"/>
        <s v="Todd Zeng"/>
        <s v="Todd Zhang"/>
        <s v="Tommy Goel"/>
        <s v="Tommy Pal"/>
        <s v="Tommy Raheem"/>
        <s v="Toni Garcia"/>
        <s v="Toni Gonzalez"/>
        <s v="Toni Kapoor"/>
        <s v="Toni Malhotra"/>
        <s v="Toni Patel"/>
        <s v="Tony Chander"/>
        <s v="Tony Kumar"/>
        <s v="Tony Natsuhara"/>
        <s v="Tony Pal"/>
        <s v="Tony Tang"/>
        <s v="Tony Xie"/>
        <s v="Tony Xu"/>
        <s v="Tonya Chande"/>
        <s v="Tonya Kumar"/>
        <s v="Tracy Andersen"/>
        <s v="Tracy Black"/>
        <s v="Tracy Chande"/>
        <s v="Tracy Chapman"/>
        <s v="Tracy Pal"/>
        <s v="Trevor Bryant"/>
        <s v="Trevor Hughes"/>
        <s v="Trevor Simmons"/>
        <s v="Trevor Washington"/>
        <s v="Trinity Cook"/>
        <s v="Trinity Richardson"/>
        <s v="Trisha Lin"/>
        <s v="Trisha Liu"/>
        <s v="Trisha Ma"/>
        <s v="Trisha Zhou"/>
        <s v="Tristan Ross"/>
        <s v="Troy Fernandez"/>
        <s v="Troy Martinez"/>
        <s v="Troy Rodriguez"/>
        <s v="Troy Sara"/>
        <s v="Troy Srini"/>
        <s v="Troy Subram"/>
        <s v="Troy Suri"/>
        <s v="Tyler Brown"/>
        <s v="Tyler Robinson"/>
        <s v="Tyrone Hernandez"/>
        <s v="Tyrone Ortega"/>
        <s v="Tyrone Suarez"/>
        <s v="Vadim Sazanovich"/>
        <s v="Valerie Lu"/>
        <s v="Valerie She"/>
        <s v="Valerie Wang"/>
        <s v="Valerie Zheng"/>
        <s v="Vanessa Bryant"/>
        <s v="Vanessa Ross"/>
        <s v="Vanessa Russell"/>
        <s v="Vanessa Simmons"/>
        <s v="Vanessa Washington"/>
        <s v="Veronica Arun"/>
        <s v="Veronica Kapoor"/>
        <s v="Veronica Malhotra"/>
        <s v="Veronica Rana"/>
        <s v="Veronica Sai"/>
        <s v="Veronica Srini"/>
        <s v="Veronica Subram"/>
        <s v="Veronica Vance"/>
        <s v="Victor Carlson"/>
        <s v="Victor Jimenez"/>
        <s v="Victoria Bailey"/>
        <s v="Victoria Cook"/>
        <s v="Victoria Davis"/>
        <s v="Victoria Diaz"/>
        <s v="Victoria Garcia"/>
        <s v="Victoria Gonzales"/>
        <s v="Victoria Gray"/>
        <s v="Victoria Jones"/>
        <s v="Victoria Morris"/>
        <s v="Victoria Richardson"/>
        <s v="Victoria Rodriguez"/>
        <s v="Victoria Russell"/>
        <s v="Victoria Smith"/>
        <s v="Victoria Stewart"/>
        <s v="Vincent Liu"/>
        <s v="Vincent Ma"/>
        <s v="Vincent Sun"/>
        <s v="Virginia Gonzalez"/>
        <s v="Virginia Subram"/>
        <s v="Walter Dominguez"/>
        <s v="Walter Serrano"/>
        <s v="Walter Suarez"/>
        <s v="Warren Andersen"/>
        <s v="Warren Black"/>
        <s v="Warren Cai"/>
        <s v="Warren He"/>
        <s v="Warren Zhou"/>
        <s v="Wayne Chander"/>
        <s v="Wayne Lal"/>
        <s v="Wayne Nath"/>
        <s v="Wayne Raji"/>
        <s v="Wayne Tang"/>
        <s v="Wendy Alvarez"/>
        <s v="Wendy Carlson"/>
        <s v="Wesley Gao"/>
        <s v="Wesley Guo"/>
        <s v="Wesley Liang"/>
        <s v="Wesley Zheng"/>
        <s v="Whitney Kovár"/>
        <s v="Whitney Martinez"/>
        <s v="Whitney Rana"/>
        <s v="Whitney Subram"/>
        <s v="Whitney Suri"/>
        <s v="Willie Cai"/>
        <s v="Willie Gao"/>
        <s v="Willie Liu"/>
        <s v="Willie Lu"/>
        <s v="Willie Shan"/>
        <s v="Willie Sun"/>
        <s v="Willie Tang"/>
        <s v="Willie Xu"/>
        <s v="Wilson Pais"/>
        <s v="Wyatt Anderson"/>
        <s v="Wyatt Bennett"/>
        <s v="Wyatt Griffin"/>
        <s v="Wyatt Lee"/>
        <s v="Wyatt Martinez"/>
        <s v="Wyatt Perez"/>
        <s v="Wyatt Rodriguez"/>
        <s v="Wyatt Turner"/>
        <s v="Wyatt Walker"/>
        <s v="Wyatt Williams"/>
        <s v="Xavier Bailey"/>
        <s v="Xavier Flores"/>
        <s v="Xavier Griffin"/>
        <s v="Xavier Moore"/>
        <s v="Xavier Powell"/>
        <s v="Xavier Simmons"/>
        <s v="Y. Yong"/>
        <s v="Yolanda Goel"/>
        <s v="Yolanda Raje"/>
        <s v="Yolanda Shan"/>
        <s v="Yolanda Sharma"/>
        <s v="Yolanda Xie"/>
        <s v="Yvonne Schleger"/>
        <s v="Zachary Anderson"/>
        <s v="Zachary Chen"/>
        <s v="Zachary Flores"/>
        <s v="Zachary Jackson"/>
        <s v="Zachary Moore"/>
        <s v="Zachary Patterson"/>
        <s v="Zachary Taylor"/>
        <s v="Zachary Thompson"/>
        <s v="Zachary Williams"/>
        <s v="Zachary Yang"/>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435185" backgroundQuery="1" createdVersion="8" refreshedVersion="8" minRefreshableVersion="3" recordCount="0" supportSubquery="1" supportAdvancedDrill="1" xr:uid="{ADE98C57-B063-4CCE-ACCF-CE0296D7068F}">
  <cacheSource type="external" connectionId="8"/>
  <cacheFields count="4">
    <cacheField name="[Measures].[Sum of Profit]" caption="Sum of Profit" numFmtId="0" hierarchy="45" level="32767"/>
    <cacheField name="[DimProduct].[ProductName].[ProductName]" caption="Product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Product].[Color].[Color]" caption="Color" numFmtId="0" hierarchy="23" level="1">
      <sharedItems count="4">
        <s v="Black"/>
        <s v="Red"/>
        <s v="Silver"/>
        <s v="Yellow"/>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4699073" backgroundQuery="1" createdVersion="8" refreshedVersion="8" minRefreshableVersion="3" recordCount="0" supportSubquery="1" supportAdvancedDrill="1" xr:uid="{714C017A-E6B5-41DF-A29E-6BC8C28B045A}">
  <cacheSource type="external" connectionId="8"/>
  <cacheFields count="5">
    <cacheField name="[Measures].[Sum of Profit]" caption="Sum of Profit" numFmtId="0" hierarchy="45" level="32767"/>
    <cacheField name="[DimProduct].[ProductName].[ProductName]" caption="Product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Product].[Color].[Color]" caption="Color" numFmtId="0" hierarchy="23" level="1">
      <sharedItems count="8">
        <s v="Black"/>
        <s v="Blue"/>
        <s v="Multi"/>
        <s v="Red"/>
        <s v="Silver"/>
        <s v="Unspecified"/>
        <s v="White"/>
        <s v="Yellow"/>
      </sharedItems>
    </cacheField>
    <cacheField name="[FactInternetSales].[Product Prise Type].[Product Prise Type]" caption="Product Prise Type" numFmtId="0" hierarchy="42" level="1">
      <sharedItems count="1">
        <s v="Most Expensive"/>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2" memberValueDatatype="130" unbalanced="0">
      <fieldsUsage count="2">
        <fieldUsage x="-1"/>
        <fieldUsage x="3"/>
      </fieldsUsage>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5046296" backgroundQuery="1" createdVersion="8" refreshedVersion="8" minRefreshableVersion="3" recordCount="0" supportSubquery="1" supportAdvancedDrill="1" xr:uid="{A89B9330-8072-41C2-9E00-065595278A3C}">
  <cacheSource type="external" connectionId="8"/>
  <cacheFields count="3">
    <cacheField name="[Measures].[Avarage_age]" caption="Avarage_age" numFmtId="0" hierarchy="55" level="32767"/>
    <cacheField name="[Measures].[No_of_customer]" caption="No_of_customer" numFmtId="0" hierarchy="54" level="32767"/>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oneField="1">
      <fieldsUsage count="1">
        <fieldUsage x="1"/>
      </fieldsUsage>
    </cacheHierarchy>
    <cacheHierarchy uniqueName="[Measures].[Avarage_age]" caption="Avarage_age" measure="1" displayFolder="" measureGroup="All Measure" count="0" oneField="1">
      <fieldsUsage count="1">
        <fieldUsage x="0"/>
      </fieldsUsage>
    </cacheHierarchy>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5509258" backgroundQuery="1" createdVersion="8" refreshedVersion="8" minRefreshableVersion="3" recordCount="0" supportSubquery="1" supportAdvancedDrill="1" xr:uid="{B0DF2EFA-4C61-4167-A7B5-6991819481CD}">
  <cacheSource type="external" connectionId="8"/>
  <cacheFields count="3">
    <cacheField name="[Measures].[Sum of Profit]" caption="Sum of Profit" numFmtId="0" hierarchy="45" level="32767"/>
    <cacheField name="[DimCustomer].[Gender].[Gender]" caption="Gender" numFmtId="0" hierarchy="6" level="1">
      <sharedItems count="2">
        <s v="Female"/>
        <s v="Male"/>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5856481" backgroundQuery="1" createdVersion="8" refreshedVersion="8" minRefreshableVersion="3" recordCount="0" supportSubquery="1" supportAdvancedDrill="1" xr:uid="{1D9D5E47-FEC0-4416-9C99-C1B0F111FFA8}">
  <cacheSource type="external" connectionId="8"/>
  <cacheFields count="3">
    <cacheField name="[Measures].[Sum of Profit]" caption="Sum of Profit" numFmtId="0" hierarchy="45" level="32767"/>
    <cacheField name="[DimCustomer].[Age_group].[Age_group]" caption="Age_group" numFmtId="0" hierarchy="8" level="1">
      <sharedItems count="5">
        <s v="0-25"/>
        <s v="25-30"/>
        <s v="30-40"/>
        <s v="40-50"/>
        <s v="50 Plus"/>
      </sharedItems>
    </cacheField>
    <cacheField name="[DimDate].[Year].[Year]" caption="Year" numFmtId="0" hierarchy="10" level="1">
      <sharedItems containsSemiMixedTypes="0" containsNonDate="0" containsString="0"/>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041667" backgroundQuery="1" createdVersion="8" refreshedVersion="8" minRefreshableVersion="3" recordCount="0" supportSubquery="1" supportAdvancedDrill="1" xr:uid="{18B95B3D-06E7-4371-8FBE-4DB598AE378A}">
  <cacheSource type="external" connectionId="8"/>
  <cacheFields count="1">
    <cacheField name="[DimDate].[Year].[Year]" caption="Year" numFmtId="0" hierarchy="10" level="1">
      <sharedItems containsSemiMixedTypes="0" containsString="0" containsNumber="1" containsInteger="1" minValue="2006" maxValue="2006" count="1">
        <n v="2006"/>
      </sharedItems>
      <extLst>
        <ext xmlns:x15="http://schemas.microsoft.com/office/spreadsheetml/2010/11/main" uri="{4F2E5C28-24EA-4eb8-9CBF-B6C8F9C3D259}">
          <x15:cachedUniqueNames>
            <x15:cachedUniqueName index="0" name="[DimDate].[Year].&amp;[2006]"/>
          </x15:cachedUniqueNames>
        </ext>
      </extLst>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97.78451759259" backgroundQuery="1" createdVersion="8" refreshedVersion="8" minRefreshableVersion="3" recordCount="0" supportSubquery="1" supportAdvancedDrill="1" xr:uid="{917CE87B-E0FD-4A36-B653-8AF3486F9F18}">
  <cacheSource type="external" connectionId="8"/>
  <cacheFields count="3">
    <cacheField name="[Measures].[Sum of Profit]" caption="Sum of Profit" numFmtId="0" hierarchy="45" level="32767"/>
    <cacheField name="[DimDate].[Year].[Year]" caption="Year" numFmtId="0" hierarchy="10" level="1">
      <sharedItems containsSemiMixedTypes="0" containsNonDate="0" containsString="0"/>
    </cacheField>
    <cacheField name="[DimGeography].[Country].[Country]" caption="Country" numFmtId="0" hierarchy="19" level="1">
      <sharedItems count="6">
        <s v="Australia"/>
        <s v="Canada"/>
        <s v="France"/>
        <s v="Germany"/>
        <s v="United Kingdom"/>
        <s v="United States"/>
      </sharedItems>
    </cacheField>
  </cacheFields>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dimensions count="8">
    <dimension name="All Measure" uniqueName="[All Measure]" caption="All Measure"/>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 caption="All Measure"/>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urav Bera" refreshedDate="45886.819199537036" backgroundQuery="1" createdVersion="3" refreshedVersion="8" minRefreshableVersion="3" recordCount="0" supportSubquery="1" supportAdvancedDrill="1" xr:uid="{A87AD300-B703-472E-A698-26161A35E565}">
  <cacheSource type="external" connectionId="8">
    <extLst>
      <ext xmlns:x14="http://schemas.microsoft.com/office/spreadsheetml/2009/9/main" uri="{F057638F-6D5F-4e77-A914-E7F072B9BCA8}">
        <x14:sourceConnection name="ThisWorkbookDataModel"/>
      </ext>
    </extLst>
  </cacheSource>
  <cacheFields count="0"/>
  <cacheHierarchies count="65">
    <cacheHierarchy uniqueName="[All Measure].[All Measure]" caption="All Measure" attribute="1" defaultMemberUniqueName="[All Measure].[All Measure].[All]" allUniqueName="[All Measure].[All Measure].[All]" dimensionUniqueName="[All Measure]"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o]" caption="Month No" attribute="1" defaultMemberUniqueName="[DimDate].[Month No].[All]" allUniqueName="[DimDate].[Month No].[All]" dimensionUniqueName="[DimDate]" displayFolder="" count="0" memberValueDatatype="20" unbalanced="0"/>
    <cacheHierarchy uniqueName="[DimDate].[Month]" caption="Month" attribute="1" defaultMemberUniqueName="[DimDate].[Month].[All]" allUniqueName="[DimDate].[Month].[All]" dimensionUniqueName="[DimDate]" displayFolder="" count="2" memberValueDatatype="130" unbalanced="0"/>
    <cacheHierarchy uniqueName="[DimDate].[Day]" caption="Day" attribute="1" defaultMemberUniqueName="[DimDate].[Day].[All]" allUniqueName="[DimDate].[Day].[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_number]" caption="week_number" attribute="1" defaultMemberUniqueName="[DimDate].[week_number].[All]" allUniqueName="[DimDate].[week_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Country]" caption="Country" attribute="1" defaultMemberUniqueName="[DimSalesTerritory].[Country].[All]" allUniqueName="[Dim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se Type]" caption="Product Prise Type" attribute="1" defaultMemberUniqueName="[FactInternetSales].[Product Prise Type].[All]" allUniqueName="[FactInternetSales].[Product Prise Type].[All]" dimensionUniqueName="[FactInternetSales]" displayFolder="" count="0" memberValueDatatype="130" unbalanced="0"/>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7"/>
        </ext>
      </extLst>
    </cacheHierarchy>
    <cacheHierarchy uniqueName="[Measures].[Transaction]" caption="Transaction" measure="1" displayFolder="" measureGroup="All Measure" count="0"/>
    <cacheHierarchy uniqueName="[Measures].[All products]" caption="All products" measure="1" displayFolder="" measureGroup="All Measure" count="0"/>
    <cacheHierarchy uniqueName="[Measures].[Sold]" caption="Sold" measure="1" displayFolder="" measureGroup="All Measure" count="0"/>
    <cacheHierarchy uniqueName="[Measures].[Unsold]" caption="Unsold" measure="1" displayFolder="" measureGroup="All Measure" count="0"/>
    <cacheHierarchy uniqueName="[Measures].[% of profit margin]" caption="% of profit margin" measure="1" displayFolder="" measureGroup="All Measure" count="0"/>
    <cacheHierarchy uniqueName="[Measures].[No_of_customer]" caption="No_of_customer" measure="1" displayFolder="" measureGroup="All Measure" count="0"/>
    <cacheHierarchy uniqueName="[Measures].[Avarage_age]" caption="Avarage_age" measure="1" displayFolder="" measureGroup="All Measure" count="0"/>
    <cacheHierarchy uniqueName="[Measures].[measure 2]" caption="measure 2"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 caption="__XL_Count All Measure" measure="1" displayFolder="" measureGroup="All Measur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0663387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FF01E5-ABCB-4A6B-86C0-1C1828166502}" name="PivotTable3" cacheId="0" applyNumberFormats="0" applyBorderFormats="0" applyFontFormats="0" applyPatternFormats="0" applyAlignmentFormats="0" applyWidthHeightFormats="1" dataCaption="Values" tag="9aeefa04-e8ef-4a9d-9742-234bc4fd2487" updatedVersion="8" minRefreshableVersion="3" useAutoFormatting="1" subtotalHiddenItems="1" rowGrandTotals="0" colGrandTotals="0" itemPrintTitles="1" createdVersion="8" indent="0" compact="0" compactData="0" multipleFieldFilters="0">
  <location ref="B8:E12"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Total Transaction" fld="0" subtotal="count" baseField="3" baseItem="0" numFmtId="166"/>
    <dataField name="  Total Revenue" fld="1" baseField="3" baseItem="0" numFmtId="165"/>
    <dataField name="   Total Profit" fld="2" baseField="3" baseItem="0" numFmtId="165"/>
  </dataFields>
  <formats count="8">
    <format dxfId="100">
      <pivotArea outline="0" collapsedLevelsAreSubtotals="1" fieldPosition="0">
        <references count="1">
          <reference field="4294967294" count="1" selected="0">
            <x v="1"/>
          </reference>
        </references>
      </pivotArea>
    </format>
    <format dxfId="99">
      <pivotArea outline="0" collapsedLevelsAreSubtotals="1" fieldPosition="0">
        <references count="1">
          <reference field="4294967294" count="1" selected="0">
            <x v="2"/>
          </reference>
        </references>
      </pivotArea>
    </format>
    <format dxfId="98">
      <pivotArea outline="0" collapsedLevelsAreSubtotals="1" fieldPosition="0">
        <references count="1">
          <reference field="4294967294" count="1" selected="0">
            <x v="0"/>
          </reference>
        </references>
      </pivotArea>
    </format>
    <format dxfId="97">
      <pivotArea type="all" dataOnly="0" outline="0" fieldPosition="0"/>
    </format>
    <format dxfId="96">
      <pivotArea outline="0" collapsedLevelsAreSubtotals="1" fieldPosition="0"/>
    </format>
    <format dxfId="95">
      <pivotArea field="3" type="button" dataOnly="0" labelOnly="1" outline="0" axis="axisRow" fieldPosition="0"/>
    </format>
    <format dxfId="94">
      <pivotArea dataOnly="0" labelOnly="1" outline="0" fieldPosition="0">
        <references count="1">
          <reference field="3" count="0"/>
        </references>
      </pivotArea>
    </format>
    <format dxfId="93">
      <pivotArea dataOnly="0" labelOnly="1" outline="0" fieldPosition="0">
        <references count="1">
          <reference field="4294967294" count="3">
            <x v="0"/>
            <x v="1"/>
            <x v="2"/>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pivotHierarchy dragToData="1" caption="   Total Profit"/>
    <pivotHierarchy dragToData="1"/>
    <pivotHierarchy dragToData="1"/>
    <pivotHierarchy dragToData="1"/>
    <pivotHierarchy dragToRow="0" dragToCol="0" dragToPage="0" dragToData="1" caption=" Total Transaction"/>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D99575-63A5-4309-8653-28411B30D3E7}" name="weektype_profit" cacheId="37" applyNumberFormats="0" applyBorderFormats="0" applyFontFormats="0" applyPatternFormats="0" applyAlignmentFormats="0" applyWidthHeightFormats="1" dataCaption="Values" tag="2a4056a9-e89e-400c-9870-1d5372659e18" updatedVersion="8" minRefreshableVersion="3" useAutoFormatting="1" subtotalHiddenItems="1" rowGrandTotals="0" colGrandTotals="0" itemPrintTitles="1" createdVersion="8" indent="0" compact="0" compactData="0" multipleFieldFilters="0" chartFormat="12">
  <location ref="W38:Y40"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  Profit" fld="0" baseField="0" baseItem="0" numFmtId="165"/>
    <dataField name="percentage" fld="3" showDataAs="percentOfTotal" baseField="0" baseItem="0" numFmtId="10">
      <extLst>
        <ext xmlns:x14="http://schemas.microsoft.com/office/spreadsheetml/2009/9/main" uri="{E15A36E0-9728-4e99-A89B-3F7291B0FE68}">
          <x14:dataField sourceField="0" uniqueName="[__Xl2].[Measures].[Sum of Profit]"/>
        </ext>
      </extLst>
    </dataField>
  </dataFields>
  <formats count="5">
    <format dxfId="105">
      <pivotArea outline="0" collapsedLevelsAreSubtotals="1" fieldPosition="0">
        <references count="1">
          <reference field="4294967294" count="1" selected="0">
            <x v="0"/>
          </reference>
        </references>
      </pivotArea>
    </format>
    <format dxfId="104">
      <pivotArea type="all" dataOnly="0" outline="0" fieldPosition="0"/>
    </format>
    <format dxfId="103">
      <pivotArea outline="0" collapsedLevelsAreSubtotals="1" fieldPosition="0"/>
    </format>
    <format dxfId="102">
      <pivotArea dataOnly="0" labelOnly="1" outline="0" fieldPosition="0">
        <references count="1">
          <reference field="4294967294" count="1">
            <x v="0"/>
          </reference>
        </references>
      </pivotArea>
    </format>
    <format dxfId="101">
      <pivotArea outline="0" fieldPosition="0">
        <references count="1">
          <reference field="4294967294" count="1">
            <x v="1"/>
          </reference>
        </references>
      </pivotArea>
    </format>
  </formats>
  <chartFormats count="7">
    <chartFormat chart="2" format="2"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1" count="1" selected="0">
            <x v="0"/>
          </reference>
        </references>
      </pivotArea>
    </chartFormat>
    <chartFormat chart="7" format="10">
      <pivotArea type="data" outline="0" fieldPosition="0">
        <references count="2">
          <reference field="4294967294" count="1" selected="0">
            <x v="0"/>
          </reference>
          <reference field="1" count="1" selected="0">
            <x v="1"/>
          </reference>
        </references>
      </pivotArea>
    </chartFormat>
    <chartFormat chart="7" format="11" series="1">
      <pivotArea type="data" outline="0" fieldPosition="0">
        <references count="1">
          <reference field="4294967294" count="1" selected="0">
            <x v="1"/>
          </reference>
        </references>
      </pivotArea>
    </chartFormat>
    <chartFormat chart="7" format="12">
      <pivotArea type="data" outline="0" fieldPosition="0">
        <references count="2">
          <reference field="4294967294" count="1" selected="0">
            <x v="1"/>
          </reference>
          <reference field="1" count="1" selected="0">
            <x v="0"/>
          </reference>
        </references>
      </pivotArea>
    </chartFormat>
    <chartFormat chart="7" format="13">
      <pivotArea type="data" outline="0" fieldPosition="0">
        <references count="2">
          <reference field="4294967294" count="1" selected="0">
            <x v="1"/>
          </reference>
          <reference field="1"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percentage"/>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E142D4-F3AE-48D8-ACE8-B042FC2BC334}" name="PivotTable5" cacheId="35" applyNumberFormats="0" applyBorderFormats="0" applyFontFormats="0" applyPatternFormats="0" applyAlignmentFormats="0" applyWidthHeightFormats="1" dataCaption="Values" tag="80461e5d-a7f0-4302-82e9-46f720a8adb6" updatedVersion="8" minRefreshableVersion="3" useAutoFormatting="1" subtotalHiddenItems="1" rowGrandTotals="0" colGrandTotals="0" itemPrintTitles="1" createdVersion="8" indent="0" compact="0" compactData="0" multipleFieldFilters="0" chartFormat="7">
  <location ref="C35:D47"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Profit" fld="0" baseField="0" baseItem="0" numFmtId="168"/>
  </dataFields>
  <formats count="5">
    <format dxfId="110">
      <pivotArea outline="0" collapsedLevelsAreSubtotals="1" fieldPosition="0">
        <references count="1">
          <reference field="4294967294" count="1" selected="0">
            <x v="0"/>
          </reference>
        </references>
      </pivotArea>
    </format>
    <format dxfId="109">
      <pivotArea type="all" dataOnly="0" outline="0" fieldPosition="0"/>
    </format>
    <format dxfId="108">
      <pivotArea outline="0" collapsedLevelsAreSubtotals="1" fieldPosition="0"/>
    </format>
    <format dxfId="107">
      <pivotArea dataOnly="0" labelOnly="1" outline="0" fieldPosition="0">
        <references count="1">
          <reference field="4294967294" count="1">
            <x v="0"/>
          </reference>
        </references>
      </pivotArea>
    </format>
    <format dxfId="10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450F40-05BC-4A10-9254-33FBD2C883D5}" name="PivotTable1" cacheId="30" applyNumberFormats="0" applyBorderFormats="0" applyFontFormats="0" applyPatternFormats="0" applyAlignmentFormats="0" applyWidthHeightFormats="1" dataCaption="Values" tag="5beb9272-88e6-4c59-b3f4-f33c5d1c5d6b" updatedVersion="8" minRefreshableVersion="3" useAutoFormatting="1" subtotalHiddenItems="1" itemPrintTitles="1" createdVersion="8" indent="0" outline="1" outlineData="1" multipleFieldFilters="0">
  <location ref="B5:J6"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6"/>
    <dataField name=" Total Revenue" fld="1" baseField="0" baseItem="1" numFmtId="165"/>
    <dataField name="  Cogs" fld="2" baseField="0" baseItem="2" numFmtId="165"/>
    <dataField fld="8" subtotal="count" baseField="0" baseItem="0"/>
    <dataField name="  Profit" fld="3" baseField="0" baseItem="4" numFmtId="165"/>
    <dataField name=" OrderQuantity" fld="4" baseField="0" baseItem="5" numFmtId="166"/>
    <dataField fld="5" subtotal="count" baseField="0" baseItem="0"/>
    <dataField fld="6" subtotal="count" baseField="0" baseItem="0"/>
    <dataField fld="7" subtotal="count" baseField="0" baseItem="0"/>
  </dataFields>
  <formats count="8">
    <format dxfId="118">
      <pivotArea outline="0" collapsedLevelsAreSubtotals="1" fieldPosition="0">
        <references count="1">
          <reference field="4294967294" count="1" selected="0">
            <x v="1"/>
          </reference>
        </references>
      </pivotArea>
    </format>
    <format dxfId="117">
      <pivotArea outline="0" collapsedLevelsAreSubtotals="1" fieldPosition="0">
        <references count="1">
          <reference field="4294967294" count="1" selected="0">
            <x v="2"/>
          </reference>
        </references>
      </pivotArea>
    </format>
    <format dxfId="116">
      <pivotArea outline="0" collapsedLevelsAreSubtotals="1" fieldPosition="0">
        <references count="1">
          <reference field="4294967294" count="1" selected="0">
            <x v="4"/>
          </reference>
        </references>
      </pivotArea>
    </format>
    <format dxfId="115">
      <pivotArea outline="0" collapsedLevelsAreSubtotals="1" fieldPosition="0">
        <references count="1">
          <reference field="4294967294" count="1" selected="0">
            <x v="5"/>
          </reference>
        </references>
      </pivotArea>
    </format>
    <format dxfId="114">
      <pivotArea outline="0" collapsedLevelsAreSubtotals="1" fieldPosition="0">
        <references count="1">
          <reference field="4294967294" count="1" selected="0">
            <x v="0"/>
          </reference>
        </references>
      </pivotArea>
    </format>
    <format dxfId="113">
      <pivotArea type="all" dataOnly="0" outline="0" fieldPosition="0"/>
    </format>
    <format dxfId="112">
      <pivotArea outline="0" collapsedLevelsAreSubtotals="1" fieldPosition="0"/>
    </format>
    <format dxfId="111">
      <pivotArea dataOnly="0" labelOnly="1" outline="0" fieldPosition="0">
        <references count="1">
          <reference field="4294967294" count="9">
            <x v="0"/>
            <x v="1"/>
            <x v="2"/>
            <x v="3"/>
            <x v="4"/>
            <x v="5"/>
            <x v="6"/>
            <x v="7"/>
            <x v="8"/>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9BC028-A068-469E-AEA9-BB3A6665BD58}" name="Queter_table" cacheId="39" applyNumberFormats="0" applyBorderFormats="0" applyFontFormats="0" applyPatternFormats="0" applyAlignmentFormats="0" applyWidthHeightFormats="1" dataCaption="Values" missingCaption="0" tag="240b0816-aa77-4584-bb16-03dd811f5d88" updatedVersion="8" minRefreshableVersion="3" useAutoFormatting="1" subtotalHiddenItems="1" rowGrandTotals="0" colGrandTotals="0" itemPrintTitles="1" createdVersion="8" indent="0" showEmptyRow="1" showEmptyCol="1" compact="0" compactData="0" multipleFieldFilters="0" chartFormat="10">
  <location ref="W45:Y4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Profit" fld="0" baseField="0" baseItem="0" numFmtId="165"/>
    <dataField name="Sum of Profit" fld="3" showDataAs="percentOfTotal" baseField="0" baseItem="0" numFmtId="10">
      <extLst>
        <ext xmlns:x14="http://schemas.microsoft.com/office/spreadsheetml/2009/9/main" uri="{E15A36E0-9728-4e99-A89B-3F7291B0FE68}">
          <x14:dataField sourceField="0" uniqueName="[__Xl2].[Measures].[Sum of Profit]"/>
        </ext>
      </extLst>
    </dataField>
  </dataFields>
  <formats count="5">
    <format dxfId="123">
      <pivotArea outline="0" collapsedLevelsAreSubtotals="1" fieldPosition="0">
        <references count="1">
          <reference field="4294967294" count="1" selected="0">
            <x v="0"/>
          </reference>
        </references>
      </pivotArea>
    </format>
    <format dxfId="122">
      <pivotArea type="all" dataOnly="0" outline="0" fieldPosition="0"/>
    </format>
    <format dxfId="121">
      <pivotArea outline="0" collapsedLevelsAreSubtotals="1" fieldPosition="0"/>
    </format>
    <format dxfId="120">
      <pivotArea dataOnly="0" labelOnly="1" outline="0" fieldPosition="0">
        <references count="1">
          <reference field="4294967294" count="1">
            <x v="0"/>
          </reference>
        </references>
      </pivotArea>
    </format>
    <format dxfId="119">
      <pivotArea outline="0" fieldPosition="0">
        <references count="1">
          <reference field="4294967294" count="1">
            <x v="1"/>
          </reference>
        </references>
      </pivotArea>
    </format>
  </formats>
  <chartFormats count="3">
    <chartFormat chart="2"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percentage"/>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A772B2-EF4D-4FF5-86FE-2E7AE92D7EE8}" name="PivotTable2" cacheId="41" applyNumberFormats="0" applyBorderFormats="0" applyFontFormats="0" applyPatternFormats="0" applyAlignmentFormats="0" applyWidthHeightFormats="1" dataCaption="Values" tag="2a4056a9-e89e-400c-9870-1d5372659e18" updatedVersion="8" minRefreshableVersion="3" useAutoFormatting="1" subtotalHiddenItems="1" rowGrandTotals="0" colGrandTotals="0" itemPrintTitles="1" createdVersion="8" indent="0" compact="0" compactData="0" multipleFieldFilters="0" chartFormat="10">
  <location ref="W20:X27"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Profit" fld="0" baseField="0" baseItem="0" numFmtId="165"/>
  </dataFields>
  <formats count="4">
    <format dxfId="127">
      <pivotArea outline="0" collapsedLevelsAreSubtotals="1" fieldPosition="0">
        <references count="1">
          <reference field="4294967294" count="1" selected="0">
            <x v="0"/>
          </reference>
        </references>
      </pivotArea>
    </format>
    <format dxfId="126">
      <pivotArea type="all" dataOnly="0" outline="0" fieldPosition="0"/>
    </format>
    <format dxfId="125">
      <pivotArea outline="0" collapsedLevelsAreSubtotals="1" fieldPosition="0"/>
    </format>
    <format dxfId="124">
      <pivotArea dataOnly="0" labelOnly="1" outline="0" fieldPosition="0">
        <references count="1">
          <reference field="4294967294" count="1">
            <x v="0"/>
          </reference>
        </references>
      </pivotArea>
    </format>
  </formats>
  <chartFormats count="2">
    <chartFormat chart="2" format="2"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percentage"/>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0D049D-3773-46B2-B6BE-398E5D27E7B2}" name="Lookup­table" cacheId="15" applyNumberFormats="0" applyBorderFormats="0" applyFontFormats="0" applyPatternFormats="0" applyAlignmentFormats="0" applyWidthHeightFormats="1" dataCaption="Values" tag="c2bfb00f-2ebf-4947-b2ca-2f54cbbc46d4" updatedVersion="8" minRefreshableVersion="3" useAutoFormatting="1" subtotalHiddenItems="1" rowGrandTotals="0" colGrandTotals="0" itemPrintTitles="1" createdVersion="8" indent="0" compact="0" compactData="0" multipleFieldFilters="0">
  <location ref="M2:S6"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1">
    <field x="5"/>
  </rowFields>
  <rowItems count="4">
    <i>
      <x/>
    </i>
    <i>
      <x v="1"/>
    </i>
    <i>
      <x v="2"/>
    </i>
    <i>
      <x v="3"/>
    </i>
  </rowItems>
  <colFields count="1">
    <field x="-2"/>
  </colFields>
  <colItems count="6">
    <i>
      <x/>
    </i>
    <i i="1">
      <x v="1"/>
    </i>
    <i i="2">
      <x v="2"/>
    </i>
    <i i="3">
      <x v="3"/>
    </i>
    <i i="4">
      <x v="4"/>
    </i>
    <i i="5">
      <x v="5"/>
    </i>
  </colItems>
  <dataFields count="6">
    <dataField fld="0" subtotal="count" baseField="0" baseItem="0" numFmtId="166"/>
    <dataField name=" Total Revenue" fld="1" baseField="0" baseItem="1" numFmtId="165"/>
    <dataField fld="4" subtotal="count" baseField="0" baseItem="0"/>
    <dataField name="Sum of Cogs" fld="6" baseField="0" baseItem="0"/>
    <dataField name="  Profit" fld="2" baseField="0" baseItem="4" numFmtId="165"/>
    <dataField name=" OrderQuantity" fld="3" baseField="0" baseItem="5" numFmtId="166"/>
  </dataFields>
  <formats count="7">
    <format dxfId="134">
      <pivotArea outline="0" collapsedLevelsAreSubtotals="1" fieldPosition="0">
        <references count="1">
          <reference field="4294967294" count="1" selected="0">
            <x v="1"/>
          </reference>
        </references>
      </pivotArea>
    </format>
    <format dxfId="133">
      <pivotArea outline="0" collapsedLevelsAreSubtotals="1" fieldPosition="0">
        <references count="1">
          <reference field="4294967294" count="1" selected="0">
            <x v="4"/>
          </reference>
        </references>
      </pivotArea>
    </format>
    <format dxfId="132">
      <pivotArea outline="0" collapsedLevelsAreSubtotals="1" fieldPosition="0">
        <references count="1">
          <reference field="4294967294" count="1" selected="0">
            <x v="5"/>
          </reference>
        </references>
      </pivotArea>
    </format>
    <format dxfId="131">
      <pivotArea outline="0" collapsedLevelsAreSubtotals="1" fieldPosition="0">
        <references count="1">
          <reference field="4294967294" count="1" selected="0">
            <x v="0"/>
          </reference>
        </references>
      </pivotArea>
    </format>
    <format dxfId="130">
      <pivotArea type="all" dataOnly="0" outline="0" fieldPosition="0"/>
    </format>
    <format dxfId="129">
      <pivotArea outline="0" collapsedLevelsAreSubtotals="1" fieldPosition="0"/>
    </format>
    <format dxfId="128">
      <pivotArea dataOnly="0" labelOnly="1" outline="0" fieldPosition="0">
        <references count="1">
          <reference field="4294967294" count="5">
            <x v="0"/>
            <x v="1"/>
            <x v="2"/>
            <x v="4"/>
            <x v="5"/>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A1C326-C955-4633-A810-DE2D10A427CB}" name="PivotTable4" cacheId="33" applyNumberFormats="0" applyBorderFormats="0" applyFontFormats="0" applyPatternFormats="0" applyAlignmentFormats="0" applyWidthHeightFormats="1" dataCaption="Values" tag="f27c5c86-8834-4e29-80b2-2ac4790ff992" updatedVersion="8" minRefreshableVersion="3" useAutoFormatting="1" subtotalHiddenItems="1" rowGrandTotals="0" colGrandTotals="0" itemPrintTitles="1" createdVersion="8" indent="0" outline="1" outlineData="1" multipleFieldFilters="0">
  <location ref="V3:V4" firstHeaderRow="1" firstDataRow="1" firstDataCol="1"/>
  <pivotFields count="1">
    <pivotField axis="axisRow" allDrilled="1" subtotalTop="0" showAll="0" dataSourceSort="1" defaultSubtotal="0" defaultAttributeDrillState="1">
      <items count="1">
        <item s="1" x="0"/>
      </items>
    </pivotField>
  </pivotFields>
  <rowFields count="1">
    <field x="0"/>
  </rowFields>
  <rowItems count="1">
    <i>
      <x/>
    </i>
  </rowItems>
  <formats count="2">
    <format dxfId="136">
      <pivotArea type="all" dataOnly="0" outline="0" fieldPosition="0"/>
    </format>
    <format dxfId="135">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366281B-599A-446F-BAA8-75E3EDDDD09B}" name="PivotTable5" cacheId="43" applyNumberFormats="0" applyBorderFormats="0" applyFontFormats="0" applyPatternFormats="0" applyAlignmentFormats="0" applyWidthHeightFormats="1" dataCaption="Values" tag="b8f97559-145a-4308-a7aa-1c84dcb78f03" updatedVersion="8" minRefreshableVersion="3" useAutoFormatting="1" subtotalHiddenItems="1" rowGrandTotals="0" colGrandTotals="0" itemPrintTitles="1" createdVersion="8" indent="0" compact="0" compactData="0" multipleFieldFilters="0" chartFormat="5">
  <location ref="C30:D74" firstHeaderRow="1" firstDataRow="1" firstDataCol="1"/>
  <pivotFields count="3">
    <pivotField axis="axisRow" compact="0" allDrilled="1" outline="0" subtotalTop="0" showAll="0" defaultSubtotal="0" defaultAttributeDrillState="1">
      <items count="44">
        <item x="8"/>
        <item x="9"/>
        <item x="10"/>
        <item x="11"/>
        <item x="12"/>
        <item x="13"/>
        <item x="19"/>
        <item x="20"/>
        <item x="21"/>
        <item x="22"/>
        <item x="27"/>
        <item x="28"/>
        <item x="29"/>
        <item x="30"/>
        <item x="31"/>
        <item x="23"/>
        <item x="24"/>
        <item x="32"/>
        <item x="33"/>
        <item x="34"/>
        <item x="35"/>
        <item x="36"/>
        <item x="41"/>
        <item x="25"/>
        <item x="26"/>
        <item x="37"/>
        <item x="38"/>
        <item x="42"/>
        <item x="43"/>
        <item x="40"/>
        <item x="39"/>
        <item x="0"/>
        <item x="1"/>
        <item x="2"/>
        <item x="3"/>
        <item x="4"/>
        <item x="5"/>
        <item x="6"/>
        <item x="7"/>
        <item x="14"/>
        <item x="15"/>
        <item x="16"/>
        <item x="17"/>
        <item x="18"/>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Items count="1">
    <i/>
  </colItems>
  <dataFields count="1">
    <dataField name="Sum of Profit" fld="1" baseField="0" baseItem="0"/>
  </dataFields>
  <formats count="3">
    <format dxfId="63">
      <pivotArea type="all" dataOnly="0" outline="0" fieldPosition="0"/>
    </format>
    <format dxfId="62">
      <pivotArea outline="0" collapsedLevelsAreSubtotals="1" fieldPosition="0"/>
    </format>
    <format dxfId="61">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BE161C8-B25F-4842-BB2A-FD7697568665}" name="PivotTable9" cacheId="51" applyNumberFormats="0" applyBorderFormats="0" applyFontFormats="0" applyPatternFormats="0" applyAlignmentFormats="0" applyWidthHeightFormats="1" dataCaption="Values" errorCaption="0" showError="1" missingCaption="0" tag="8edfdaa8-4290-48dd-832c-4f90fba742ea" updatedVersion="8" minRefreshableVersion="3" useAutoFormatting="1" subtotalHiddenItems="1" rowGrandTotals="0" colGrandTotals="0" itemPrintTitles="1" createdVersion="8" indent="0" compact="0" compactData="0" multipleFieldFilters="0" chartFormat="5">
  <location ref="P60:Q61"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
    <dataField fld="1" subtotal="count" baseField="0" baseItem="0" numFmtId="1"/>
  </dataFields>
  <formats count="5">
    <format dxfId="68">
      <pivotArea type="all" dataOnly="0" outline="0" fieldPosition="0"/>
    </format>
    <format dxfId="67">
      <pivotArea outline="0" collapsedLevelsAreSubtotals="1" fieldPosition="0"/>
    </format>
    <format dxfId="66">
      <pivotArea outline="0" collapsedLevelsAreSubtotals="1" fieldPosition="0"/>
    </format>
    <format dxfId="65">
      <pivotArea outline="0" fieldPosition="0">
        <references count="1">
          <reference field="4294967294" count="1" selected="0">
            <x v="0"/>
          </reference>
        </references>
      </pivotArea>
    </format>
    <format dxfId="64">
      <pivotArea outline="0"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AEA2B65-A6DA-41D6-81CD-818391972A4B}" name="PivotTable1" cacheId="45" applyNumberFormats="0" applyBorderFormats="0" applyFontFormats="0" applyPatternFormats="0" applyAlignmentFormats="0" applyWidthHeightFormats="1" dataCaption="Values" tag="80461e5d-a7f0-4302-82e9-46f720a8adb6" updatedVersion="8" minRefreshableVersion="3" useAutoFormatting="1" subtotalHiddenItems="1" rowGrandTotals="0" colGrandTotals="0" itemPrintTitles="1" createdVersion="8" indent="0" compact="0" compactData="0" multipleFieldFilters="0" chartFormat="5">
  <location ref="G47:H272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26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2676">
    <i>
      <x v="2204"/>
    </i>
    <i>
      <x v="1978"/>
    </i>
    <i>
      <x v="1395"/>
    </i>
    <i>
      <x v="1283"/>
    </i>
    <i>
      <x v="1335"/>
    </i>
    <i>
      <x v="743"/>
    </i>
    <i>
      <x v="976"/>
    </i>
    <i>
      <x v="185"/>
    </i>
    <i>
      <x v="2608"/>
    </i>
    <i>
      <x v="2312"/>
    </i>
    <i>
      <x v="1312"/>
    </i>
    <i>
      <x v="1161"/>
    </i>
    <i>
      <x v="683"/>
    </i>
    <i>
      <x v="686"/>
    </i>
    <i>
      <x v="35"/>
    </i>
    <i>
      <x v="2596"/>
    </i>
    <i>
      <x v="2358"/>
    </i>
    <i>
      <x v="1778"/>
    </i>
    <i>
      <x v="1487"/>
    </i>
    <i>
      <x v="1028"/>
    </i>
    <i>
      <x v="376"/>
    </i>
    <i>
      <x v="2658"/>
    </i>
    <i>
      <x v="2351"/>
    </i>
    <i>
      <x v="2564"/>
    </i>
    <i>
      <x v="2508"/>
    </i>
    <i>
      <x v="2522"/>
    </i>
    <i>
      <x v="2223"/>
    </i>
    <i>
      <x v="2280"/>
    </i>
    <i>
      <x v="2231"/>
    </i>
    <i>
      <x v="2296"/>
    </i>
    <i>
      <x v="2134"/>
    </i>
    <i>
      <x v="2073"/>
    </i>
    <i>
      <x v="2332"/>
    </i>
    <i>
      <x v="2208"/>
    </i>
    <i>
      <x v="2338"/>
    </i>
    <i>
      <x v="1937"/>
    </i>
    <i>
      <x v="1842"/>
    </i>
    <i>
      <x v="1348"/>
    </i>
    <i>
      <x v="1531"/>
    </i>
    <i>
      <x v="1556"/>
    </i>
    <i>
      <x v="1458"/>
    </i>
    <i>
      <x v="1440"/>
    </i>
    <i>
      <x v="1059"/>
    </i>
    <i>
      <x v="1310"/>
    </i>
    <i>
      <x v="1084"/>
    </i>
    <i>
      <x v="1328"/>
    </i>
    <i>
      <x v="1012"/>
    </i>
    <i>
      <x v="926"/>
    </i>
    <i>
      <x v="1001"/>
    </i>
    <i>
      <x v="706"/>
    </i>
    <i>
      <x v="562"/>
    </i>
    <i>
      <x v="496"/>
    </i>
    <i>
      <x v="569"/>
    </i>
    <i>
      <x v="655"/>
    </i>
    <i>
      <x v="659"/>
    </i>
    <i>
      <x v="169"/>
    </i>
    <i>
      <x v="257"/>
    </i>
    <i>
      <x v="210"/>
    </i>
    <i>
      <x v="171"/>
    </i>
    <i>
      <x v="2010"/>
    </i>
    <i>
      <x v="890"/>
    </i>
    <i>
      <x v="842"/>
    </i>
    <i>
      <x v="2168"/>
    </i>
    <i>
      <x v="1591"/>
    </i>
    <i>
      <x v="806"/>
    </i>
    <i>
      <x v="283"/>
    </i>
    <i>
      <x v="2497"/>
    </i>
    <i>
      <x v="2574"/>
    </i>
    <i>
      <x v="2657"/>
    </i>
    <i>
      <x v="2454"/>
    </i>
    <i>
      <x v="2480"/>
    </i>
    <i>
      <x v="2523"/>
    </i>
    <i>
      <x v="2314"/>
    </i>
    <i>
      <x v="2106"/>
    </i>
    <i>
      <x v="2272"/>
    </i>
    <i>
      <x v="2340"/>
    </i>
    <i>
      <x v="2317"/>
    </i>
    <i>
      <x v="2334"/>
    </i>
    <i>
      <x v="2017"/>
    </i>
    <i>
      <x v="1877"/>
    </i>
    <i>
      <x v="1954"/>
    </i>
    <i>
      <x v="1923"/>
    </i>
    <i>
      <x v="1735"/>
    </i>
    <i>
      <x v="2005"/>
    </i>
    <i>
      <x v="1739"/>
    </i>
    <i>
      <x v="1883"/>
    </i>
    <i>
      <x v="1772"/>
    </i>
    <i>
      <x v="1948"/>
    </i>
    <i>
      <x v="1851"/>
    </i>
    <i>
      <x v="1980"/>
    </i>
    <i>
      <x v="1998"/>
    </i>
    <i>
      <x v="1858"/>
    </i>
    <i>
      <x v="1370"/>
    </i>
    <i>
      <x v="1512"/>
    </i>
    <i>
      <x v="1406"/>
    </i>
    <i>
      <x v="1414"/>
    </i>
    <i>
      <x v="1523"/>
    </i>
    <i>
      <x v="1592"/>
    </i>
    <i>
      <x v="1411"/>
    </i>
    <i>
      <x v="1581"/>
    </i>
    <i>
      <x v="1365"/>
    </i>
    <i>
      <x v="1366"/>
    </i>
    <i>
      <x v="1316"/>
    </i>
    <i>
      <x v="1086"/>
    </i>
    <i>
      <x v="1085"/>
    </i>
    <i>
      <x v="1329"/>
    </i>
    <i>
      <x v="1088"/>
    </i>
    <i>
      <x v="1082"/>
    </i>
    <i>
      <x v="1235"/>
    </i>
    <i>
      <x v="1199"/>
    </i>
    <i>
      <x v="709"/>
    </i>
    <i>
      <x v="337"/>
    </i>
    <i>
      <x v="434"/>
    </i>
    <i>
      <x v="417"/>
    </i>
    <i>
      <x v="487"/>
    </i>
    <i>
      <x v="577"/>
    </i>
    <i>
      <x v="385"/>
    </i>
    <i>
      <x v="512"/>
    </i>
    <i>
      <x v="442"/>
    </i>
    <i>
      <x v="502"/>
    </i>
    <i>
      <x v="24"/>
    </i>
    <i>
      <x v="5"/>
    </i>
    <i>
      <x v="83"/>
    </i>
    <i>
      <x v="253"/>
    </i>
    <i>
      <x v="116"/>
    </i>
    <i>
      <x v="263"/>
    </i>
    <i>
      <x v="120"/>
    </i>
    <i>
      <x v="321"/>
    </i>
    <i>
      <x v="324"/>
    </i>
    <i>
      <x v="2362"/>
    </i>
    <i>
      <x v="2161"/>
    </i>
    <i>
      <x v="1919"/>
    </i>
    <i>
      <x v="1717"/>
    </i>
    <i>
      <x v="1828"/>
    </i>
    <i>
      <x v="1727"/>
    </i>
    <i>
      <x v="1364"/>
    </i>
    <i>
      <x v="282"/>
    </i>
    <i>
      <x v="2470"/>
    </i>
    <i>
      <x v="2393"/>
    </i>
    <i>
      <x v="2460"/>
    </i>
    <i>
      <x v="2465"/>
    </i>
    <i>
      <x v="2381"/>
    </i>
    <i>
      <x v="2289"/>
    </i>
    <i>
      <x v="2339"/>
    </i>
    <i>
      <x v="2114"/>
    </i>
    <i>
      <x v="2263"/>
    </i>
    <i>
      <x v="1691"/>
    </i>
    <i>
      <x v="1989"/>
    </i>
    <i>
      <x v="1616"/>
    </i>
    <i>
      <x v="1445"/>
    </i>
    <i>
      <x v="1515"/>
    </i>
    <i>
      <x v="1418"/>
    </i>
    <i>
      <x v="1569"/>
    </i>
    <i>
      <x v="1130"/>
    </i>
    <i>
      <x v="1269"/>
    </i>
    <i>
      <x v="1266"/>
    </i>
    <i>
      <x v="1077"/>
    </i>
    <i>
      <x v="1279"/>
    </i>
    <i>
      <x v="1289"/>
    </i>
    <i>
      <x v="1201"/>
    </i>
    <i>
      <x v="834"/>
    </i>
    <i>
      <x v="742"/>
    </i>
    <i>
      <x v="764"/>
    </i>
    <i>
      <x v="735"/>
    </i>
    <i>
      <x v="738"/>
    </i>
    <i>
      <x v="943"/>
    </i>
    <i>
      <x v="527"/>
    </i>
    <i>
      <x v="608"/>
    </i>
    <i>
      <x v="585"/>
    </i>
    <i>
      <x v="474"/>
    </i>
    <i>
      <x v="513"/>
    </i>
    <i>
      <x v="510"/>
    </i>
    <i>
      <x v="11"/>
    </i>
    <i>
      <x v="236"/>
    </i>
    <i>
      <x v="101"/>
    </i>
    <i>
      <x v="12"/>
    </i>
    <i>
      <x v="123"/>
    </i>
    <i>
      <x v="130"/>
    </i>
    <i>
      <x v="1641"/>
    </i>
    <i>
      <x v="1132"/>
    </i>
    <i>
      <x v="238"/>
    </i>
    <i>
      <x v="2068"/>
    </i>
    <i>
      <x v="2190"/>
    </i>
    <i>
      <x v="2201"/>
    </i>
    <i>
      <x v="2222"/>
    </i>
    <i>
      <x v="1871"/>
    </i>
    <i>
      <x v="1256"/>
    </i>
    <i>
      <x v="1150"/>
    </i>
    <i>
      <x v="2595"/>
    </i>
    <i>
      <x v="2464"/>
    </i>
    <i>
      <x v="2368"/>
    </i>
    <i>
      <x v="2620"/>
    </i>
    <i>
      <x v="2582"/>
    </i>
    <i>
      <x v="2554"/>
    </i>
    <i>
      <x v="2218"/>
    </i>
    <i>
      <x v="2061"/>
    </i>
    <i>
      <x v="2059"/>
    </i>
    <i>
      <x v="2328"/>
    </i>
    <i>
      <x v="2275"/>
    </i>
    <i>
      <x v="2107"/>
    </i>
    <i>
      <x v="2207"/>
    </i>
    <i>
      <x v="1984"/>
    </i>
    <i>
      <x v="1876"/>
    </i>
    <i>
      <x v="1843"/>
    </i>
    <i>
      <x v="1817"/>
    </i>
    <i>
      <x v="1897"/>
    </i>
    <i>
      <x v="1872"/>
    </i>
    <i>
      <x v="1993"/>
    </i>
    <i>
      <x v="1452"/>
    </i>
    <i>
      <x v="1580"/>
    </i>
    <i>
      <x v="1548"/>
    </i>
    <i>
      <x v="1103"/>
    </i>
    <i>
      <x v="1124"/>
    </i>
    <i>
      <x v="1108"/>
    </i>
    <i>
      <x v="1172"/>
    </i>
    <i>
      <x v="934"/>
    </i>
    <i>
      <x v="901"/>
    </i>
    <i>
      <x v="896"/>
    </i>
    <i>
      <x v="739"/>
    </i>
    <i>
      <x v="920"/>
    </i>
    <i>
      <x v="778"/>
    </i>
    <i>
      <x v="889"/>
    </i>
    <i>
      <x v="605"/>
    </i>
    <i>
      <x v="661"/>
    </i>
    <i>
      <x v="631"/>
    </i>
    <i>
      <x v="367"/>
    </i>
    <i>
      <x v="587"/>
    </i>
    <i>
      <x v="408"/>
    </i>
    <i>
      <x v="429"/>
    </i>
    <i>
      <x v="523"/>
    </i>
    <i>
      <x v="88"/>
    </i>
    <i>
      <x v="309"/>
    </i>
    <i>
      <x v="44"/>
    </i>
    <i>
      <x v="47"/>
    </i>
    <i>
      <x v="2163"/>
    </i>
    <i>
      <x v="1991"/>
    </i>
    <i>
      <x v="1421"/>
    </i>
    <i>
      <x v="1396"/>
    </i>
    <i>
      <x v="1005"/>
    </i>
    <i>
      <x v="582"/>
    </i>
    <i>
      <x v="1745"/>
    </i>
    <i>
      <x v="1446"/>
    </i>
    <i>
      <x v="1304"/>
    </i>
    <i>
      <x v="825"/>
    </i>
    <i>
      <x v="909"/>
    </i>
    <i>
      <x v="783"/>
    </i>
    <i>
      <x v="328"/>
    </i>
    <i>
      <x v="2580"/>
    </i>
    <i>
      <x v="2451"/>
    </i>
    <i>
      <x v="2617"/>
    </i>
    <i>
      <x v="2645"/>
    </i>
    <i>
      <x v="2413"/>
    </i>
    <i>
      <x v="2052"/>
    </i>
    <i>
      <x v="2225"/>
    </i>
    <i>
      <x v="2293"/>
    </i>
    <i>
      <x v="2297"/>
    </i>
    <i>
      <x v="2309"/>
    </i>
    <i>
      <x v="1979"/>
    </i>
    <i>
      <x v="1820"/>
    </i>
    <i>
      <x v="1812"/>
    </i>
    <i>
      <x v="1716"/>
    </i>
    <i>
      <x v="1819"/>
    </i>
    <i>
      <x v="1781"/>
    </i>
    <i>
      <x v="1953"/>
    </i>
    <i>
      <x v="1670"/>
    </i>
    <i>
      <x v="1604"/>
    </i>
    <i>
      <x v="1519"/>
    </i>
    <i>
      <x v="1401"/>
    </i>
    <i>
      <x v="1552"/>
    </i>
    <i>
      <x v="1272"/>
    </i>
    <i>
      <x v="1165"/>
    </i>
    <i>
      <x v="1007"/>
    </i>
    <i>
      <x v="1074"/>
    </i>
    <i>
      <x v="1239"/>
    </i>
    <i>
      <x v="1339"/>
    </i>
    <i>
      <x v="684"/>
    </i>
    <i>
      <x v="795"/>
    </i>
    <i>
      <x v="816"/>
    </i>
    <i>
      <x v="612"/>
    </i>
    <i>
      <x v="353"/>
    </i>
    <i>
      <x v="292"/>
    </i>
    <i>
      <x v="90"/>
    </i>
    <i>
      <x v="26"/>
    </i>
    <i>
      <x v="305"/>
    </i>
    <i>
      <x v="53"/>
    </i>
    <i>
      <x v="119"/>
    </i>
    <i>
      <x v="2313"/>
    </i>
    <i>
      <x v="1121"/>
    </i>
    <i>
      <x v="403"/>
    </i>
    <i>
      <x v="325"/>
    </i>
    <i>
      <x v="2353"/>
    </i>
    <i>
      <x v="2144"/>
    </i>
    <i>
      <x v="2301"/>
    </i>
    <i>
      <x v="1574"/>
    </i>
    <i>
      <x v="839"/>
    </i>
    <i>
      <x v="235"/>
    </i>
    <i>
      <x v="242"/>
    </i>
    <i>
      <x v="2624"/>
    </i>
    <i>
      <x v="2589"/>
    </i>
    <i>
      <x v="2558"/>
    </i>
    <i>
      <x v="2239"/>
    </i>
    <i>
      <x v="2189"/>
    </i>
    <i>
      <x v="2162"/>
    </i>
    <i>
      <x v="2029"/>
    </i>
    <i>
      <x v="2035"/>
    </i>
    <i>
      <x v="2075"/>
    </i>
    <i>
      <x v="2216"/>
    </i>
    <i>
      <x v="1800"/>
    </i>
    <i>
      <x v="1922"/>
    </i>
    <i>
      <x v="1761"/>
    </i>
    <i>
      <x v="1894"/>
    </i>
    <i>
      <x v="2007"/>
    </i>
    <i>
      <x v="1391"/>
    </i>
    <i>
      <x v="1550"/>
    </i>
    <i>
      <x v="1479"/>
    </i>
    <i>
      <x v="1388"/>
    </i>
    <i>
      <x v="1654"/>
    </i>
    <i>
      <x v="1457"/>
    </i>
    <i>
      <x v="1212"/>
    </i>
    <i>
      <x v="1231"/>
    </i>
    <i>
      <x v="1297"/>
    </i>
    <i>
      <x v="845"/>
    </i>
    <i>
      <x v="935"/>
    </i>
    <i>
      <x v="715"/>
    </i>
    <i>
      <x v="910"/>
    </i>
    <i>
      <x v="635"/>
    </i>
    <i>
      <x v="604"/>
    </i>
    <i>
      <x v="484"/>
    </i>
    <i>
      <x v="399"/>
    </i>
    <i>
      <x v="619"/>
    </i>
    <i>
      <x v="665"/>
    </i>
    <i>
      <x v="638"/>
    </i>
    <i>
      <x v="644"/>
    </i>
    <i>
      <x v="467"/>
    </i>
    <i>
      <x v="41"/>
    </i>
    <i>
      <x v="113"/>
    </i>
    <i>
      <x v="134"/>
    </i>
    <i>
      <x v="36"/>
    </i>
    <i>
      <x v="1187"/>
    </i>
    <i>
      <x v="1241"/>
    </i>
    <i>
      <x v="848"/>
    </i>
    <i>
      <x/>
    </i>
    <i>
      <x v="2586"/>
    </i>
    <i>
      <x v="2431"/>
    </i>
    <i>
      <x v="1799"/>
    </i>
    <i>
      <x v="1940"/>
    </i>
    <i>
      <x v="1135"/>
    </i>
    <i>
      <x v="853"/>
    </i>
    <i>
      <x v="601"/>
    </i>
    <i>
      <x v="31"/>
    </i>
    <i>
      <x v="202"/>
    </i>
    <i>
      <x v="2578"/>
    </i>
    <i>
      <x v="2405"/>
    </i>
    <i>
      <x v="2376"/>
    </i>
    <i>
      <x v="2521"/>
    </i>
    <i>
      <x v="2555"/>
    </i>
    <i>
      <x v="2664"/>
    </i>
    <i>
      <x v="2668"/>
    </i>
    <i>
      <x v="2238"/>
    </i>
    <i>
      <x v="2241"/>
    </i>
    <i>
      <x v="2082"/>
    </i>
    <i>
      <x v="2299"/>
    </i>
    <i>
      <x v="2262"/>
    </i>
    <i>
      <x v="2288"/>
    </i>
    <i>
      <x v="2203"/>
    </i>
    <i>
      <x v="1755"/>
    </i>
    <i>
      <x v="1902"/>
    </i>
    <i>
      <x v="1898"/>
    </i>
    <i>
      <x v="1587"/>
    </i>
    <i>
      <x v="1350"/>
    </i>
    <i>
      <x v="1441"/>
    </i>
    <i>
      <x v="1673"/>
    </i>
    <i>
      <x v="1137"/>
    </i>
    <i>
      <x v="941"/>
    </i>
    <i>
      <x v="760"/>
    </i>
    <i>
      <x v="494"/>
    </i>
    <i>
      <x v="360"/>
    </i>
    <i>
      <x v="21"/>
    </i>
    <i>
      <x v="10"/>
    </i>
    <i>
      <x v="313"/>
    </i>
    <i>
      <x v="318"/>
    </i>
    <i>
      <x v="2449"/>
    </i>
    <i>
      <x v="2673"/>
    </i>
    <i>
      <x v="2181"/>
    </i>
    <i>
      <x v="1631"/>
    </i>
    <i>
      <x v="1526"/>
    </i>
    <i>
      <x v="621"/>
    </i>
    <i>
      <x v="153"/>
    </i>
    <i>
      <x v="145"/>
    </i>
    <i>
      <x v="2471"/>
    </i>
    <i>
      <x v="2150"/>
    </i>
    <i>
      <x v="1692"/>
    </i>
    <i>
      <x v="1167"/>
    </i>
    <i>
      <x v="1110"/>
    </i>
    <i>
      <x v="711"/>
    </i>
    <i>
      <x v="958"/>
    </i>
    <i>
      <x v="524"/>
    </i>
    <i>
      <x v="93"/>
    </i>
    <i>
      <x v="2653"/>
    </i>
    <i>
      <x v="2539"/>
    </i>
    <i>
      <x v="2305"/>
    </i>
    <i>
      <x v="1994"/>
    </i>
    <i>
      <x v="847"/>
    </i>
    <i>
      <x v="349"/>
    </i>
    <i>
      <x v="564"/>
    </i>
    <i>
      <x v="254"/>
    </i>
    <i>
      <x v="2609"/>
    </i>
    <i>
      <x v="2279"/>
    </i>
    <i>
      <x v="2014"/>
    </i>
    <i>
      <x v="1915"/>
    </i>
    <i>
      <x v="1823"/>
    </i>
    <i>
      <x v="2002"/>
    </i>
    <i>
      <x v="1010"/>
    </i>
    <i>
      <x v="1252"/>
    </i>
    <i>
      <x v="1176"/>
    </i>
    <i>
      <x v="928"/>
    </i>
    <i>
      <x v="786"/>
    </i>
    <i>
      <x v="423"/>
    </i>
    <i>
      <x v="347"/>
    </i>
    <i>
      <x v="293"/>
    </i>
    <i>
      <x v="2656"/>
    </i>
    <i>
      <x v="1841"/>
    </i>
    <i>
      <x v="2004"/>
    </i>
    <i>
      <x v="1830"/>
    </i>
    <i>
      <x v="1358"/>
    </i>
    <i>
      <x v="1434"/>
    </i>
    <i>
      <x v="979"/>
    </i>
    <i>
      <x v="885"/>
    </i>
    <i>
      <x v="817"/>
    </i>
    <i>
      <x v="455"/>
    </i>
    <i>
      <x v="284"/>
    </i>
    <i>
      <x v="85"/>
    </i>
    <i>
      <x v="33"/>
    </i>
    <i>
      <x v="2467"/>
    </i>
    <i>
      <x v="2618"/>
    </i>
    <i>
      <x v="2419"/>
    </i>
    <i>
      <x v="2387"/>
    </i>
    <i>
      <x v="2416"/>
    </i>
    <i>
      <x v="2655"/>
    </i>
    <i>
      <x v="2591"/>
    </i>
    <i>
      <x v="2479"/>
    </i>
    <i>
      <x v="2412"/>
    </i>
    <i>
      <x v="2320"/>
    </i>
    <i>
      <x v="2234"/>
    </i>
    <i>
      <x v="2067"/>
    </i>
    <i>
      <x v="2118"/>
    </i>
    <i>
      <x v="1900"/>
    </i>
    <i>
      <x v="1706"/>
    </i>
    <i>
      <x v="1424"/>
    </i>
    <i>
      <x v="1655"/>
    </i>
    <i>
      <x v="1564"/>
    </i>
    <i>
      <x v="1491"/>
    </i>
    <i>
      <x v="1588"/>
    </i>
    <i>
      <x v="1553"/>
    </i>
    <i>
      <x v="1435"/>
    </i>
    <i>
      <x v="1029"/>
    </i>
    <i>
      <x v="1265"/>
    </i>
    <i>
      <x v="1021"/>
    </i>
    <i>
      <x v="722"/>
    </i>
    <i>
      <x v="733"/>
    </i>
    <i>
      <x v="1002"/>
    </i>
    <i>
      <x v="708"/>
    </i>
    <i>
      <x v="906"/>
    </i>
    <i>
      <x v="868"/>
    </i>
    <i>
      <x v="517"/>
    </i>
    <i>
      <x v="398"/>
    </i>
    <i>
      <x v="384"/>
    </i>
    <i>
      <x v="617"/>
    </i>
    <i>
      <x v="589"/>
    </i>
    <i>
      <x v="549"/>
    </i>
    <i>
      <x v="245"/>
    </i>
    <i>
      <x v="30"/>
    </i>
    <i>
      <x v="59"/>
    </i>
    <i>
      <x v="7"/>
    </i>
    <i>
      <x v="206"/>
    </i>
    <i>
      <x v="2058"/>
    </i>
    <i>
      <x v="2133"/>
    </i>
    <i>
      <x v="1750"/>
    </i>
    <i>
      <x v="1640"/>
    </i>
    <i>
      <x v="1589"/>
    </i>
    <i>
      <x v="1198"/>
    </i>
    <i>
      <x v="624"/>
    </i>
    <i>
      <x v="192"/>
    </i>
    <i>
      <x v="2378"/>
    </i>
    <i>
      <x v="2485"/>
    </i>
    <i>
      <x v="2086"/>
    </i>
    <i>
      <x v="2019"/>
    </i>
    <i>
      <x v="1579"/>
    </i>
    <i>
      <x v="1191"/>
    </i>
    <i>
      <x v="1145"/>
    </i>
    <i>
      <x v="829"/>
    </i>
    <i>
      <x v="938"/>
    </i>
    <i>
      <x v="584"/>
    </i>
    <i>
      <x v="264"/>
    </i>
    <i>
      <x v="2099"/>
    </i>
    <i>
      <x v="955"/>
    </i>
    <i>
      <x v="2057"/>
    </i>
    <i>
      <x v="1912"/>
    </i>
    <i>
      <x v="1516"/>
    </i>
    <i>
      <x v="737"/>
    </i>
    <i>
      <x v="771"/>
    </i>
    <i>
      <x v="2529"/>
    </i>
    <i>
      <x v="2619"/>
    </i>
    <i>
      <x v="2577"/>
    </i>
    <i>
      <x v="1850"/>
    </i>
    <i>
      <x v="1733"/>
    </i>
    <i>
      <x v="1449"/>
    </i>
    <i>
      <x v="1662"/>
    </i>
    <i>
      <x v="1419"/>
    </i>
    <i>
      <x v="1095"/>
    </i>
    <i>
      <x v="1298"/>
    </i>
    <i>
      <x v="867"/>
    </i>
    <i>
      <x v="2534"/>
    </i>
    <i>
      <x v="2626"/>
    </i>
    <i>
      <x v="2562"/>
    </i>
    <i>
      <x v="2478"/>
    </i>
    <i>
      <x v="2230"/>
    </i>
    <i>
      <x v="2174"/>
    </i>
    <i>
      <x v="2041"/>
    </i>
    <i>
      <x v="2015"/>
    </i>
    <i>
      <x v="2182"/>
    </i>
    <i>
      <x v="1960"/>
    </i>
    <i>
      <x v="1839"/>
    </i>
    <i>
      <x v="1862"/>
    </i>
    <i>
      <x v="1520"/>
    </i>
    <i>
      <x v="1485"/>
    </i>
    <i>
      <x v="1606"/>
    </i>
    <i>
      <x v="1649"/>
    </i>
    <i>
      <x v="1134"/>
    </i>
    <i>
      <x v="929"/>
    </i>
    <i>
      <x v="948"/>
    </i>
    <i>
      <x v="999"/>
    </i>
    <i>
      <x v="694"/>
    </i>
    <i>
      <x v="674"/>
    </i>
    <i>
      <x v="924"/>
    </i>
    <i>
      <x v="606"/>
    </i>
    <i>
      <x v="566"/>
    </i>
    <i>
      <x v="622"/>
    </i>
    <i>
      <x v="364"/>
    </i>
    <i>
      <x v="435"/>
    </i>
    <i>
      <x v="114"/>
    </i>
    <i>
      <x v="72"/>
    </i>
    <i>
      <x v="189"/>
    </i>
    <i>
      <x v="2357"/>
    </i>
    <i>
      <x v="1777"/>
    </i>
    <i>
      <x v="1895"/>
    </i>
    <i>
      <x v="1160"/>
    </i>
    <i>
      <x v="2629"/>
    </i>
    <i>
      <x v="2631"/>
    </i>
    <i>
      <x v="1483"/>
    </i>
    <i>
      <x v="1468"/>
    </i>
    <i>
      <x v="1467"/>
    </i>
    <i>
      <x v="1109"/>
    </i>
    <i>
      <x v="1173"/>
    </i>
    <i>
      <x v="952"/>
    </i>
    <i>
      <x v="862"/>
    </i>
    <i>
      <x v="2496"/>
    </i>
    <i>
      <x v="2654"/>
    </i>
    <i>
      <x v="2461"/>
    </i>
    <i>
      <x v="2652"/>
    </i>
    <i>
      <x v="2374"/>
    </i>
    <i>
      <x v="2169"/>
    </i>
    <i>
      <x v="2228"/>
    </i>
    <i>
      <x v="2219"/>
    </i>
    <i>
      <x v="1926"/>
    </i>
    <i>
      <x v="2003"/>
    </i>
    <i>
      <x v="1728"/>
    </i>
    <i>
      <x v="1910"/>
    </i>
    <i>
      <x v="1854"/>
    </i>
    <i>
      <x v="1347"/>
    </i>
    <i>
      <x v="1369"/>
    </i>
    <i>
      <x v="1646"/>
    </i>
    <i>
      <x v="1439"/>
    </i>
    <i>
      <x v="1390"/>
    </i>
    <i>
      <x v="1300"/>
    </i>
    <i>
      <x v="1211"/>
    </i>
    <i>
      <x v="1323"/>
    </i>
    <i>
      <x v="1068"/>
    </i>
    <i>
      <x v="676"/>
    </i>
    <i>
      <x v="836"/>
    </i>
    <i>
      <x v="894"/>
    </i>
    <i>
      <x v="773"/>
    </i>
    <i>
      <x v="977"/>
    </i>
    <i>
      <x v="985"/>
    </i>
    <i>
      <x v="456"/>
    </i>
    <i>
      <x v="406"/>
    </i>
    <i>
      <x v="668"/>
    </i>
    <i>
      <x v="269"/>
    </i>
    <i>
      <x v="79"/>
    </i>
    <i>
      <x v="216"/>
    </i>
    <i>
      <x v="4"/>
    </i>
    <i>
      <x v="261"/>
    </i>
    <i>
      <x v="2236"/>
    </i>
    <i>
      <x v="2031"/>
    </i>
    <i>
      <x v="1577"/>
    </i>
    <i>
      <x v="1169"/>
    </i>
    <i>
      <x v="675"/>
    </i>
    <i>
      <x v="887"/>
    </i>
    <i>
      <x v="438"/>
    </i>
    <i>
      <x v="209"/>
    </i>
    <i>
      <x v="333"/>
    </i>
    <i>
      <x v="1624"/>
    </i>
    <i>
      <x v="1301"/>
    </i>
    <i>
      <x v="784"/>
    </i>
    <i>
      <x v="763"/>
    </i>
    <i>
      <x v="570"/>
    </i>
    <i>
      <x v="2259"/>
    </i>
    <i>
      <x v="2122"/>
    </i>
    <i>
      <x v="2139"/>
    </i>
    <i>
      <x v="1836"/>
    </i>
    <i>
      <x v="1732"/>
    </i>
    <i>
      <x v="1821"/>
    </i>
    <i>
      <x v="1771"/>
    </i>
    <i>
      <x v="1689"/>
    </i>
    <i>
      <x v="1856"/>
    </i>
    <i>
      <x v="1420"/>
    </i>
    <i>
      <x v="1637"/>
    </i>
    <i>
      <x v="1537"/>
    </i>
    <i>
      <x v="1397"/>
    </i>
    <i>
      <x v="1126"/>
    </i>
    <i>
      <x v="1094"/>
    </i>
    <i>
      <x v="1163"/>
    </i>
    <i>
      <x v="756"/>
    </i>
    <i>
      <x v="574"/>
    </i>
    <i>
      <x v="508"/>
    </i>
    <i>
      <x v="481"/>
    </i>
    <i>
      <x v="402"/>
    </i>
    <i>
      <x v="78"/>
    </i>
    <i>
      <x v="158"/>
    </i>
    <i>
      <x v="2590"/>
    </i>
    <i>
      <x v="2212"/>
    </i>
    <i>
      <x v="2261"/>
    </i>
    <i>
      <x v="1754"/>
    </i>
    <i>
      <x v="1155"/>
    </i>
    <i>
      <x v="559"/>
    </i>
    <i>
      <x v="505"/>
    </i>
    <i>
      <x v="231"/>
    </i>
    <i>
      <x v="152"/>
    </i>
    <i>
      <x v="2158"/>
    </i>
    <i>
      <x v="2292"/>
    </i>
    <i>
      <x v="2076"/>
    </i>
    <i>
      <x v="2325"/>
    </i>
    <i>
      <x v="1565"/>
    </i>
    <i>
      <x v="1633"/>
    </i>
    <i>
      <x v="1055"/>
    </i>
    <i>
      <x v="139"/>
    </i>
    <i>
      <x v="2487"/>
    </i>
    <i>
      <x v="2622"/>
    </i>
    <i>
      <x v="2022"/>
    </i>
    <i>
      <x v="1087"/>
    </i>
    <i>
      <x v="1302"/>
    </i>
    <i>
      <x v="1277"/>
    </i>
    <i>
      <x v="859"/>
    </i>
    <i>
      <x v="857"/>
    </i>
    <i>
      <x v="640"/>
    </i>
    <i>
      <x v="142"/>
    </i>
    <i>
      <x v="150"/>
    </i>
    <i>
      <x v="2665"/>
    </i>
    <i>
      <x v="2598"/>
    </i>
    <i>
      <x v="2186"/>
    </i>
    <i>
      <x v="2100"/>
    </i>
    <i>
      <x v="2227"/>
    </i>
    <i>
      <x v="1776"/>
    </i>
    <i>
      <x v="1793"/>
    </i>
    <i>
      <x v="1760"/>
    </i>
    <i>
      <x v="1939"/>
    </i>
    <i>
      <x v="1158"/>
    </i>
    <i>
      <x v="728"/>
    </i>
    <i>
      <x v="718"/>
    </i>
    <i>
      <x v="443"/>
    </i>
    <i>
      <x v="544"/>
    </i>
    <i>
      <x v="147"/>
    </i>
    <i>
      <x v="193"/>
    </i>
    <i>
      <x v="2370"/>
    </i>
    <i>
      <x v="2420"/>
    </i>
    <i>
      <x v="2649"/>
    </i>
    <i>
      <x v="2651"/>
    </i>
    <i>
      <x v="2490"/>
    </i>
    <i>
      <x v="2407"/>
    </i>
    <i>
      <x v="2141"/>
    </i>
    <i>
      <x v="2287"/>
    </i>
    <i>
      <x v="2084"/>
    </i>
    <i>
      <x v="2146"/>
    </i>
    <i>
      <x v="2037"/>
    </i>
    <i>
      <x v="2268"/>
    </i>
    <i>
      <x v="1911"/>
    </i>
    <i>
      <x v="1749"/>
    </i>
    <i>
      <x v="1908"/>
    </i>
    <i>
      <x v="1371"/>
    </i>
    <i>
      <x v="1379"/>
    </i>
    <i>
      <x v="1532"/>
    </i>
    <i>
      <x v="1413"/>
    </i>
    <i>
      <x v="1472"/>
    </i>
    <i>
      <x v="1142"/>
    </i>
    <i>
      <x v="745"/>
    </i>
    <i>
      <x v="693"/>
    </i>
    <i>
      <x v="992"/>
    </i>
    <i>
      <x v="633"/>
    </i>
    <i>
      <x v="578"/>
    </i>
    <i>
      <x v="650"/>
    </i>
    <i>
      <x v="266"/>
    </i>
    <i>
      <x v="215"/>
    </i>
    <i>
      <x v="125"/>
    </i>
    <i>
      <x v="2560"/>
    </i>
    <i>
      <x v="2504"/>
    </i>
    <i>
      <x v="2455"/>
    </i>
    <i>
      <x v="2550"/>
    </i>
    <i>
      <x v="2446"/>
    </i>
    <i>
      <x v="2511"/>
    </i>
    <i>
      <x v="2160"/>
    </i>
    <i>
      <x v="2291"/>
    </i>
    <i>
      <x v="2252"/>
    </i>
    <i>
      <x v="2020"/>
    </i>
    <i>
      <x v="2335"/>
    </i>
    <i>
      <x v="2028"/>
    </i>
    <i>
      <x v="2009"/>
    </i>
    <i>
      <x v="1773"/>
    </i>
    <i>
      <x v="1921"/>
    </i>
    <i>
      <x v="1861"/>
    </i>
    <i>
      <x v="1855"/>
    </i>
    <i>
      <x v="1384"/>
    </i>
    <i>
      <x v="1674"/>
    </i>
    <i>
      <x v="1572"/>
    </i>
    <i>
      <x v="1475"/>
    </i>
    <i>
      <x v="1540"/>
    </i>
    <i>
      <x v="1615"/>
    </i>
    <i>
      <x v="1450"/>
    </i>
    <i>
      <x v="1490"/>
    </i>
    <i>
      <x v="1561"/>
    </i>
    <i>
      <x v="1127"/>
    </i>
    <i>
      <x v="1273"/>
    </i>
    <i>
      <x v="1319"/>
    </i>
    <i>
      <x v="1151"/>
    </i>
    <i>
      <x v="899"/>
    </i>
    <i>
      <x v="634"/>
    </i>
    <i>
      <x v="365"/>
    </i>
    <i>
      <x v="466"/>
    </i>
    <i>
      <x v="163"/>
    </i>
    <i>
      <x v="191"/>
    </i>
    <i>
      <x v="71"/>
    </i>
    <i>
      <x v="179"/>
    </i>
    <i>
      <x v="306"/>
    </i>
    <i>
      <x v="194"/>
    </i>
    <i>
      <x v="2669"/>
    </i>
    <i>
      <x v="2184"/>
    </i>
    <i>
      <x v="1963"/>
    </i>
    <i>
      <x v="1852"/>
    </i>
    <i>
      <x v="1648"/>
    </i>
    <i>
      <x v="1047"/>
    </i>
    <i>
      <x v="884"/>
    </i>
    <i>
      <x v="594"/>
    </i>
    <i>
      <x v="60"/>
    </i>
    <i>
      <x v="2373"/>
    </i>
    <i>
      <x v="2648"/>
    </i>
    <i>
      <x v="2083"/>
    </i>
    <i>
      <x v="2215"/>
    </i>
    <i>
      <x v="1394"/>
    </i>
    <i>
      <x v="1185"/>
    </i>
    <i>
      <x v="793"/>
    </i>
    <i>
      <x v="501"/>
    </i>
    <i>
      <x v="346"/>
    </i>
    <i>
      <x v="446"/>
    </i>
    <i>
      <x v="168"/>
    </i>
    <i>
      <x v="1647"/>
    </i>
    <i>
      <x v="1354"/>
    </i>
    <i>
      <x v="699"/>
    </i>
    <i>
      <x v="503"/>
    </i>
    <i>
      <x v="302"/>
    </i>
    <i>
      <x v="2391"/>
    </i>
    <i>
      <x v="2126"/>
    </i>
    <i>
      <x v="1710"/>
    </i>
    <i>
      <x v="1769"/>
    </i>
    <i>
      <x v="1796"/>
    </i>
    <i>
      <x v="1965"/>
    </i>
    <i>
      <x v="1422"/>
    </i>
    <i>
      <x v="1423"/>
    </i>
    <i>
      <x v="1465"/>
    </i>
    <i>
      <x v="1656"/>
    </i>
    <i>
      <x v="1563"/>
    </i>
    <i>
      <x v="1267"/>
    </i>
    <i>
      <x v="981"/>
    </i>
    <i>
      <x v="344"/>
    </i>
    <i>
      <x v="590"/>
    </i>
    <i>
      <x v="2197"/>
    </i>
    <i>
      <x v="2137"/>
    </i>
    <i>
      <x v="2000"/>
    </i>
    <i>
      <x v="1377"/>
    </i>
    <i>
      <x v="1544"/>
    </i>
    <i>
      <x v="1097"/>
    </i>
    <i>
      <x v="450"/>
    </i>
    <i>
      <x v="39"/>
    </i>
    <i>
      <x v="2369"/>
    </i>
    <i>
      <x v="2612"/>
    </i>
    <i>
      <x v="2638"/>
    </i>
    <i>
      <x v="2039"/>
    </i>
    <i>
      <x v="2038"/>
    </i>
    <i>
      <x v="1863"/>
    </i>
    <i>
      <x v="1878"/>
    </i>
    <i>
      <x v="1992"/>
    </i>
    <i>
      <x v="1416"/>
    </i>
    <i>
      <x v="1566"/>
    </i>
    <i>
      <x v="1345"/>
    </i>
    <i>
      <x v="1463"/>
    </i>
    <i>
      <x v="1447"/>
    </i>
    <i>
      <x v="1484"/>
    </i>
    <i>
      <x v="1496"/>
    </i>
    <i>
      <x v="1309"/>
    </i>
    <i>
      <x v="1043"/>
    </i>
    <i>
      <x v="1030"/>
    </i>
    <i>
      <x v="1261"/>
    </i>
    <i>
      <x v="831"/>
    </i>
    <i>
      <x v="757"/>
    </i>
    <i>
      <x v="679"/>
    </i>
    <i>
      <x v="804"/>
    </i>
    <i>
      <x v="908"/>
    </i>
    <i>
      <x v="637"/>
    </i>
    <i>
      <x v="636"/>
    </i>
    <i>
      <x v="388"/>
    </i>
    <i>
      <x v="554"/>
    </i>
    <i>
      <x v="267"/>
    </i>
    <i>
      <x v="2614"/>
    </i>
    <i>
      <x v="1731"/>
    </i>
    <i>
      <x v="1943"/>
    </i>
    <i>
      <x v="1864"/>
    </i>
    <i>
      <x v="1617"/>
    </i>
    <i>
      <x v="602"/>
    </i>
    <i>
      <x v="2042"/>
    </i>
    <i>
      <x v="2089"/>
    </i>
    <i>
      <x v="2006"/>
    </i>
    <i>
      <x v="1357"/>
    </i>
    <i>
      <x v="1342"/>
    </i>
    <i>
      <x v="77"/>
    </i>
    <i>
      <x v="2520"/>
    </i>
    <i>
      <x v="2666"/>
    </i>
    <i>
      <x v="2647"/>
    </i>
    <i>
      <x v="2493"/>
    </i>
    <i>
      <x v="2375"/>
    </i>
    <i>
      <x v="2594"/>
    </i>
    <i>
      <x v="2592"/>
    </i>
    <i>
      <x v="2056"/>
    </i>
    <i>
      <x v="2016"/>
    </i>
    <i>
      <x v="2286"/>
    </i>
    <i>
      <x v="2072"/>
    </i>
    <i>
      <x v="1835"/>
    </i>
    <i>
      <x v="1764"/>
    </i>
    <i>
      <x v="1916"/>
    </i>
    <i>
      <x v="1756"/>
    </i>
    <i>
      <x v="1788"/>
    </i>
    <i>
      <x v="1412"/>
    </i>
    <i>
      <x v="1500"/>
    </i>
    <i>
      <x v="1625"/>
    </i>
    <i>
      <x v="1471"/>
    </i>
    <i>
      <x v="1443"/>
    </i>
    <i>
      <x v="1459"/>
    </i>
    <i>
      <x v="1156"/>
    </i>
    <i>
      <x v="1237"/>
    </i>
    <i>
      <x v="1140"/>
    </i>
    <i>
      <x v="835"/>
    </i>
    <i>
      <x v="687"/>
    </i>
    <i>
      <x v="907"/>
    </i>
    <i>
      <x v="921"/>
    </i>
    <i>
      <x v="749"/>
    </i>
    <i>
      <x v="395"/>
    </i>
    <i>
      <x v="359"/>
    </i>
    <i>
      <x v="540"/>
    </i>
    <i>
      <x v="639"/>
    </i>
    <i>
      <x v="205"/>
    </i>
    <i>
      <x v="3"/>
    </i>
    <i>
      <x v="29"/>
    </i>
    <i>
      <x v="17"/>
    </i>
    <i>
      <x v="299"/>
    </i>
    <i>
      <x v="276"/>
    </i>
    <i>
      <x v="304"/>
    </i>
    <i>
      <x v="279"/>
    </i>
    <i>
      <x v="74"/>
    </i>
    <i>
      <x v="65"/>
    </i>
    <i>
      <x v="55"/>
    </i>
    <i>
      <x v="1825"/>
    </i>
    <i>
      <x v="1957"/>
    </i>
    <i>
      <x v="1844"/>
    </i>
    <i>
      <x v="1378"/>
    </i>
    <i>
      <x v="712"/>
    </i>
    <i>
      <x v="917"/>
    </i>
    <i>
      <x v="615"/>
    </i>
    <i>
      <x v="541"/>
    </i>
    <i>
      <x v="497"/>
    </i>
    <i>
      <x v="596"/>
    </i>
    <i>
      <x v="162"/>
    </i>
    <i>
      <x v="2491"/>
    </i>
    <i>
      <x v="1709"/>
    </i>
    <i>
      <x v="1675"/>
    </i>
    <i>
      <x v="1837"/>
    </i>
    <i>
      <x v="1425"/>
    </i>
    <i>
      <x v="1535"/>
    </i>
    <i>
      <x v="1177"/>
    </i>
    <i>
      <x v="725"/>
    </i>
    <i>
      <x v="818"/>
    </i>
    <i>
      <x v="752"/>
    </i>
    <i>
      <x v="625"/>
    </i>
    <i>
      <x v="410"/>
    </i>
    <i>
      <x v="629"/>
    </i>
    <i>
      <x v="38"/>
    </i>
    <i>
      <x v="144"/>
    </i>
    <i>
      <x v="23"/>
    </i>
    <i>
      <x v="2541"/>
    </i>
    <i>
      <x v="1899"/>
    </i>
    <i>
      <x v="746"/>
    </i>
    <i>
      <x v="568"/>
    </i>
    <i>
      <x v="2390"/>
    </i>
    <i>
      <x v="2611"/>
    </i>
    <i>
      <x v="2459"/>
    </i>
    <i>
      <x v="1834"/>
    </i>
    <i>
      <x v="1664"/>
    </i>
    <i>
      <x v="1570"/>
    </i>
    <i>
      <x v="1171"/>
    </i>
    <i>
      <x v="430"/>
    </i>
    <i>
      <x v="616"/>
    </i>
    <i>
      <x v="457"/>
    </i>
    <i>
      <x v="227"/>
    </i>
    <i>
      <x v="312"/>
    </i>
    <i>
      <x v="2149"/>
    </i>
    <i>
      <x v="1331"/>
    </i>
    <i>
      <x v="1281"/>
    </i>
    <i>
      <x v="769"/>
    </i>
    <i>
      <x v="2551"/>
    </i>
    <i>
      <x v="2456"/>
    </i>
    <i>
      <x v="2063"/>
    </i>
    <i>
      <x v="1612"/>
    </i>
    <i>
      <x v="1019"/>
    </i>
    <i>
      <x v="1050"/>
    </i>
    <i>
      <x v="1306"/>
    </i>
    <i>
      <x v="1168"/>
    </i>
    <i>
      <x v="204"/>
    </i>
    <i>
      <x v="195"/>
    </i>
    <i>
      <x v="331"/>
    </i>
    <i>
      <x v="133"/>
    </i>
    <i>
      <x v="2394"/>
    </i>
    <i>
      <x v="2135"/>
    </i>
    <i>
      <x v="1542"/>
    </i>
    <i>
      <x v="1090"/>
    </i>
    <i>
      <x v="1200"/>
    </i>
    <i>
      <x v="1196"/>
    </i>
    <i>
      <x v="396"/>
    </i>
    <i>
      <x v="2399"/>
    </i>
    <i>
      <x v="2371"/>
    </i>
    <i>
      <x v="2635"/>
    </i>
    <i>
      <x v="2486"/>
    </i>
    <i>
      <x v="2321"/>
    </i>
    <i>
      <x v="2008"/>
    </i>
    <i>
      <x v="1632"/>
    </i>
    <i>
      <x v="1344"/>
    </i>
    <i>
      <x v="1489"/>
    </i>
    <i>
      <x v="1534"/>
    </i>
    <i>
      <x v="865"/>
    </i>
    <i>
      <x v="380"/>
    </i>
    <i>
      <x v="632"/>
    </i>
    <i>
      <x v="613"/>
    </i>
    <i>
      <x v="20"/>
    </i>
    <i>
      <x v="234"/>
    </i>
    <i>
      <x v="97"/>
    </i>
    <i>
      <x v="100"/>
    </i>
    <i>
      <x v="249"/>
    </i>
    <i>
      <x v="111"/>
    </i>
    <i>
      <x v="2452"/>
    </i>
    <i>
      <x v="2571"/>
    </i>
    <i>
      <x v="2428"/>
    </i>
    <i>
      <x v="2507"/>
    </i>
    <i>
      <x v="2549"/>
    </i>
    <i>
      <x v="2348"/>
    </i>
    <i>
      <x v="2366"/>
    </i>
    <i>
      <x v="2092"/>
    </i>
    <i>
      <x v="2159"/>
    </i>
    <i>
      <x v="2178"/>
    </i>
    <i>
      <x v="2240"/>
    </i>
    <i>
      <x v="2012"/>
    </i>
    <i>
      <x v="2254"/>
    </i>
    <i>
      <x v="1795"/>
    </i>
    <i>
      <x v="1896"/>
    </i>
    <i>
      <x v="1807"/>
    </i>
    <i>
      <x v="1905"/>
    </i>
    <i>
      <x v="1700"/>
    </i>
    <i>
      <x v="1683"/>
    </i>
    <i>
      <x v="1741"/>
    </i>
    <i>
      <x v="1444"/>
    </i>
    <i>
      <x v="1118"/>
    </i>
    <i>
      <x v="1285"/>
    </i>
    <i>
      <x v="1251"/>
    </i>
    <i>
      <x v="1053"/>
    </i>
    <i>
      <x v="1071"/>
    </i>
    <i>
      <x v="1111"/>
    </i>
    <i>
      <x v="1116"/>
    </i>
    <i>
      <x v="721"/>
    </i>
    <i>
      <x v="915"/>
    </i>
    <i>
      <x v="869"/>
    </i>
    <i>
      <x v="671"/>
    </i>
    <i>
      <x v="386"/>
    </i>
    <i>
      <x v="565"/>
    </i>
    <i>
      <x v="576"/>
    </i>
    <i>
      <x v="198"/>
    </i>
    <i>
      <x v="252"/>
    </i>
    <i>
      <x v="316"/>
    </i>
    <i>
      <x v="18"/>
    </i>
    <i>
      <x v="124"/>
    </i>
    <i>
      <x v="76"/>
    </i>
    <i>
      <x v="2505"/>
    </i>
    <i>
      <x v="1538"/>
    </i>
    <i>
      <x v="1528"/>
    </i>
    <i>
      <x v="1253"/>
    </i>
    <i>
      <x v="1022"/>
    </i>
    <i>
      <x v="747"/>
    </i>
    <i>
      <x v="1004"/>
    </i>
    <i>
      <x v="858"/>
    </i>
    <i>
      <x v="815"/>
    </i>
    <i>
      <x v="871"/>
    </i>
    <i>
      <x v="646"/>
    </i>
    <i>
      <x v="49"/>
    </i>
    <i>
      <x v="329"/>
    </i>
    <i>
      <x v="2662"/>
    </i>
    <i>
      <x v="2383"/>
    </i>
    <i>
      <x v="2472"/>
    </i>
    <i>
      <x v="2531"/>
    </i>
    <i>
      <x v="2195"/>
    </i>
    <i>
      <x v="2205"/>
    </i>
    <i>
      <x v="1879"/>
    </i>
    <i>
      <x v="1747"/>
    </i>
    <i>
      <x v="1456"/>
    </i>
    <i>
      <x v="1473"/>
    </i>
    <i>
      <x v="1601"/>
    </i>
    <i>
      <x v="1154"/>
    </i>
    <i>
      <x v="751"/>
    </i>
    <i>
      <x v="892"/>
    </i>
    <i>
      <x v="932"/>
    </i>
    <i>
      <x v="645"/>
    </i>
    <i>
      <x v="444"/>
    </i>
    <i>
      <x v="580"/>
    </i>
    <i>
      <x v="58"/>
    </i>
    <i>
      <x v="56"/>
    </i>
    <i>
      <x v="2435"/>
    </i>
    <i>
      <x v="2540"/>
    </i>
    <i>
      <x v="2377"/>
    </i>
    <i>
      <x v="2258"/>
    </i>
    <i>
      <x v="2049"/>
    </i>
    <i>
      <x v="1967"/>
    </i>
    <i>
      <x v="1711"/>
    </i>
    <i>
      <x v="1645"/>
    </i>
    <i>
      <x v="1557"/>
    </i>
    <i>
      <x v="1427"/>
    </i>
    <i>
      <x v="1578"/>
    </i>
    <i>
      <x v="1208"/>
    </i>
    <i>
      <x v="713"/>
    </i>
    <i>
      <x v="767"/>
    </i>
    <i>
      <x v="872"/>
    </i>
    <i>
      <x v="558"/>
    </i>
    <i>
      <x v="666"/>
    </i>
    <i>
      <x v="532"/>
    </i>
    <i>
      <x v="110"/>
    </i>
    <i>
      <x v="2663"/>
    </i>
    <i>
      <x v="2450"/>
    </i>
    <i>
      <x v="2633"/>
    </i>
    <i>
      <x v="2237"/>
    </i>
    <i>
      <x v="1840"/>
    </i>
    <i>
      <x v="1829"/>
    </i>
    <i>
      <x v="1699"/>
    </i>
    <i>
      <x v="1372"/>
    </i>
    <i>
      <x v="1522"/>
    </i>
    <i>
      <x v="1642"/>
    </i>
    <i>
      <x v="1462"/>
    </i>
    <i>
      <x v="1024"/>
    </i>
    <i>
      <x v="779"/>
    </i>
    <i>
      <x v="586"/>
    </i>
    <i>
      <x v="351"/>
    </i>
    <i>
      <x v="296"/>
    </i>
    <i>
      <x v="2271"/>
    </i>
    <i>
      <x v="849"/>
    </i>
    <i>
      <x v="697"/>
    </i>
    <i>
      <x v="225"/>
    </i>
    <i>
      <x v="2097"/>
    </i>
    <i>
      <x v="1210"/>
    </i>
    <i>
      <x v="988"/>
    </i>
    <i>
      <x v="548"/>
    </i>
    <i>
      <x v="127"/>
    </i>
    <i>
      <x v="2445"/>
    </i>
    <i>
      <x v="2512"/>
    </i>
    <i>
      <x v="2447"/>
    </i>
    <i>
      <x v="2124"/>
    </i>
    <i>
      <x v="1977"/>
    </i>
    <i>
      <x v="1873"/>
    </i>
    <i>
      <x v="1112"/>
    </i>
    <i>
      <x v="672"/>
    </i>
    <i>
      <x v="336"/>
    </i>
    <i>
      <x v="294"/>
    </i>
    <i>
      <x v="137"/>
    </i>
    <i>
      <x v="2386"/>
    </i>
    <i>
      <x v="2032"/>
    </i>
    <i>
      <x v="2273"/>
    </i>
    <i>
      <x v="2093"/>
    </i>
    <i>
      <x v="2306"/>
    </i>
    <i>
      <x v="2217"/>
    </i>
    <i>
      <x v="1652"/>
    </i>
    <i>
      <x v="1478"/>
    </i>
    <i>
      <x v="1119"/>
    </i>
    <i>
      <x v="970"/>
    </i>
    <i>
      <x v="207"/>
    </i>
    <i>
      <x v="2426"/>
    </i>
    <i>
      <x v="2442"/>
    </i>
    <i>
      <x v="2444"/>
    </i>
    <i>
      <x v="2176"/>
    </i>
    <i>
      <x v="2257"/>
    </i>
    <i>
      <x v="1693"/>
    </i>
    <i>
      <x v="1697"/>
    </i>
    <i>
      <x v="1976"/>
    </i>
    <i>
      <x v="1790"/>
    </i>
    <i>
      <x v="1360"/>
    </i>
    <i>
      <x v="1403"/>
    </i>
    <i>
      <x v="1381"/>
    </i>
    <i>
      <x v="1466"/>
    </i>
    <i>
      <x v="1660"/>
    </i>
    <i>
      <x v="1514"/>
    </i>
    <i>
      <x v="1529"/>
    </i>
    <i>
      <x v="1621"/>
    </i>
    <i>
      <x v="1072"/>
    </i>
    <i>
      <x v="1096"/>
    </i>
    <i>
      <x v="1223"/>
    </i>
    <i>
      <x v="1105"/>
    </i>
    <i>
      <x v="1205"/>
    </i>
    <i>
      <x v="1240"/>
    </i>
    <i>
      <x v="1338"/>
    </i>
    <i>
      <x v="1325"/>
    </i>
    <i>
      <x v="1036"/>
    </i>
    <i>
      <x v="876"/>
    </i>
    <i>
      <x v="940"/>
    </i>
    <i>
      <x v="776"/>
    </i>
    <i>
      <x v="724"/>
    </i>
    <i>
      <x v="172"/>
    </i>
    <i>
      <x v="166"/>
    </i>
    <i>
      <x v="8"/>
    </i>
    <i>
      <x v="64"/>
    </i>
    <i>
      <x v="126"/>
    </i>
    <i>
      <x v="212"/>
    </i>
    <i>
      <x v="45"/>
    </i>
    <i>
      <x v="239"/>
    </i>
    <i>
      <x v="2572"/>
    </i>
    <i>
      <x v="2432"/>
    </i>
    <i>
      <x v="1729"/>
    </i>
    <i>
      <x v="1353"/>
    </i>
    <i>
      <x v="1597"/>
    </i>
    <i>
      <x v="1361"/>
    </i>
    <i>
      <x v="1658"/>
    </i>
    <i>
      <x v="1042"/>
    </i>
    <i>
      <x v="1337"/>
    </i>
    <i>
      <x v="911"/>
    </i>
    <i>
      <x v="971"/>
    </i>
    <i>
      <x v="468"/>
    </i>
    <i>
      <x v="374"/>
    </i>
    <i>
      <x v="105"/>
    </i>
    <i>
      <x v="2556"/>
    </i>
    <i>
      <x v="2110"/>
    </i>
    <i>
      <x v="1904"/>
    </i>
    <i>
      <x v="1927"/>
    </i>
    <i>
      <x v="1518"/>
    </i>
    <i>
      <x v="1488"/>
    </i>
    <i>
      <x v="1393"/>
    </i>
    <i>
      <x v="437"/>
    </i>
    <i>
      <x v="70"/>
    </i>
    <i>
      <x v="118"/>
    </i>
    <i>
      <x v="2567"/>
    </i>
    <i>
      <x v="2641"/>
    </i>
    <i>
      <x v="2018"/>
    </i>
    <i>
      <x v="1802"/>
    </i>
    <i>
      <x v="1643"/>
    </i>
    <i>
      <x v="1164"/>
    </i>
    <i>
      <x v="1138"/>
    </i>
    <i>
      <x v="363"/>
    </i>
    <i>
      <x v="381"/>
    </i>
    <i>
      <x v="2265"/>
    </i>
    <i>
      <x v="1018"/>
    </i>
    <i>
      <x v="1016"/>
    </i>
    <i>
      <x v="707"/>
    </i>
    <i>
      <x v="546"/>
    </i>
    <i>
      <x v="2156"/>
    </i>
    <i>
      <x v="2285"/>
    </i>
    <i>
      <x v="1786"/>
    </i>
    <i>
      <x v="1857"/>
    </i>
    <i>
      <x v="1341"/>
    </i>
    <i>
      <x v="1433"/>
    </i>
    <i>
      <x v="1585"/>
    </i>
    <i>
      <x v="1190"/>
    </i>
    <i>
      <x v="1255"/>
    </i>
    <i>
      <x v="1236"/>
    </i>
    <i>
      <x v="782"/>
    </i>
    <i>
      <x v="453"/>
    </i>
    <i>
      <x v="593"/>
    </i>
    <i>
      <x v="149"/>
    </i>
    <i>
      <x v="243"/>
    </i>
    <i>
      <x v="2565"/>
    </i>
    <i>
      <x v="2214"/>
    </i>
    <i>
      <x v="2179"/>
    </i>
    <i>
      <x v="1246"/>
    </i>
    <i>
      <x v="1181"/>
    </i>
    <i>
      <x v="1249"/>
    </i>
    <i>
      <x v="1195"/>
    </i>
    <i>
      <x v="2494"/>
    </i>
    <i>
      <x v="2074"/>
    </i>
    <i>
      <x v="2283"/>
    </i>
    <i>
      <x v="2138"/>
    </i>
    <i>
      <x v="2270"/>
    </i>
    <i>
      <x v="1964"/>
    </i>
    <i>
      <x v="1453"/>
    </i>
    <i>
      <x v="1247"/>
    </i>
    <i>
      <x v="984"/>
    </i>
    <i>
      <x v="714"/>
    </i>
    <i>
      <x v="405"/>
    </i>
    <i>
      <x v="372"/>
    </i>
    <i>
      <x v="454"/>
    </i>
    <i>
      <x v="591"/>
    </i>
    <i>
      <x v="314"/>
    </i>
    <i>
      <x v="160"/>
    </i>
    <i>
      <x v="2307"/>
    </i>
    <i>
      <x v="1543"/>
    </i>
    <i>
      <x v="1031"/>
    </i>
    <i>
      <x v="1324"/>
    </i>
    <i>
      <x v="1294"/>
    </i>
    <i>
      <x v="404"/>
    </i>
    <i>
      <x v="350"/>
    </i>
    <i>
      <x v="649"/>
    </i>
    <i>
      <x v="470"/>
    </i>
    <i>
      <x v="268"/>
    </i>
    <i>
      <x v="200"/>
    </i>
    <i>
      <x v="183"/>
    </i>
    <i>
      <x v="2361"/>
    </i>
    <i>
      <x v="2359"/>
    </i>
    <i>
      <x v="2345"/>
    </i>
    <i>
      <x v="2087"/>
    </i>
    <i>
      <x v="2315"/>
    </i>
    <i>
      <x v="2251"/>
    </i>
    <i>
      <x v="2298"/>
    </i>
    <i>
      <x v="2235"/>
    </i>
    <i>
      <x v="2326"/>
    </i>
    <i>
      <x v="1848"/>
    </i>
    <i>
      <x v="1762"/>
    </i>
    <i>
      <x v="1736"/>
    </i>
    <i>
      <x v="1944"/>
    </i>
    <i>
      <x v="1744"/>
    </i>
    <i>
      <x v="1903"/>
    </i>
    <i>
      <x v="1651"/>
    </i>
    <i>
      <x v="1498"/>
    </i>
    <i>
      <x v="1382"/>
    </i>
    <i>
      <x v="1492"/>
    </i>
    <i>
      <x v="1661"/>
    </i>
    <i>
      <x v="1399"/>
    </i>
    <i>
      <x v="1583"/>
    </i>
    <i>
      <x v="1062"/>
    </i>
    <i>
      <x v="1148"/>
    </i>
    <i>
      <x v="1114"/>
    </i>
    <i>
      <x v="1213"/>
    </i>
    <i>
      <x v="1104"/>
    </i>
    <i>
      <x v="1057"/>
    </i>
    <i>
      <x v="1182"/>
    </i>
    <i>
      <x v="1075"/>
    </i>
    <i>
      <x v="1152"/>
    </i>
    <i>
      <x v="954"/>
    </i>
    <i>
      <x v="968"/>
    </i>
    <i>
      <x v="983"/>
    </i>
    <i>
      <x v="826"/>
    </i>
    <i>
      <x v="796"/>
    </i>
    <i>
      <x v="526"/>
    </i>
    <i>
      <x v="669"/>
    </i>
    <i>
      <x v="461"/>
    </i>
    <i>
      <x v="597"/>
    </i>
    <i>
      <x v="240"/>
    </i>
    <i>
      <x v="259"/>
    </i>
    <i>
      <x v="273"/>
    </i>
    <i>
      <x v="2091"/>
    </i>
    <i>
      <x v="1730"/>
    </i>
    <i>
      <x v="1985"/>
    </i>
    <i>
      <x v="1831"/>
    </i>
    <i>
      <x v="1814"/>
    </i>
    <i>
      <x v="1460"/>
    </i>
    <i>
      <x v="1183"/>
    </i>
    <i>
      <x v="1305"/>
    </i>
    <i>
      <x v="931"/>
    </i>
    <i>
      <x v="465"/>
    </i>
    <i>
      <x v="427"/>
    </i>
    <i>
      <x v="2601"/>
    </i>
    <i>
      <x v="2588"/>
    </i>
    <i>
      <x v="2040"/>
    </i>
    <i>
      <x v="2250"/>
    </i>
    <i>
      <x v="2277"/>
    </i>
    <i>
      <x v="1982"/>
    </i>
    <i>
      <x v="1815"/>
    </i>
    <i>
      <x v="1690"/>
    </i>
    <i>
      <x v="1614"/>
    </i>
    <i>
      <x v="1657"/>
    </i>
    <i>
      <x v="1426"/>
    </i>
    <i>
      <x v="1336"/>
    </i>
    <i>
      <x v="1067"/>
    </i>
    <i>
      <x v="1175"/>
    </i>
    <i>
      <x v="1113"/>
    </i>
    <i>
      <x v="1262"/>
    </i>
    <i>
      <x v="1299"/>
    </i>
    <i>
      <x v="1286"/>
    </i>
    <i>
      <x v="1259"/>
    </i>
    <i>
      <x v="960"/>
    </i>
    <i>
      <x v="925"/>
    </i>
    <i>
      <x v="838"/>
    </i>
    <i>
      <x v="595"/>
    </i>
    <i>
      <x v="129"/>
    </i>
    <i>
      <x v="290"/>
    </i>
    <i>
      <x v="102"/>
    </i>
    <i>
      <x v="2343"/>
    </i>
    <i>
      <x v="1847"/>
    </i>
    <i>
      <x v="1448"/>
    </i>
    <i>
      <x v="1078"/>
    </i>
    <i>
      <x v="1008"/>
    </i>
    <i>
      <x v="787"/>
    </i>
    <i>
      <x v="154"/>
    </i>
    <i>
      <x v="2183"/>
    </i>
    <i>
      <x v="1784"/>
    </i>
    <i>
      <x v="1757"/>
    </i>
    <i>
      <x v="1363"/>
    </i>
    <i>
      <x v="1595"/>
    </i>
    <i>
      <x v="1367"/>
    </i>
    <i>
      <x v="1461"/>
    </i>
    <i>
      <x v="732"/>
    </i>
    <i>
      <x v="506"/>
    </i>
    <i>
      <x v="297"/>
    </i>
    <i>
      <x v="1909"/>
    </i>
    <i>
      <x v="1672"/>
    </i>
    <i>
      <x v="657"/>
    </i>
    <i>
      <x v="91"/>
    </i>
    <i>
      <x v="2311"/>
    </i>
    <i>
      <x v="933"/>
    </i>
    <i>
      <x v="628"/>
    </i>
    <i>
      <x v="2308"/>
    </i>
    <i>
      <x v="2153"/>
    </i>
    <i>
      <x v="1949"/>
    </i>
    <i>
      <x v="1724"/>
    </i>
    <i>
      <x v="1343"/>
    </i>
    <i>
      <x v="1539"/>
    </i>
    <i>
      <x v="1351"/>
    </i>
    <i>
      <x v="1327"/>
    </i>
    <i>
      <x v="1017"/>
    </i>
    <i>
      <x v="803"/>
    </i>
    <i>
      <x v="373"/>
    </i>
    <i>
      <x v="557"/>
    </i>
    <i>
      <x v="300"/>
    </i>
    <i>
      <x v="288"/>
    </i>
    <i>
      <x v="94"/>
    </i>
    <i>
      <x v="151"/>
    </i>
    <i>
      <x v="256"/>
    </i>
    <i>
      <x v="2424"/>
    </i>
    <i>
      <x v="2389"/>
    </i>
    <i>
      <x v="2568"/>
    </i>
    <i>
      <x v="1694"/>
    </i>
    <i>
      <x v="1503"/>
    </i>
    <i>
      <x v="1356"/>
    </i>
    <i>
      <x v="740"/>
    </i>
    <i>
      <x v="755"/>
    </i>
    <i>
      <x v="567"/>
    </i>
    <i>
      <x v="499"/>
    </i>
    <i>
      <x v="104"/>
    </i>
    <i>
      <x v="54"/>
    </i>
    <i>
      <x v="2610"/>
    </i>
    <i>
      <x v="2090"/>
    </i>
    <i>
      <x v="1705"/>
    </i>
    <i>
      <x v="1638"/>
    </i>
    <i>
      <x v="1128"/>
    </i>
    <i>
      <x v="535"/>
    </i>
    <i>
      <x v="2425"/>
    </i>
    <i>
      <x v="2599"/>
    </i>
    <i>
      <x v="2670"/>
    </i>
    <i>
      <x v="2415"/>
    </i>
    <i>
      <x v="2349"/>
    </i>
    <i>
      <x v="2500"/>
    </i>
    <i>
      <x v="2209"/>
    </i>
    <i>
      <x v="2120"/>
    </i>
    <i>
      <x v="2278"/>
    </i>
    <i>
      <x v="2145"/>
    </i>
    <i>
      <x v="2185"/>
    </i>
    <i>
      <x v="2337"/>
    </i>
    <i>
      <x v="1868"/>
    </i>
    <i>
      <x v="1907"/>
    </i>
    <i>
      <x v="1918"/>
    </i>
    <i>
      <x v="1838"/>
    </i>
    <i>
      <x v="1882"/>
    </i>
    <i>
      <x v="1480"/>
    </i>
    <i>
      <x v="1407"/>
    </i>
    <i>
      <x v="1410"/>
    </i>
    <i>
      <x v="1549"/>
    </i>
    <i>
      <x v="1497"/>
    </i>
    <i>
      <x v="1311"/>
    </i>
    <i>
      <x v="1226"/>
    </i>
    <i>
      <x v="1066"/>
    </i>
    <i>
      <x v="1159"/>
    </i>
    <i>
      <x v="1243"/>
    </i>
    <i>
      <x v="844"/>
    </i>
    <i>
      <x v="996"/>
    </i>
    <i>
      <x v="716"/>
    </i>
    <i>
      <x v="900"/>
    </i>
    <i>
      <x v="691"/>
    </i>
    <i>
      <x v="883"/>
    </i>
    <i>
      <x v="856"/>
    </i>
    <i>
      <x v="873"/>
    </i>
    <i>
      <x v="525"/>
    </i>
    <i>
      <x v="448"/>
    </i>
    <i>
      <x v="394"/>
    </i>
    <i>
      <x v="368"/>
    </i>
    <i>
      <x v="538"/>
    </i>
    <i>
      <x v="542"/>
    </i>
    <i>
      <x v="146"/>
    </i>
    <i>
      <x v="96"/>
    </i>
    <i>
      <x v="148"/>
    </i>
    <i>
      <x v="164"/>
    </i>
    <i>
      <x v="330"/>
    </i>
    <i>
      <x v="2427"/>
    </i>
    <i>
      <x v="1973"/>
    </i>
    <i>
      <x v="1635"/>
    </i>
    <i>
      <x v="1586"/>
    </i>
    <i>
      <x v="1257"/>
    </i>
    <i>
      <x v="1101"/>
    </i>
    <i>
      <x v="798"/>
    </i>
    <i>
      <x v="81"/>
    </i>
    <i>
      <x v="52"/>
    </i>
    <i>
      <x v="2392"/>
    </i>
    <i>
      <x v="2537"/>
    </i>
    <i>
      <x v="2437"/>
    </i>
    <i>
      <x v="1722"/>
    </i>
    <i>
      <x v="1307"/>
    </i>
    <i>
      <x v="2527"/>
    </i>
    <i>
      <x v="2473"/>
    </i>
    <i>
      <x v="2536"/>
    </i>
    <i>
      <x v="2025"/>
    </i>
    <i>
      <x v="1740"/>
    </i>
    <i>
      <x v="1527"/>
    </i>
    <i>
      <x v="1292"/>
    </i>
    <i>
      <x v="1271"/>
    </i>
    <i>
      <x v="821"/>
    </i>
    <i>
      <x v="797"/>
    </i>
    <i>
      <x v="780"/>
    </i>
    <i>
      <x v="424"/>
    </i>
    <i>
      <x v="651"/>
    </i>
    <i>
      <x v="531"/>
    </i>
    <i>
      <x v="270"/>
    </i>
    <i>
      <x v="2569"/>
    </i>
    <i>
      <x v="2557"/>
    </i>
    <i>
      <x v="2623"/>
    </i>
    <i>
      <x v="2045"/>
    </i>
    <i>
      <x v="1666"/>
    </i>
    <i>
      <x v="1373"/>
    </i>
    <i>
      <x v="1376"/>
    </i>
    <i>
      <x v="1493"/>
    </i>
    <i>
      <x v="1076"/>
    </i>
    <i>
      <x v="1260"/>
    </i>
    <i>
      <x v="789"/>
    </i>
    <i>
      <x v="1827"/>
    </i>
    <i>
      <x v="1679"/>
    </i>
    <i>
      <x v="1669"/>
    </i>
    <i>
      <x v="1220"/>
    </i>
    <i>
      <x v="702"/>
    </i>
    <i>
      <x v="50"/>
    </i>
    <i>
      <x v="2469"/>
    </i>
    <i>
      <x v="1945"/>
    </i>
    <i>
      <x v="750"/>
    </i>
    <i>
      <x v="43"/>
    </i>
    <i>
      <x v="117"/>
    </i>
    <i>
      <x v="2352"/>
    </i>
    <i>
      <x v="2489"/>
    </i>
    <i>
      <x v="2094"/>
    </i>
    <i>
      <x v="1946"/>
    </i>
    <i>
      <x v="1567"/>
    </i>
    <i>
      <x v="937"/>
    </i>
    <i>
      <x v="598"/>
    </i>
    <i>
      <x v="383"/>
    </i>
    <i>
      <x v="275"/>
    </i>
    <i>
      <x v="2330"/>
    </i>
    <i>
      <x v="1833"/>
    </i>
    <i>
      <x v="1797"/>
    </i>
    <i>
      <x v="1501"/>
    </i>
    <i>
      <x v="1038"/>
    </i>
    <i>
      <x v="830"/>
    </i>
    <i>
      <x v="930"/>
    </i>
    <i>
      <x v="25"/>
    </i>
    <i>
      <x v="317"/>
    </i>
    <i>
      <x v="1929"/>
    </i>
    <i>
      <x v="2409"/>
    </i>
    <i>
      <x v="2232"/>
    </i>
    <i>
      <x v="2342"/>
    </i>
    <i>
      <x v="1521"/>
    </i>
    <i>
      <x v="1533"/>
    </i>
    <i>
      <x v="1303"/>
    </i>
    <i>
      <x v="990"/>
    </i>
    <i>
      <x v="490"/>
    </i>
    <i>
      <x v="2364"/>
    </i>
    <i>
      <x v="2429"/>
    </i>
    <i>
      <x v="2553"/>
    </i>
    <i>
      <x v="2379"/>
    </i>
    <i>
      <x v="2047"/>
    </i>
    <i>
      <x v="2226"/>
    </i>
    <i>
      <x v="2213"/>
    </i>
    <i>
      <x v="2188"/>
    </i>
    <i>
      <x v="1774"/>
    </i>
    <i>
      <x v="1713"/>
    </i>
    <i>
      <x v="1930"/>
    </i>
    <i>
      <x v="1803"/>
    </i>
    <i>
      <x v="1554"/>
    </i>
    <i>
      <x v="1398"/>
    </i>
    <i>
      <x v="1032"/>
    </i>
    <i>
      <x v="1332"/>
    </i>
    <i>
      <x v="770"/>
    </i>
    <i>
      <x v="428"/>
    </i>
    <i>
      <x v="662"/>
    </i>
    <i>
      <x v="419"/>
    </i>
    <i>
      <x v="653"/>
    </i>
    <i>
      <x v="534"/>
    </i>
    <i>
      <x v="340"/>
    </i>
    <i>
      <x v="630"/>
    </i>
    <i>
      <x v="6"/>
    </i>
    <i>
      <x v="140"/>
    </i>
    <i>
      <x v="307"/>
    </i>
    <i>
      <x v="68"/>
    </i>
    <i>
      <x v="277"/>
    </i>
    <i>
      <x v="107"/>
    </i>
    <i>
      <x v="2498"/>
    </i>
    <i>
      <x v="2526"/>
    </i>
    <i>
      <x v="2632"/>
    </i>
    <i>
      <x v="2030"/>
    </i>
    <i>
      <x v="2323"/>
    </i>
    <i>
      <x v="2071"/>
    </i>
    <i>
      <x v="1767"/>
    </i>
    <i>
      <x v="1791"/>
    </i>
    <i>
      <x v="1936"/>
    </i>
    <i>
      <x v="1385"/>
    </i>
    <i>
      <x v="1671"/>
    </i>
    <i>
      <x v="1143"/>
    </i>
    <i>
      <x v="1315"/>
    </i>
    <i>
      <x v="1069"/>
    </i>
    <i>
      <x v="1006"/>
    </i>
    <i>
      <x v="951"/>
    </i>
    <i>
      <x v="692"/>
    </i>
    <i>
      <x v="1000"/>
    </i>
    <i>
      <x v="919"/>
    </i>
    <i>
      <x v="377"/>
    </i>
    <i>
      <x v="500"/>
    </i>
    <i>
      <x v="392"/>
    </i>
    <i>
      <x v="588"/>
    </i>
    <i>
      <x v="32"/>
    </i>
    <i>
      <x v="197"/>
    </i>
    <i>
      <x v="143"/>
    </i>
    <i>
      <x v="2639"/>
    </i>
    <i>
      <x v="2380"/>
    </i>
    <i>
      <x v="1853"/>
    </i>
    <i>
      <x v="1746"/>
    </i>
    <i>
      <x v="1295"/>
    </i>
    <i>
      <x v="863"/>
    </i>
    <i>
      <x v="99"/>
    </i>
    <i>
      <x v="173"/>
    </i>
    <i>
      <x v="2474"/>
    </i>
    <i>
      <x v="2503"/>
    </i>
    <i>
      <x v="2142"/>
    </i>
    <i>
      <x v="1981"/>
    </i>
    <i>
      <x v="1590"/>
    </i>
    <i>
      <x v="1287"/>
    </i>
    <i>
      <x v="1222"/>
    </i>
    <i>
      <x v="1129"/>
    </i>
    <i>
      <x v="882"/>
    </i>
    <i>
      <x v="695"/>
    </i>
    <i>
      <x v="493"/>
    </i>
    <i>
      <x v="176"/>
    </i>
    <i>
      <x v="2561"/>
    </i>
    <i>
      <x v="2628"/>
    </i>
    <i>
      <x v="1885"/>
    </i>
    <i>
      <x v="1481"/>
    </i>
    <i>
      <x v="912"/>
    </i>
    <i>
      <x v="877"/>
    </i>
    <i>
      <x v="188"/>
    </i>
    <i>
      <x v="203"/>
    </i>
    <i>
      <x v="186"/>
    </i>
    <i>
      <x v="247"/>
    </i>
    <i>
      <x v="2646"/>
    </i>
    <i>
      <x v="2033"/>
    </i>
    <i>
      <x v="2065"/>
    </i>
    <i>
      <x v="2249"/>
    </i>
    <i>
      <x v="1933"/>
    </i>
    <i>
      <x v="1509"/>
    </i>
    <i>
      <x v="1234"/>
    </i>
    <i>
      <x v="1322"/>
    </i>
    <i>
      <x v="1216"/>
    </i>
    <i>
      <x v="880"/>
    </i>
    <i>
      <x v="241"/>
    </i>
    <i>
      <x v="2671"/>
    </i>
    <i>
      <x v="2266"/>
    </i>
    <i>
      <x v="2079"/>
    </i>
    <i>
      <x v="459"/>
    </i>
    <i>
      <x v="432"/>
    </i>
    <i>
      <x v="550"/>
    </i>
    <i>
      <x v="67"/>
    </i>
    <i>
      <x v="2570"/>
    </i>
    <i>
      <x v="2616"/>
    </i>
    <i>
      <x v="2154"/>
    </i>
    <i>
      <x v="2244"/>
    </i>
    <i>
      <x v="2200"/>
    </i>
    <i>
      <x v="2119"/>
    </i>
    <i>
      <x v="2260"/>
    </i>
    <i>
      <x v="1966"/>
    </i>
    <i>
      <x v="1891"/>
    </i>
    <i>
      <x v="1685"/>
    </i>
    <i>
      <x v="1374"/>
    </i>
    <i>
      <x v="1558"/>
    </i>
    <i>
      <x v="1619"/>
    </i>
    <i>
      <x v="1555"/>
    </i>
    <i>
      <x v="1405"/>
    </i>
    <i>
      <x v="1215"/>
    </i>
    <i>
      <x v="973"/>
    </i>
    <i>
      <x v="729"/>
    </i>
    <i>
      <x v="964"/>
    </i>
    <i>
      <x v="642"/>
    </i>
    <i>
      <x v="315"/>
    </i>
    <i>
      <x v="258"/>
    </i>
    <i>
      <x v="2546"/>
    </i>
    <i>
      <x v="2385"/>
    </i>
    <i>
      <x v="2172"/>
    </i>
    <i>
      <x v="2055"/>
    </i>
    <i>
      <x v="1917"/>
    </i>
    <i>
      <x v="1225"/>
    </i>
    <i>
      <x v="1041"/>
    </i>
    <i>
      <x v="689"/>
    </i>
    <i>
      <x v="416"/>
    </i>
    <i>
      <x v="2501"/>
    </i>
    <i>
      <x v="2660"/>
    </i>
    <i>
      <x v="2492"/>
    </i>
    <i>
      <x v="2515"/>
    </i>
    <i>
      <x v="2054"/>
    </i>
    <i>
      <x v="1562"/>
    </i>
    <i>
      <x v="1092"/>
    </i>
    <i>
      <x v="663"/>
    </i>
    <i>
      <x v="122"/>
    </i>
    <i>
      <x v="2615"/>
    </i>
    <i>
      <x v="2436"/>
    </i>
    <i>
      <x v="2482"/>
    </i>
    <i>
      <x v="1775"/>
    </i>
    <i>
      <x v="1023"/>
    </i>
    <i>
      <x v="439"/>
    </i>
    <i>
      <x v="2613"/>
    </i>
    <i>
      <x v="2101"/>
    </i>
    <i>
      <x v="1801"/>
    </i>
    <i>
      <x v="972"/>
    </i>
    <i>
      <x v="2281"/>
    </i>
    <i>
      <x v="2303"/>
    </i>
    <i>
      <x v="1970"/>
    </i>
    <i>
      <x v="1952"/>
    </i>
    <i>
      <x v="1428"/>
    </i>
    <i>
      <x v="1054"/>
    </i>
    <i>
      <x v="1102"/>
    </i>
    <i>
      <x v="994"/>
    </i>
    <i>
      <x v="16"/>
    </i>
    <i>
      <x v="285"/>
    </i>
    <i>
      <x v="103"/>
    </i>
    <i>
      <x v="112"/>
    </i>
    <i>
      <x v="2310"/>
    </i>
    <i>
      <x v="2248"/>
    </i>
    <i>
      <x v="1892"/>
    </i>
    <i>
      <x v="1603"/>
    </i>
    <i>
      <x v="1045"/>
    </i>
    <i>
      <x v="808"/>
    </i>
    <i>
      <x v="870"/>
    </i>
    <i>
      <x v="115"/>
    </i>
    <i>
      <x v="2421"/>
    </i>
    <i>
      <x v="2524"/>
    </i>
    <i>
      <x v="2098"/>
    </i>
    <i>
      <x v="1888"/>
    </i>
    <i>
      <x v="1676"/>
    </i>
    <i>
      <x v="1751"/>
    </i>
    <i>
      <x v="1708"/>
    </i>
    <i>
      <x v="1204"/>
    </i>
    <i>
      <x v="1268"/>
    </i>
    <i>
      <x v="1280"/>
    </i>
    <i>
      <x v="1238"/>
    </i>
    <i>
      <x v="965"/>
    </i>
    <i>
      <x v="2525"/>
    </i>
    <i>
      <x v="1698"/>
    </i>
    <i>
      <x v="1477"/>
    </i>
    <i>
      <x v="1346"/>
    </i>
    <i>
      <x v="1203"/>
    </i>
    <i>
      <x v="860"/>
    </i>
    <i>
      <x v="824"/>
    </i>
    <i>
      <x v="479"/>
    </i>
    <i>
      <x v="473"/>
    </i>
    <i>
      <x v="2535"/>
    </i>
    <i>
      <x v="2519"/>
    </i>
    <i>
      <x v="2395"/>
    </i>
    <i>
      <x v="2242"/>
    </i>
    <i>
      <x v="2253"/>
    </i>
    <i>
      <x v="2109"/>
    </i>
    <i>
      <x v="2077"/>
    </i>
    <i>
      <x v="2175"/>
    </i>
    <i>
      <x v="2136"/>
    </i>
    <i>
      <x v="2199"/>
    </i>
    <i>
      <x v="2151"/>
    </i>
    <i>
      <x v="1782"/>
    </i>
    <i>
      <x v="1947"/>
    </i>
    <i>
      <x v="1725"/>
    </i>
    <i>
      <x v="1780"/>
    </i>
    <i>
      <x v="1988"/>
    </i>
    <i>
      <x v="1818"/>
    </i>
    <i>
      <x v="1901"/>
    </i>
    <i>
      <x v="1451"/>
    </i>
    <i>
      <x v="1668"/>
    </i>
    <i>
      <x v="1600"/>
    </i>
    <i>
      <x v="1014"/>
    </i>
    <i>
      <x v="1035"/>
    </i>
    <i>
      <x v="1248"/>
    </i>
    <i>
      <x v="1046"/>
    </i>
    <i>
      <x v="1080"/>
    </i>
    <i>
      <x v="1197"/>
    </i>
    <i>
      <x v="1063"/>
    </i>
    <i>
      <x v="809"/>
    </i>
    <i>
      <x v="989"/>
    </i>
    <i>
      <x v="744"/>
    </i>
    <i>
      <x v="974"/>
    </i>
    <i>
      <x v="791"/>
    </i>
    <i>
      <x v="382"/>
    </i>
    <i>
      <x v="477"/>
    </i>
    <i>
      <x v="342"/>
    </i>
    <i>
      <x v="452"/>
    </i>
    <i>
      <x v="362"/>
    </i>
    <i>
      <x v="280"/>
    </i>
    <i>
      <x v="106"/>
    </i>
    <i>
      <x v="9"/>
    </i>
    <i>
      <x v="2579"/>
    </i>
    <i>
      <x v="2585"/>
    </i>
    <i>
      <x v="2210"/>
    </i>
    <i>
      <x v="2103"/>
    </i>
    <i>
      <x v="1816"/>
    </i>
    <i>
      <x v="1810"/>
    </i>
    <i>
      <x v="1686"/>
    </i>
    <i>
      <x v="1065"/>
    </i>
    <i>
      <x v="1060"/>
    </i>
    <i>
      <x v="685"/>
    </i>
    <i>
      <x v="458"/>
    </i>
    <i>
      <x v="180"/>
    </i>
    <i>
      <x v="219"/>
    </i>
    <i>
      <x v="274"/>
    </i>
    <i>
      <x v="322"/>
    </i>
    <i>
      <x v="2384"/>
    </i>
    <i>
      <x v="2220"/>
    </i>
    <i>
      <x v="1613"/>
    </i>
    <i>
      <x v="1513"/>
    </i>
    <i>
      <x v="1507"/>
    </i>
    <i>
      <x v="670"/>
    </i>
    <i>
      <x v="507"/>
    </i>
    <i>
      <x v="2636"/>
    </i>
    <i>
      <x v="2347"/>
    </i>
    <i>
      <x v="1464"/>
    </i>
    <i>
      <x v="1244"/>
    </i>
    <i>
      <x v="864"/>
    </i>
    <i>
      <x v="759"/>
    </i>
    <i>
      <x v="874"/>
    </i>
    <i>
      <x v="2036"/>
    </i>
    <i>
      <x v="2274"/>
    </i>
    <i>
      <x v="1783"/>
    </i>
    <i>
      <x v="1859"/>
    </i>
    <i>
      <x v="1209"/>
    </i>
    <i>
      <x v="1107"/>
    </i>
    <i>
      <x v="1293"/>
    </i>
    <i>
      <x v="811"/>
    </i>
    <i>
      <x v="603"/>
    </i>
    <i>
      <x v="355"/>
    </i>
    <i>
      <x v="609"/>
    </i>
    <i>
      <x v="177"/>
    </i>
    <i>
      <x v="272"/>
    </i>
    <i>
      <x v="121"/>
    </i>
    <i>
      <x v="108"/>
    </i>
    <i>
      <x v="2363"/>
    </i>
    <i>
      <x v="2499"/>
    </i>
    <i>
      <x v="2406"/>
    </i>
    <i>
      <x v="2448"/>
    </i>
    <i>
      <x v="2011"/>
    </i>
    <i>
      <x v="2171"/>
    </i>
    <i>
      <x v="2302"/>
    </i>
    <i>
      <x v="2080"/>
    </i>
    <i>
      <x v="1955"/>
    </i>
    <i>
      <x v="1430"/>
    </i>
    <i>
      <x v="1609"/>
    </i>
    <i>
      <x v="1517"/>
    </i>
    <i>
      <x v="1598"/>
    </i>
    <i>
      <x v="1123"/>
    </i>
    <i>
      <x v="1202"/>
    </i>
    <i>
      <x v="888"/>
    </i>
    <i>
      <x v="986"/>
    </i>
    <i>
      <x v="658"/>
    </i>
    <i>
      <x v="572"/>
    </i>
    <i>
      <x v="648"/>
    </i>
    <i>
      <x v="460"/>
    </i>
    <i>
      <x v="486"/>
    </i>
    <i>
      <x v="547"/>
    </i>
    <i>
      <x v="545"/>
    </i>
    <i>
      <x v="221"/>
    </i>
    <i>
      <x v="19"/>
    </i>
    <i>
      <x v="2640"/>
    </i>
    <i>
      <x v="2048"/>
    </i>
    <i>
      <x v="1402"/>
    </i>
    <i>
      <x v="1536"/>
    </i>
    <i>
      <x v="1049"/>
    </i>
    <i>
      <x v="339"/>
    </i>
    <i>
      <x v="211"/>
    </i>
    <i>
      <x v="2440"/>
    </i>
    <i>
      <x v="2439"/>
    </i>
    <i>
      <x v="2331"/>
    </i>
    <i>
      <x v="1805"/>
    </i>
    <i>
      <x v="1942"/>
    </i>
    <i>
      <x v="1291"/>
    </i>
    <i>
      <x v="1003"/>
    </i>
    <i>
      <x v="136"/>
    </i>
    <i>
      <x v="109"/>
    </i>
    <i>
      <x v="2404"/>
    </i>
    <i>
      <x v="2672"/>
    </i>
    <i>
      <x v="2538"/>
    </i>
    <i>
      <x v="2408"/>
    </i>
    <i>
      <x v="2304"/>
    </i>
    <i>
      <x v="2264"/>
    </i>
    <i>
      <x v="1961"/>
    </i>
    <i>
      <x v="1707"/>
    </i>
    <i>
      <x v="1546"/>
    </i>
    <i>
      <x v="1232"/>
    </i>
    <i>
      <x v="814"/>
    </i>
    <i>
      <x v="962"/>
    </i>
    <i>
      <x v="680"/>
    </i>
    <i>
      <x v="620"/>
    </i>
    <i>
      <x v="536"/>
    </i>
    <i>
      <x v="451"/>
    </i>
    <i>
      <x v="286"/>
    </i>
    <i>
      <x v="13"/>
    </i>
    <i>
      <x v="2096"/>
    </i>
    <i>
      <x v="1680"/>
    </i>
    <i>
      <x v="1284"/>
    </i>
    <i>
      <x v="472"/>
    </i>
    <i>
      <x v="571"/>
    </i>
    <i>
      <x v="338"/>
    </i>
    <i>
      <x v="2625"/>
    </i>
    <i>
      <x v="2192"/>
    </i>
    <i>
      <x v="2034"/>
    </i>
    <i>
      <x v="1941"/>
    </i>
    <i>
      <x v="939"/>
    </i>
    <i>
      <x v="447"/>
    </i>
    <i>
      <x v="2661"/>
    </i>
    <i>
      <x v="2026"/>
    </i>
    <i>
      <x v="2211"/>
    </i>
    <i>
      <x v="1684"/>
    </i>
    <i>
      <x v="1070"/>
    </i>
    <i>
      <x v="1189"/>
    </i>
    <i>
      <x v="298"/>
    </i>
    <i>
      <x v="1326"/>
    </i>
    <i>
      <x v="772"/>
    </i>
    <i>
      <x v="902"/>
    </i>
    <i>
      <x v="390"/>
    </i>
    <i>
      <x v="61"/>
    </i>
    <i>
      <x v="2516"/>
    </i>
    <i>
      <x v="2606"/>
    </i>
    <i>
      <x v="1938"/>
    </i>
    <i>
      <x v="1696"/>
    </i>
    <i>
      <x v="1431"/>
    </i>
    <i>
      <x v="1100"/>
    </i>
    <i>
      <x v="1048"/>
    </i>
    <i>
      <x v="801"/>
    </i>
    <i>
      <x v="998"/>
    </i>
    <i>
      <x v="807"/>
    </i>
    <i>
      <x v="922"/>
    </i>
    <i>
      <x v="855"/>
    </i>
    <i>
      <x v="913"/>
    </i>
    <i>
      <x v="560"/>
    </i>
    <i>
      <x v="614"/>
    </i>
    <i>
      <x v="248"/>
    </i>
    <i>
      <x v="2518"/>
    </i>
    <i>
      <x v="2475"/>
    </i>
    <i>
      <x v="2528"/>
    </i>
    <i>
      <x v="2576"/>
    </i>
    <i>
      <x v="2607"/>
    </i>
    <i>
      <x v="2284"/>
    </i>
    <i>
      <x v="2198"/>
    </i>
    <i>
      <x v="2140"/>
    </i>
    <i>
      <x v="1884"/>
    </i>
    <i>
      <x v="1813"/>
    </i>
    <i>
      <x v="1874"/>
    </i>
    <i>
      <x v="1436"/>
    </i>
    <i>
      <x v="1622"/>
    </i>
    <i>
      <x v="1275"/>
    </i>
    <i>
      <x v="2488"/>
    </i>
    <i>
      <x v="2355"/>
    </i>
    <i>
      <x v="2483"/>
    </i>
    <i>
      <x v="2117"/>
    </i>
    <i>
      <x v="2294"/>
    </i>
    <i>
      <x v="1997"/>
    </i>
    <i>
      <x v="1386"/>
    </i>
    <i>
      <x v="1170"/>
    </i>
    <i>
      <x v="897"/>
    </i>
    <i>
      <x v="654"/>
    </i>
    <i>
      <x v="46"/>
    </i>
    <i>
      <x v="187"/>
    </i>
    <i>
      <x v="208"/>
    </i>
    <i>
      <x v="2462"/>
    </i>
    <i>
      <x v="1723"/>
    </i>
    <i>
      <x v="1599"/>
    </i>
    <i>
      <x v="1596"/>
    </i>
    <i>
      <x v="1667"/>
    </i>
    <i>
      <x v="726"/>
    </i>
    <i>
      <x v="785"/>
    </i>
    <i>
      <x v="178"/>
    </i>
    <i>
      <x v="2630"/>
    </i>
    <i>
      <x v="2104"/>
    </i>
    <i>
      <x v="2187"/>
    </i>
    <i>
      <x v="2044"/>
    </i>
    <i>
      <x v="1987"/>
    </i>
    <i>
      <x v="1400"/>
    </i>
    <i>
      <x v="1545"/>
    </i>
    <i>
      <x v="1359"/>
    </i>
    <i>
      <x v="420"/>
    </i>
    <i>
      <x v="511"/>
    </i>
    <i>
      <x v="391"/>
    </i>
    <i>
      <x v="2396"/>
    </i>
    <i>
      <x v="2013"/>
    </i>
    <i>
      <x v="1718"/>
    </i>
    <i>
      <x v="1218"/>
    </i>
    <i>
      <x v="966"/>
    </i>
    <i>
      <x v="2544"/>
    </i>
    <i>
      <x v="2095"/>
    </i>
    <i>
      <x v="2069"/>
    </i>
    <i>
      <x v="1682"/>
    </i>
    <i>
      <x v="1362"/>
    </i>
    <i>
      <x v="311"/>
    </i>
    <i>
      <x v="2477"/>
    </i>
    <i>
      <x v="2513"/>
    </i>
    <i>
      <x v="1849"/>
    </i>
    <i>
      <x v="1429"/>
    </i>
    <i>
      <x v="1525"/>
    </i>
    <i>
      <x v="1387"/>
    </i>
    <i>
      <x v="1474"/>
    </i>
    <i>
      <x v="1025"/>
    </i>
    <i>
      <x v="1083"/>
    </i>
    <i>
      <x v="987"/>
    </i>
    <i>
      <x v="727"/>
    </i>
    <i>
      <x v="975"/>
    </i>
    <i>
      <x v="730"/>
    </i>
    <i>
      <x v="415"/>
    </i>
    <i>
      <x v="463"/>
    </i>
    <i>
      <x v="522"/>
    </i>
    <i>
      <x v="37"/>
    </i>
    <i>
      <x v="84"/>
    </i>
    <i>
      <x v="287"/>
    </i>
    <i>
      <x v="295"/>
    </i>
    <i>
      <x v="1866"/>
    </i>
    <i>
      <x v="495"/>
    </i>
    <i>
      <x v="214"/>
    </i>
    <i>
      <x v="167"/>
    </i>
    <i>
      <x v="2587"/>
    </i>
    <i>
      <x v="2602"/>
    </i>
    <i>
      <x v="2543"/>
    </i>
    <i>
      <x v="2165"/>
    </i>
    <i>
      <x v="2121"/>
    </i>
    <i>
      <x v="2155"/>
    </i>
    <i>
      <x v="2269"/>
    </i>
    <i>
      <x v="2177"/>
    </i>
    <i>
      <x v="1734"/>
    </i>
    <i>
      <x v="1789"/>
    </i>
    <i>
      <x v="1688"/>
    </i>
    <i>
      <x v="1808"/>
    </i>
    <i>
      <x v="1870"/>
    </i>
    <i>
      <x v="1950"/>
    </i>
    <i>
      <x v="1502"/>
    </i>
    <i>
      <x v="1511"/>
    </i>
    <i>
      <x v="1149"/>
    </i>
    <i>
      <x v="1115"/>
    </i>
    <i>
      <x v="1009"/>
    </i>
    <i>
      <x v="688"/>
    </i>
    <i>
      <x v="923"/>
    </i>
    <i>
      <x v="741"/>
    </i>
    <i>
      <x v="371"/>
    </i>
    <i>
      <x v="433"/>
    </i>
    <i>
      <x v="623"/>
    </i>
    <i>
      <x v="520"/>
    </i>
    <i>
      <x v="352"/>
    </i>
    <i>
      <x v="233"/>
    </i>
    <i>
      <x v="201"/>
    </i>
    <i>
      <x v="2605"/>
    </i>
    <i>
      <x v="2346"/>
    </i>
    <i>
      <x v="2634"/>
    </i>
    <i>
      <x v="1971"/>
    </i>
    <i>
      <x v="1792"/>
    </i>
    <i>
      <x v="1875"/>
    </i>
    <i>
      <x v="1748"/>
    </i>
    <i>
      <x v="1620"/>
    </i>
    <i>
      <x v="1174"/>
    </i>
    <i>
      <x v="1274"/>
    </i>
    <i>
      <x v="1290"/>
    </i>
    <i>
      <x v="828"/>
    </i>
    <i>
      <x v="879"/>
    </i>
    <i>
      <x v="942"/>
    </i>
    <i>
      <x v="441"/>
    </i>
    <i>
      <x v="15"/>
    </i>
    <i>
      <x v="224"/>
    </i>
    <i>
      <x v="165"/>
    </i>
    <i>
      <x v="95"/>
    </i>
    <i>
      <x v="2533"/>
    </i>
    <i>
      <x v="2245"/>
    </i>
    <i>
      <x v="1695"/>
    </i>
    <i>
      <x v="1099"/>
    </i>
    <i>
      <x v="959"/>
    </i>
    <i>
      <x v="758"/>
    </i>
    <i>
      <x v="904"/>
    </i>
    <i>
      <x v="421"/>
    </i>
    <i>
      <x v="246"/>
    </i>
    <i>
      <x v="155"/>
    </i>
    <i>
      <x v="1845"/>
    </i>
    <i>
      <x v="1551"/>
    </i>
    <i>
      <x v="1141"/>
    </i>
    <i>
      <x v="993"/>
    </i>
    <i>
      <x v="301"/>
    </i>
    <i>
      <x v="199"/>
    </i>
    <i>
      <x v="222"/>
    </i>
    <i>
      <x v="63"/>
    </i>
    <i>
      <x v="2414"/>
    </i>
    <i>
      <x v="2113"/>
    </i>
    <i>
      <x v="2300"/>
    </i>
    <i>
      <x v="2078"/>
    </i>
    <i>
      <x v="1956"/>
    </i>
    <i>
      <x v="1702"/>
    </i>
    <i>
      <x v="1962"/>
    </i>
    <i>
      <x v="1969"/>
    </i>
    <i>
      <x v="1986"/>
    </i>
    <i>
      <x v="1659"/>
    </i>
    <i>
      <x v="1432"/>
    </i>
    <i>
      <x v="1482"/>
    </i>
    <i>
      <x v="1442"/>
    </i>
    <i>
      <x v="1229"/>
    </i>
    <i>
      <x v="1270"/>
    </i>
    <i>
      <x v="916"/>
    </i>
    <i>
      <x v="886"/>
    </i>
    <i>
      <x v="610"/>
    </i>
    <i>
      <x v="73"/>
    </i>
    <i>
      <x v="42"/>
    </i>
    <i>
      <x v="1766"/>
    </i>
    <i>
      <x v="1681"/>
    </i>
    <i>
      <x v="1914"/>
    </i>
    <i>
      <x v="1703"/>
    </i>
    <i>
      <x v="799"/>
    </i>
    <i>
      <x v="945"/>
    </i>
    <i>
      <x v="947"/>
    </i>
    <i>
      <x v="469"/>
    </i>
    <i>
      <x v="543"/>
    </i>
    <i>
      <x v="87"/>
    </i>
    <i>
      <x v="2"/>
    </i>
    <i>
      <x v="2530"/>
    </i>
    <i>
      <x v="2659"/>
    </i>
    <i>
      <x v="2062"/>
    </i>
    <i>
      <x v="1806"/>
    </i>
    <i>
      <x v="1804"/>
    </i>
    <i>
      <x v="1972"/>
    </i>
    <i>
      <x v="1221"/>
    </i>
    <i>
      <x v="866"/>
    </i>
    <i>
      <x v="556"/>
    </i>
    <i>
      <x v="607"/>
    </i>
    <i>
      <x v="291"/>
    </i>
    <i>
      <x v="2365"/>
    </i>
    <i>
      <x v="2243"/>
    </i>
    <i>
      <x v="2246"/>
    </i>
    <i>
      <x v="2333"/>
    </i>
    <i>
      <x v="1869"/>
    </i>
    <i>
      <x v="846"/>
    </i>
    <i>
      <x v="485"/>
    </i>
    <i>
      <x v="218"/>
    </i>
    <i>
      <x v="2354"/>
    </i>
    <i>
      <x v="2410"/>
    </i>
    <i>
      <x v="2542"/>
    </i>
    <i>
      <x v="2644"/>
    </i>
    <i>
      <x v="2441"/>
    </i>
    <i>
      <x v="2051"/>
    </i>
    <i>
      <x v="2166"/>
    </i>
    <i>
      <x v="2127"/>
    </i>
    <i>
      <x v="1687"/>
    </i>
    <i>
      <x v="1768"/>
    </i>
    <i>
      <x v="1602"/>
    </i>
    <i>
      <x v="1120"/>
    </i>
    <i>
      <x v="1264"/>
    </i>
    <i>
      <x v="731"/>
    </i>
    <i>
      <x v="893"/>
    </i>
    <i>
      <x v="575"/>
    </i>
    <i>
      <x v="319"/>
    </i>
    <i>
      <x v="138"/>
    </i>
    <i>
      <x v="89"/>
    </i>
    <i>
      <x v="2417"/>
    </i>
    <i>
      <x v="2350"/>
    </i>
    <i>
      <x v="1476"/>
    </i>
    <i>
      <x v="678"/>
    </i>
    <i>
      <x v="881"/>
    </i>
    <i>
      <x v="528"/>
    </i>
    <i>
      <x v="397"/>
    </i>
    <i>
      <x v="262"/>
    </i>
    <i>
      <x v="2108"/>
    </i>
    <i>
      <x v="2295"/>
    </i>
    <i>
      <x v="1627"/>
    </i>
    <i>
      <x v="1571"/>
    </i>
    <i>
      <x v="819"/>
    </i>
    <i>
      <x v="357"/>
    </i>
    <i>
      <x v="530"/>
    </i>
    <i>
      <x v="303"/>
    </i>
    <i>
      <x v="2600"/>
    </i>
    <i>
      <x v="2229"/>
    </i>
    <i>
      <x v="2148"/>
    </i>
    <i>
      <x v="2206"/>
    </i>
    <i>
      <x v="1935"/>
    </i>
    <i>
      <x v="1822"/>
    </i>
    <i>
      <x v="1867"/>
    </i>
    <i>
      <x v="1541"/>
    </i>
    <i>
      <x v="1437"/>
    </i>
    <i>
      <x v="1313"/>
    </i>
    <i>
      <x v="1288"/>
    </i>
    <i>
      <x v="1282"/>
    </i>
    <i>
      <x v="1334"/>
    </i>
    <i>
      <x v="1166"/>
    </i>
    <i>
      <x v="805"/>
    </i>
    <i>
      <x v="914"/>
    </i>
    <i>
      <x v="949"/>
    </i>
    <i>
      <x v="378"/>
    </i>
    <i>
      <x v="132"/>
    </i>
    <i>
      <x v="332"/>
    </i>
    <i>
      <x v="2398"/>
    </i>
    <i>
      <x v="2584"/>
    </i>
    <i>
      <x v="2221"/>
    </i>
    <i>
      <x v="2336"/>
    </i>
    <i>
      <x v="1644"/>
    </i>
    <i>
      <x v="1254"/>
    </i>
    <i>
      <x v="851"/>
    </i>
    <i>
      <x v="583"/>
    </i>
    <i>
      <x v="422"/>
    </i>
    <i>
      <x v="375"/>
    </i>
    <i>
      <x v="2276"/>
    </i>
    <i>
      <x v="1860"/>
    </i>
    <i>
      <x v="1809"/>
    </i>
    <i>
      <x v="1865"/>
    </i>
    <i>
      <x v="1547"/>
    </i>
    <i>
      <x v="1636"/>
    </i>
    <i>
      <x v="1052"/>
    </i>
    <i>
      <x v="1064"/>
    </i>
    <i>
      <x v="1147"/>
    </i>
    <i>
      <x v="682"/>
    </i>
    <i>
      <x v="736"/>
    </i>
    <i>
      <x v="414"/>
    </i>
    <i>
      <x v="345"/>
    </i>
    <i>
      <x v="48"/>
    </i>
    <i>
      <x v="2173"/>
    </i>
    <i>
      <x v="1714"/>
    </i>
    <i>
      <x v="1928"/>
    </i>
    <i>
      <x v="1611"/>
    </i>
    <i>
      <x v="1224"/>
    </i>
    <i>
      <x v="790"/>
    </i>
    <i>
      <x v="516"/>
    </i>
    <i>
      <x v="310"/>
    </i>
    <i>
      <x v="2060"/>
    </i>
    <i>
      <x v="1712"/>
    </i>
    <i>
      <x v="1763"/>
    </i>
    <i>
      <x v="698"/>
    </i>
    <i>
      <x v="440"/>
    </i>
    <i>
      <x v="1931"/>
    </i>
    <i>
      <x v="903"/>
    </i>
    <i>
      <x v="2484"/>
    </i>
    <i>
      <x v="2024"/>
    </i>
    <i>
      <x v="2191"/>
    </i>
    <i>
      <x v="1375"/>
    </i>
    <i>
      <x v="1179"/>
    </i>
    <i>
      <x v="1133"/>
    </i>
    <i>
      <x v="1296"/>
    </i>
    <i>
      <x v="827"/>
    </i>
    <i>
      <x v="781"/>
    </i>
    <i>
      <x v="348"/>
    </i>
    <i>
      <x v="358"/>
    </i>
    <i>
      <x v="483"/>
    </i>
    <i>
      <x v="161"/>
    </i>
    <i>
      <x v="1"/>
    </i>
    <i>
      <x v="2115"/>
    </i>
    <i>
      <x v="703"/>
    </i>
    <i>
      <x v="462"/>
    </i>
    <i>
      <x v="244"/>
    </i>
    <i>
      <x v="2642"/>
    </i>
    <i>
      <x v="1951"/>
    </i>
    <i>
      <x v="1995"/>
    </i>
    <i>
      <x v="647"/>
    </i>
    <i>
      <x v="69"/>
    </i>
    <i>
      <x v="2675"/>
    </i>
    <i>
      <x v="2329"/>
    </i>
    <i>
      <x v="1798"/>
    </i>
    <i>
      <x v="1560"/>
    </i>
    <i>
      <x v="1352"/>
    </i>
    <i>
      <x v="1184"/>
    </i>
    <i>
      <x v="1250"/>
    </i>
    <i>
      <x v="1333"/>
    </i>
    <i>
      <x v="875"/>
    </i>
    <i>
      <x v="599"/>
    </i>
    <i>
      <x v="533"/>
    </i>
    <i>
      <x v="2433"/>
    </i>
    <i>
      <x v="2360"/>
    </i>
    <i>
      <x v="2157"/>
    </i>
    <i>
      <x v="710"/>
    </i>
    <i>
      <x v="370"/>
    </i>
    <i>
      <x v="471"/>
    </i>
    <i>
      <x v="51"/>
    </i>
    <i>
      <x v="190"/>
    </i>
    <i>
      <x v="2423"/>
    </i>
    <i>
      <x v="2356"/>
    </i>
    <i>
      <x v="2502"/>
    </i>
    <i>
      <x v="2476"/>
    </i>
    <i>
      <x v="2434"/>
    </i>
    <i>
      <x v="2604"/>
    </i>
    <i>
      <x v="2324"/>
    </i>
    <i>
      <x v="2290"/>
    </i>
    <i>
      <x v="2327"/>
    </i>
    <i>
      <x v="2147"/>
    </i>
    <i>
      <x v="1785"/>
    </i>
    <i>
      <x v="1887"/>
    </i>
    <i>
      <x v="1959"/>
    </i>
    <i>
      <x v="1983"/>
    </i>
    <i>
      <x v="1505"/>
    </i>
    <i>
      <x v="1582"/>
    </i>
    <i>
      <x v="1650"/>
    </i>
    <i>
      <x v="1530"/>
    </i>
    <i>
      <x v="1653"/>
    </i>
    <i>
      <x v="1506"/>
    </i>
    <i>
      <x v="1607"/>
    </i>
    <i>
      <x v="1495"/>
    </i>
    <i>
      <x v="1321"/>
    </i>
    <i>
      <x v="1178"/>
    </i>
    <i>
      <x v="1136"/>
    </i>
    <i>
      <x v="1242"/>
    </i>
    <i>
      <x v="1207"/>
    </i>
    <i>
      <x v="1037"/>
    </i>
    <i>
      <x v="1263"/>
    </i>
    <i>
      <x v="1122"/>
    </i>
    <i>
      <x v="895"/>
    </i>
    <i>
      <x v="936"/>
    </i>
    <i>
      <x v="956"/>
    </i>
    <i>
      <x v="762"/>
    </i>
    <i>
      <x v="677"/>
    </i>
    <i>
      <x v="518"/>
    </i>
    <i>
      <x v="411"/>
    </i>
    <i>
      <x v="592"/>
    </i>
    <i>
      <x v="521"/>
    </i>
    <i>
      <x v="98"/>
    </i>
    <i>
      <x v="66"/>
    </i>
    <i>
      <x v="308"/>
    </i>
    <i>
      <x v="2027"/>
    </i>
    <i>
      <x v="2088"/>
    </i>
    <i>
      <x v="1678"/>
    </i>
    <i>
      <x v="1890"/>
    </i>
    <i>
      <x v="1721"/>
    </i>
    <i>
      <x v="1454"/>
    </i>
    <i>
      <x v="1455"/>
    </i>
    <i>
      <x v="1469"/>
    </i>
    <i>
      <x v="1061"/>
    </i>
    <i>
      <x v="1278"/>
    </i>
    <i>
      <x v="1308"/>
    </i>
    <i>
      <x v="705"/>
    </i>
    <i>
      <x v="957"/>
    </i>
    <i>
      <x v="656"/>
    </i>
    <i>
      <x v="418"/>
    </i>
    <i>
      <x v="426"/>
    </i>
    <i>
      <x v="343"/>
    </i>
    <i>
      <x v="491"/>
    </i>
    <i>
      <x v="401"/>
    </i>
    <i>
      <x v="175"/>
    </i>
    <i>
      <x v="228"/>
    </i>
    <i>
      <x v="2167"/>
    </i>
    <i>
      <x v="1826"/>
    </i>
    <i>
      <x v="1349"/>
    </i>
    <i>
      <x v="1051"/>
    </i>
    <i>
      <x v="504"/>
    </i>
    <i>
      <x v="2532"/>
    </i>
    <i>
      <x v="2081"/>
    </i>
    <i>
      <x v="1770"/>
    </i>
    <i>
      <x v="1999"/>
    </i>
    <i>
      <x v="1355"/>
    </i>
    <i>
      <x v="1623"/>
    </i>
    <i>
      <x v="1044"/>
    </i>
    <i>
      <x v="690"/>
    </i>
    <i>
      <x v="537"/>
    </i>
    <i>
      <x v="581"/>
    </i>
    <i>
      <x v="131"/>
    </i>
    <i>
      <x v="260"/>
    </i>
    <i>
      <x v="265"/>
    </i>
    <i>
      <x v="2667"/>
    </i>
    <i>
      <x v="2563"/>
    </i>
    <i>
      <x v="2593"/>
    </i>
    <i>
      <x v="2128"/>
    </i>
    <i>
      <x v="2023"/>
    </i>
    <i>
      <x v="2341"/>
    </i>
    <i>
      <x v="2125"/>
    </i>
    <i>
      <x v="2318"/>
    </i>
    <i>
      <x v="2046"/>
    </i>
    <i>
      <x v="2170"/>
    </i>
    <i>
      <x v="1438"/>
    </i>
    <i>
      <x v="1011"/>
    </i>
    <i>
      <x v="1276"/>
    </i>
    <i>
      <x v="1233"/>
    </i>
    <i>
      <x v="878"/>
    </i>
    <i>
      <x v="704"/>
    </i>
    <i>
      <x v="837"/>
    </i>
    <i>
      <x v="478"/>
    </i>
    <i>
      <x v="407"/>
    </i>
    <i>
      <x v="492"/>
    </i>
    <i>
      <x v="539"/>
    </i>
    <i>
      <x v="660"/>
    </i>
    <i>
      <x v="379"/>
    </i>
    <i>
      <x v="445"/>
    </i>
    <i>
      <x v="326"/>
    </i>
    <i>
      <x v="220"/>
    </i>
    <i>
      <x v="2443"/>
    </i>
    <i>
      <x v="2422"/>
    </i>
    <i>
      <x v="2129"/>
    </i>
    <i>
      <x v="1779"/>
    </i>
    <i>
      <x v="611"/>
    </i>
    <i>
      <x v="184"/>
    </i>
    <i>
      <x v="2143"/>
    </i>
    <i>
      <x v="2180"/>
    </i>
    <i>
      <x v="1925"/>
    </i>
    <i>
      <x v="1934"/>
    </i>
    <i>
      <x v="1974"/>
    </i>
    <i>
      <x v="1759"/>
    </i>
    <i>
      <x v="1573"/>
    </i>
    <i>
      <x v="1417"/>
    </i>
    <i>
      <x v="1206"/>
    </i>
    <i>
      <x v="1131"/>
    </i>
    <i>
      <x v="1033"/>
    </i>
    <i>
      <x v="1227"/>
    </i>
    <i>
      <x v="1079"/>
    </i>
    <i>
      <x v="820"/>
    </i>
    <i>
      <x v="963"/>
    </i>
    <i>
      <x v="673"/>
    </i>
    <i>
      <x v="600"/>
    </i>
    <i>
      <x v="156"/>
    </i>
    <i>
      <x v="2043"/>
    </i>
    <i>
      <x v="1626"/>
    </i>
    <i>
      <x v="1058"/>
    </i>
    <i>
      <x v="1027"/>
    </i>
    <i>
      <x v="800"/>
    </i>
    <i>
      <x v="997"/>
    </i>
    <i>
      <x v="967"/>
    </i>
    <i>
      <x v="1715"/>
    </i>
    <i>
      <x v="1219"/>
    </i>
    <i>
      <x v="551"/>
    </i>
    <i>
      <x v="213"/>
    </i>
    <i>
      <x v="2111"/>
    </i>
    <i>
      <x v="2021"/>
    </i>
    <i>
      <x v="2070"/>
    </i>
    <i>
      <x v="2196"/>
    </i>
    <i>
      <x v="2085"/>
    </i>
    <i>
      <x v="1389"/>
    </i>
    <i>
      <x v="1605"/>
    </i>
    <i>
      <x v="813"/>
    </i>
    <i>
      <x v="946"/>
    </i>
    <i>
      <x v="775"/>
    </i>
    <i>
      <x v="777"/>
    </i>
    <i>
      <x v="833"/>
    </i>
    <i>
      <x v="230"/>
    </i>
    <i>
      <x v="237"/>
    </i>
    <i>
      <x v="159"/>
    </i>
    <i>
      <x v="2466"/>
    </i>
    <i>
      <x v="2509"/>
    </i>
    <i>
      <x v="480"/>
    </i>
    <i>
      <x v="255"/>
    </i>
    <i>
      <x v="22"/>
    </i>
    <i>
      <x v="28"/>
    </i>
    <i>
      <x v="2397"/>
    </i>
    <i>
      <x v="1383"/>
    </i>
    <i>
      <x v="1408"/>
    </i>
    <i>
      <x v="1524"/>
    </i>
    <i>
      <x v="748"/>
    </i>
    <i>
      <x v="854"/>
    </i>
    <i>
      <x v="840"/>
    </i>
    <i>
      <x v="529"/>
    </i>
    <i>
      <x v="412"/>
    </i>
    <i>
      <x v="281"/>
    </i>
    <i>
      <x v="2430"/>
    </i>
    <i>
      <x v="753"/>
    </i>
    <i>
      <x v="905"/>
    </i>
    <i>
      <x v="719"/>
    </i>
    <i>
      <x v="720"/>
    </i>
    <i>
      <x v="341"/>
    </i>
    <i>
      <x v="2545"/>
    </i>
    <i>
      <x v="1893"/>
    </i>
    <i>
      <x v="792"/>
    </i>
    <i>
      <x v="335"/>
    </i>
    <i>
      <x v="181"/>
    </i>
    <i>
      <x v="2495"/>
    </i>
    <i>
      <x v="2637"/>
    </i>
    <i>
      <x v="2116"/>
    </i>
    <i>
      <x v="2224"/>
    </i>
    <i>
      <x v="1040"/>
    </i>
    <i>
      <x v="1073"/>
    </i>
    <i>
      <x v="1317"/>
    </i>
    <i>
      <x v="482"/>
    </i>
    <i>
      <x v="2132"/>
    </i>
    <i>
      <x v="1576"/>
    </i>
    <i>
      <x v="754"/>
    </i>
    <i>
      <x v="641"/>
    </i>
    <i>
      <x v="393"/>
    </i>
    <i>
      <x v="320"/>
    </i>
    <i>
      <x v="2367"/>
    </i>
    <i>
      <x v="2481"/>
    </i>
    <i>
      <x v="2401"/>
    </i>
    <i>
      <x v="1704"/>
    </i>
    <i>
      <x v="1924"/>
    </i>
    <i>
      <x v="1906"/>
    </i>
    <i>
      <x v="1608"/>
    </i>
    <i>
      <x v="1314"/>
    </i>
    <i>
      <x v="1093"/>
    </i>
    <i>
      <x v="1153"/>
    </i>
    <i>
      <x v="681"/>
    </i>
    <i>
      <x v="788"/>
    </i>
    <i>
      <x v="696"/>
    </i>
    <i>
      <x v="174"/>
    </i>
    <i>
      <x v="271"/>
    </i>
    <i>
      <x v="2382"/>
    </i>
    <i>
      <x v="2559"/>
    </i>
    <i>
      <x v="2319"/>
    </i>
    <i>
      <x v="2102"/>
    </i>
    <i>
      <x v="1575"/>
    </i>
    <i>
      <x v="1214"/>
    </i>
    <i>
      <x v="978"/>
    </i>
    <i>
      <x v="701"/>
    </i>
    <i>
      <x v="991"/>
    </i>
    <i>
      <x v="515"/>
    </i>
    <i>
      <x v="2164"/>
    </i>
    <i>
      <x v="1737"/>
    </i>
    <i>
      <x v="1996"/>
    </i>
    <i>
      <x v="1180"/>
    </i>
    <i>
      <x v="627"/>
    </i>
    <i>
      <x v="449"/>
    </i>
    <i>
      <x v="2650"/>
    </i>
    <i>
      <x v="1470"/>
    </i>
    <i>
      <x v="2603"/>
    </i>
    <i>
      <x v="2674"/>
    </i>
    <i>
      <x v="2438"/>
    </i>
    <i>
      <x v="2267"/>
    </i>
    <i>
      <x v="2130"/>
    </i>
    <i>
      <x v="1738"/>
    </i>
    <i>
      <x v="1719"/>
    </i>
    <i>
      <x v="1508"/>
    </i>
    <i>
      <x v="1013"/>
    </i>
    <i>
      <x v="1194"/>
    </i>
    <i>
      <x v="843"/>
    </i>
    <i>
      <x v="196"/>
    </i>
    <i>
      <x v="27"/>
    </i>
    <i>
      <x v="2255"/>
    </i>
    <i>
      <x v="1677"/>
    </i>
    <i>
      <x v="1499"/>
    </i>
    <i>
      <x v="1026"/>
    </i>
    <i>
      <x v="961"/>
    </i>
    <i>
      <x v="944"/>
    </i>
    <i>
      <x v="475"/>
    </i>
    <i>
      <x v="182"/>
    </i>
    <i>
      <x v="289"/>
    </i>
    <i>
      <x v="57"/>
    </i>
    <i>
      <x v="2583"/>
    </i>
    <i>
      <x v="1663"/>
    </i>
    <i>
      <x v="1330"/>
    </i>
    <i>
      <x v="832"/>
    </i>
    <i>
      <x v="2418"/>
    </i>
    <i>
      <x v="2403"/>
    </i>
    <i>
      <x v="2453"/>
    </i>
    <i>
      <x v="2566"/>
    </i>
    <i>
      <x v="2548"/>
    </i>
    <i>
      <x v="2388"/>
    </i>
    <i>
      <x v="2573"/>
    </i>
    <i>
      <x v="2463"/>
    </i>
    <i>
      <x v="2402"/>
    </i>
    <i>
      <x v="2053"/>
    </i>
    <i>
      <x v="2233"/>
    </i>
    <i>
      <x v="2050"/>
    </i>
    <i>
      <x v="2105"/>
    </i>
    <i>
      <x v="2322"/>
    </i>
    <i>
      <x v="1832"/>
    </i>
    <i>
      <x v="1932"/>
    </i>
    <i>
      <x v="1752"/>
    </i>
    <i>
      <x v="1990"/>
    </i>
    <i>
      <x v="1889"/>
    </i>
    <i>
      <x v="1794"/>
    </i>
    <i>
      <x v="1701"/>
    </i>
    <i>
      <x v="1968"/>
    </i>
    <i>
      <x v="1494"/>
    </i>
    <i>
      <x v="1630"/>
    </i>
    <i>
      <x v="1340"/>
    </i>
    <i>
      <x v="1404"/>
    </i>
    <i>
      <x v="1015"/>
    </i>
    <i>
      <x v="1193"/>
    </i>
    <i>
      <x v="1245"/>
    </i>
    <i>
      <x v="1117"/>
    </i>
    <i>
      <x v="1125"/>
    </i>
    <i>
      <x v="1258"/>
    </i>
    <i>
      <x v="1228"/>
    </i>
    <i>
      <x v="1034"/>
    </i>
    <i>
      <x v="898"/>
    </i>
    <i>
      <x v="982"/>
    </i>
    <i>
      <x v="717"/>
    </i>
    <i>
      <x v="810"/>
    </i>
    <i>
      <x v="765"/>
    </i>
    <i>
      <x v="761"/>
    </i>
    <i>
      <x v="409"/>
    </i>
    <i>
      <x v="552"/>
    </i>
    <i>
      <x v="563"/>
    </i>
    <i>
      <x v="400"/>
    </i>
    <i>
      <x v="431"/>
    </i>
    <i>
      <x v="509"/>
    </i>
    <i>
      <x v="229"/>
    </i>
    <i>
      <x v="170"/>
    </i>
    <i>
      <x v="250"/>
    </i>
    <i>
      <x v="14"/>
    </i>
    <i>
      <x v="278"/>
    </i>
    <i>
      <x v="217"/>
    </i>
    <i>
      <x v="223"/>
    </i>
    <i>
      <x v="2372"/>
    </i>
    <i>
      <x v="2202"/>
    </i>
    <i>
      <x v="1753"/>
    </i>
    <i>
      <x v="1217"/>
    </i>
    <i>
      <x v="1162"/>
    </i>
    <i>
      <x v="918"/>
    </i>
    <i>
      <x v="519"/>
    </i>
    <i>
      <x v="80"/>
    </i>
    <i>
      <x v="2411"/>
    </i>
    <i>
      <x v="1726"/>
    </i>
    <i>
      <x v="1504"/>
    </i>
    <i>
      <x v="1146"/>
    </i>
    <i>
      <x v="356"/>
    </i>
    <i>
      <x v="2123"/>
    </i>
    <i>
      <x v="1913"/>
    </i>
    <i>
      <x v="1886"/>
    </i>
    <i>
      <x v="1409"/>
    </i>
    <i>
      <x v="1486"/>
    </i>
    <i>
      <x v="1610"/>
    </i>
    <i>
      <x v="86"/>
    </i>
    <i>
      <x v="2247"/>
    </i>
    <i>
      <x v="2282"/>
    </i>
    <i>
      <x v="2194"/>
    </i>
    <i>
      <x v="1392"/>
    </i>
    <i>
      <x v="1144"/>
    </i>
    <i>
      <x v="1157"/>
    </i>
    <i>
      <x v="413"/>
    </i>
    <i>
      <x v="369"/>
    </i>
    <i>
      <x v="2627"/>
    </i>
    <i>
      <x v="2316"/>
    </i>
    <i>
      <x v="1811"/>
    </i>
    <i>
      <x v="1039"/>
    </i>
    <i>
      <x v="823"/>
    </i>
    <i>
      <x v="953"/>
    </i>
    <i>
      <x v="514"/>
    </i>
    <i>
      <x v="232"/>
    </i>
    <i>
      <x v="157"/>
    </i>
    <i>
      <x v="2514"/>
    </i>
    <i>
      <x v="2517"/>
    </i>
    <i>
      <x v="2547"/>
    </i>
    <i>
      <x v="2256"/>
    </i>
    <i>
      <x v="1186"/>
    </i>
    <i>
      <x v="366"/>
    </i>
    <i>
      <x v="387"/>
    </i>
    <i>
      <x v="573"/>
    </i>
    <i>
      <x v="2597"/>
    </i>
    <i>
      <x v="2510"/>
    </i>
    <i>
      <x v="2001"/>
    </i>
    <i>
      <x v="1742"/>
    </i>
    <i>
      <x v="1628"/>
    </i>
    <i>
      <x v="1665"/>
    </i>
    <i>
      <x v="1568"/>
    </i>
    <i>
      <x v="1091"/>
    </i>
    <i>
      <x v="1188"/>
    </i>
    <i>
      <x v="723"/>
    </i>
    <i>
      <x v="734"/>
    </i>
    <i>
      <x v="802"/>
    </i>
    <i>
      <x v="768"/>
    </i>
    <i>
      <x v="389"/>
    </i>
    <i>
      <x v="489"/>
    </i>
    <i>
      <x v="618"/>
    </i>
    <i>
      <x v="40"/>
    </i>
    <i>
      <x v="2400"/>
    </i>
    <i>
      <x v="2457"/>
    </i>
    <i>
      <x v="2458"/>
    </i>
    <i>
      <x v="2193"/>
    </i>
    <i>
      <x v="2066"/>
    </i>
    <i>
      <x v="1880"/>
    </i>
    <i>
      <x v="1787"/>
    </i>
    <i>
      <x v="1720"/>
    </i>
    <i>
      <x v="1824"/>
    </i>
    <i>
      <x v="1881"/>
    </i>
    <i>
      <x v="1368"/>
    </i>
    <i>
      <x v="1629"/>
    </i>
    <i>
      <x v="1380"/>
    </i>
    <i>
      <x v="1639"/>
    </i>
    <i>
      <x v="1618"/>
    </i>
    <i>
      <x v="1139"/>
    </i>
    <i>
      <x v="1098"/>
    </i>
    <i>
      <x v="1056"/>
    </i>
    <i>
      <x v="766"/>
    </i>
    <i>
      <x v="950"/>
    </i>
    <i>
      <x v="852"/>
    </i>
    <i>
      <x v="812"/>
    </i>
    <i>
      <x v="822"/>
    </i>
    <i>
      <x v="861"/>
    </i>
    <i>
      <x v="579"/>
    </i>
    <i>
      <x v="425"/>
    </i>
    <i>
      <x v="626"/>
    </i>
    <i>
      <x v="436"/>
    </i>
    <i>
      <x v="561"/>
    </i>
    <i>
      <x v="251"/>
    </i>
    <i>
      <x v="92"/>
    </i>
    <i>
      <x v="82"/>
    </i>
    <i>
      <x v="334"/>
    </i>
    <i>
      <x v="226"/>
    </i>
    <i>
      <x v="2581"/>
    </i>
    <i>
      <x v="1846"/>
    </i>
    <i>
      <x v="1318"/>
    </i>
    <i>
      <x v="995"/>
    </i>
    <i>
      <x v="667"/>
    </i>
    <i>
      <x v="34"/>
    </i>
    <i>
      <x v="2643"/>
    </i>
    <i>
      <x v="2506"/>
    </i>
    <i>
      <x v="2575"/>
    </i>
    <i>
      <x v="2064"/>
    </i>
    <i>
      <x v="2131"/>
    </i>
    <i>
      <x v="1743"/>
    </i>
    <i>
      <x v="1920"/>
    </i>
    <i>
      <x v="1958"/>
    </i>
    <i>
      <x v="1758"/>
    </i>
    <i>
      <x v="1192"/>
    </i>
    <i>
      <x v="1081"/>
    </i>
    <i>
      <x v="1230"/>
    </i>
    <i>
      <x v="555"/>
    </i>
    <i>
      <x v="75"/>
    </i>
    <i>
      <x v="2621"/>
    </i>
    <i>
      <x v="2112"/>
    </i>
    <i>
      <x v="2152"/>
    </i>
    <i>
      <x v="1975"/>
    </i>
    <i>
      <x v="1634"/>
    </i>
    <i>
      <x v="1106"/>
    </i>
    <i>
      <x v="927"/>
    </i>
    <i>
      <x v="841"/>
    </i>
    <i>
      <x v="476"/>
    </i>
    <i>
      <x v="643"/>
    </i>
    <i>
      <x v="128"/>
    </i>
    <i>
      <x v="323"/>
    </i>
    <i>
      <x v="62"/>
    </i>
    <i>
      <x v="2552"/>
    </i>
    <i>
      <x v="2344"/>
    </i>
    <i>
      <x v="1593"/>
    </i>
    <i>
      <x v="969"/>
    </i>
    <i>
      <x v="850"/>
    </i>
    <i>
      <x v="652"/>
    </i>
    <i>
      <x v="488"/>
    </i>
    <i>
      <x v="354"/>
    </i>
    <i>
      <x v="2468"/>
    </i>
    <i>
      <x v="1765"/>
    </i>
    <i>
      <x v="1510"/>
    </i>
    <i>
      <x v="1584"/>
    </i>
    <i>
      <x v="1089"/>
    </i>
    <i>
      <x v="774"/>
    </i>
    <i>
      <x v="891"/>
    </i>
    <i>
      <x v="464"/>
    </i>
    <i>
      <x v="141"/>
    </i>
    <i>
      <x v="1415"/>
    </i>
    <i>
      <x v="1559"/>
    </i>
    <i>
      <x v="1594"/>
    </i>
    <i>
      <x v="1320"/>
    </i>
    <i>
      <x v="794"/>
    </i>
    <i>
      <x v="498"/>
    </i>
    <i>
      <x v="664"/>
    </i>
    <i>
      <x v="327"/>
    </i>
    <i>
      <x v="1020"/>
    </i>
    <i>
      <x v="700"/>
    </i>
    <i>
      <x v="980"/>
    </i>
    <i>
      <x v="553"/>
    </i>
    <i>
      <x v="361"/>
    </i>
    <i>
      <x v="135"/>
    </i>
  </rowItems>
  <colItems count="1">
    <i/>
  </colItems>
  <dataFields count="1">
    <dataField name="  Profit" fld="0" baseField="0" baseItem="0" numFmtId="168"/>
  </dataFields>
  <formats count="5">
    <format dxfId="73">
      <pivotArea outline="0" collapsedLevelsAreSubtotals="1" fieldPosition="0">
        <references count="1">
          <reference field="4294967294" count="1" selected="0">
            <x v="0"/>
          </reference>
        </references>
      </pivotArea>
    </format>
    <format dxfId="72">
      <pivotArea type="all" dataOnly="0" outline="0" fieldPosition="0"/>
    </format>
    <format dxfId="71">
      <pivotArea outline="0" collapsedLevelsAreSubtotals="1" fieldPosition="0"/>
    </format>
    <format dxfId="70">
      <pivotArea dataOnly="0" labelOnly="1" outline="0" fieldPosition="0">
        <references count="1">
          <reference field="4294967294" count="1">
            <x v="0"/>
          </reference>
        </references>
      </pivotArea>
    </format>
    <format dxfId="6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5C74EFE-11A1-45CD-BF68-450E4A16A790}" name="PivotTable2" cacheId="47" applyNumberFormats="0" applyBorderFormats="0" applyFontFormats="0" applyPatternFormats="0" applyAlignmentFormats="0" applyWidthHeightFormats="1" dataCaption="Values" tag="80461e5d-a7f0-4302-82e9-46f720a8adb6" updatedVersion="8" minRefreshableVersion="3" useAutoFormatting="1" subtotalHiddenItems="1" rowGrandTotals="0" colGrandTotals="0" itemPrintTitles="1" createdVersion="8" indent="0" compact="0" compactData="0" multipleFieldFilters="0" chartFormat="5">
  <location ref="Q28:R32"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4">
    <i>
      <x v="1"/>
    </i>
    <i>
      <x/>
    </i>
    <i>
      <x v="2"/>
    </i>
    <i>
      <x v="3"/>
    </i>
  </rowItems>
  <colItems count="1">
    <i/>
  </colItems>
  <dataFields count="1">
    <dataField name="  Profit" fld="0" baseField="0" baseItem="0" numFmtId="168"/>
  </dataFields>
  <formats count="5">
    <format dxfId="78">
      <pivotArea outline="0" collapsedLevelsAreSubtotals="1" fieldPosition="0">
        <references count="1">
          <reference field="4294967294" count="1" selected="0">
            <x v="0"/>
          </reference>
        </references>
      </pivotArea>
    </format>
    <format dxfId="77">
      <pivotArea type="all" dataOnly="0" outline="0" fieldPosition="0"/>
    </format>
    <format dxfId="76">
      <pivotArea outline="0" collapsedLevelsAreSubtotals="1" fieldPosition="0"/>
    </format>
    <format dxfId="75">
      <pivotArea dataOnly="0" labelOnly="1" outline="0" fieldPosition="0">
        <references count="1">
          <reference field="4294967294" count="1">
            <x v="0"/>
          </reference>
        </references>
      </pivotArea>
    </format>
    <format dxfId="7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9305009-6BF3-4FEA-99A1-39284848976F}" name="PivotTable3" cacheId="53" applyNumberFormats="0" applyBorderFormats="0" applyFontFormats="0" applyPatternFormats="0" applyAlignmentFormats="0" applyWidthHeightFormats="1" dataCaption="Values" errorCaption="0" showError="1" missingCaption="0" tag="b68e68fe-b1eb-461c-b19b-aecca167c0eb" updatedVersion="8" minRefreshableVersion="3" useAutoFormatting="1" subtotalHiddenItems="1" rowGrandTotals="0" colGrandTotals="0" itemPrintTitles="1" createdVersion="8" indent="0" compact="0" compactData="0" multipleFieldFilters="0" chartFormat="5">
  <location ref="S61:T6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Profit" fld="0" baseField="0" baseItem="0"/>
  </dataFields>
  <formats count="3">
    <format dxfId="81">
      <pivotArea type="all" dataOnly="0" outline="0" fieldPosition="0"/>
    </format>
    <format dxfId="80">
      <pivotArea outline="0" collapsedLevelsAreSubtotals="1" fieldPosition="0"/>
    </format>
    <format dxfId="79">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44C396F-EFC5-448C-BEDE-B3A2C303C993}" name="PivotTable10" cacheId="58" applyNumberFormats="0" applyBorderFormats="0" applyFontFormats="0" applyPatternFormats="0" applyAlignmentFormats="0" applyWidthHeightFormats="1" dataCaption="Values" errorCaption="0" showError="1" missingCaption="0" tag="c82d52aa-85b7-46db-ad3e-08a453486622" updatedVersion="8" minRefreshableVersion="3" useAutoFormatting="1" subtotalHiddenItems="1" rowGrandTotals="0" colGrandTotals="0" itemPrintTitles="1" createdVersion="8" indent="0" compact="0" compactData="0" multipleFieldFilters="0" chartFormat="5">
  <location ref="Y38:Z44"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Sum of Profit" fld="0" baseField="0" baseItem="0" numFmtId="166"/>
  </dataFields>
  <formats count="3">
    <format dxfId="84">
      <pivotArea type="all" dataOnly="0" outline="0" fieldPosition="0"/>
    </format>
    <format dxfId="83">
      <pivotArea outline="0" collapsedLevelsAreSubtotals="1" fieldPosition="0"/>
    </format>
    <format dxfId="82">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activeTabTopLevelEntity name="[DimCustomer]"/>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6A72347-B48E-4BAF-8ADC-2B80881FB5CC}" name="PivotTable6" cacheId="49" applyNumberFormats="0" applyBorderFormats="0" applyFontFormats="0" applyPatternFormats="0" applyAlignmentFormats="0" applyWidthHeightFormats="1" dataCaption="Values" errorCaption="0" showError="1" missingCaption="0" tag="80461e5d-a7f0-4302-82e9-46f720a8adb6" updatedVersion="8" minRefreshableVersion="3" useAutoFormatting="1" subtotalHiddenItems="1" rowGrandTotals="0" colGrandTotals="0" itemPrintTitles="1" createdVersion="8" indent="0" compact="0" compactData="0" multipleFieldFilters="0" chartFormat="5">
  <location ref="S45:T46"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
        <item x="0"/>
      </items>
    </pivotField>
    <pivotField compact="0" allDrilled="1" outline="0" subtotalTop="0" showAll="0" dataSourceSort="1" defaultSubtotal="0" defaultAttributeDrillState="1"/>
  </pivotFields>
  <rowFields count="1">
    <field x="3"/>
  </rowFields>
  <rowItems count="1">
    <i>
      <x/>
    </i>
  </rowItems>
  <colItems count="1">
    <i/>
  </colItems>
  <dataFields count="1">
    <dataField name="  Profit" fld="0" baseField="0" baseItem="0" numFmtId="168"/>
  </dataFields>
  <formats count="5">
    <format dxfId="89">
      <pivotArea outline="0" collapsedLevelsAreSubtotals="1" fieldPosition="0">
        <references count="1">
          <reference field="4294967294" count="1" selected="0">
            <x v="0"/>
          </reference>
        </references>
      </pivotArea>
    </format>
    <format dxfId="88">
      <pivotArea type="all" dataOnly="0" outline="0" fieldPosition="0"/>
    </format>
    <format dxfId="87">
      <pivotArea outline="0" collapsedLevelsAreSubtotals="1" fieldPosition="0"/>
    </format>
    <format dxfId="86">
      <pivotArea dataOnly="0" labelOnly="1" outline="0" fieldPosition="0">
        <references count="1">
          <reference field="4294967294" count="1">
            <x v="0"/>
          </reference>
        </references>
      </pivotArea>
    </format>
    <format dxfId="85">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DE8A6D3-FECA-44D9-AA70-ECDE7E61171B}" name="PivotTable7" cacheId="55" applyNumberFormats="0" applyBorderFormats="0" applyFontFormats="0" applyPatternFormats="0" applyAlignmentFormats="0" applyWidthHeightFormats="1" dataCaption="Values" errorCaption="0" showError="1" missingCaption="0" tag="964f4017-f87b-4218-bdb4-8a91a1325952" updatedVersion="8" minRefreshableVersion="3" useAutoFormatting="1" subtotalHiddenItems="1" rowGrandTotals="0" colGrandTotals="0" itemPrintTitles="1" createdVersion="8" indent="0" compact="0" compactData="0" multipleFieldFilters="0" chartFormat="5">
  <location ref="X57:Y6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name="Sum of Profit" fld="0" baseField="0" baseItem="0"/>
  </dataFields>
  <formats count="3">
    <format dxfId="92">
      <pivotArea type="all" dataOnly="0" outline="0" fieldPosition="0"/>
    </format>
    <format dxfId="91">
      <pivotArea outline="0" collapsedLevelsAreSubtotals="1" fieldPosition="0"/>
    </format>
    <format dxfId="90">
      <pivotArea outline="0" collapsedLevelsAreSubtotals="1" fieldPosition="0"/>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Revenue"/>
    <pivotHierarchy dragToData="1" caption="  Cogs"/>
    <pivotHierarchy dragToData="1" caption="  Profit"/>
    <pivotHierarchy dragToData="1" caption=" OrderQuantity"/>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
        <x15:activeTabTopLevelEntity name="[DimDate]"/>
        <x15:activeTabTopLevelEntity name="[DimSalesTerritor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A573F35-9118-4DC4-9552-11E7C8565B7C}" sourceName="[DimDate].[Year]">
  <pivotTables>
    <pivotTable tabId="1" name="PivotTable1"/>
    <pivotTable tabId="1" name="PivotTable4"/>
    <pivotTable tabId="1" name="PivotTable5"/>
    <pivotTable tabId="1" name="weektype_profit"/>
    <pivotTable tabId="1" name="Queter_table"/>
    <pivotTable tabId="1" name="PivotTable2"/>
    <pivotTable tabId="4" name="PivotTable5"/>
    <pivotTable tabId="4" name="PivotTable1"/>
    <pivotTable tabId="4" name="PivotTable2"/>
    <pivotTable tabId="4" name="PivotTable6"/>
    <pivotTable tabId="4" name="PivotTable9"/>
    <pivotTable tabId="4" name="PivotTable3"/>
    <pivotTable tabId="4" name="PivotTable7"/>
    <pivotTable tabId="4" name="PivotTable10"/>
  </pivotTables>
  <data>
    <olap pivotCacheId="160663387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6]"/>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C004C7E-E8CF-4225-B208-0936452EDBBF}" sourceName="[DimDate].[Month]">
  <pivotTables>
    <pivotTable tabId="1" name="PivotTable4"/>
    <pivotTable tabId="1" name="Lookup­table"/>
  </pivotTables>
  <data>
    <olap pivotCacheId="1606633879">
      <levels count="2">
        <level uniqueName="[DimDate].[Month].[(All)]" sourceCaption="(All)" count="0"/>
        <level uniqueName="[DimDate].[Month].[Month]" sourceCaption="Month" count="12">
          <ranges>
            <range startItem="0">
              <i n="[DimDate].[Month].&amp;[Jan]" c="Jan"/>
              <i n="[DimDate].[Month].&amp;[Feb]" c="Feb"/>
              <i n="[DimDate].[Month].&amp;[Mar]" c="Mar"/>
              <i n="[DimDate].[Month].&amp;[Apr]" c="Apr"/>
              <i n="[DimDate].[Month].&amp;[May]" c="May"/>
              <i n="[DimDate].[Month].&amp;[Jun]" c="Jun"/>
              <i n="[DimDate].[Month].&amp;[Jul]" c="Jul"/>
              <i n="[DimDate].[Month].&amp;[Aug]" c="Aug"/>
              <i n="[DimDate].[Month].&amp;[Sep]" c="Sep"/>
              <i n="[DimDate].[Month].&amp;[Oct]" c="Oct"/>
              <i n="[DimDate].[Month].&amp;[Nov]" c="Nov"/>
              <i n="[DimDate].[Month].&amp;[Dec]" c="Dec"/>
            </range>
          </ranges>
        </level>
      </levels>
      <selections count="1">
        <selection n="[DimDate].[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D0BF17D-00F9-49F8-BCB7-D3F789E575C9}" sourceName="[DimSalesTerritory].[Country]">
  <pivotTables>
    <pivotTable tabId="1" name="Lookup­table"/>
    <pivotTable tabId="1" name="PivotTable1"/>
    <pivotTable tabId="1" name="PivotTable5"/>
    <pivotTable tabId="1" name="Queter_table"/>
    <pivotTable tabId="1" name="weektype_profit"/>
    <pivotTable tabId="1" name="PivotTable2"/>
    <pivotTable tabId="4" name="PivotTable5"/>
    <pivotTable tabId="4" name="PivotTable1"/>
    <pivotTable tabId="4" name="PivotTable2"/>
    <pivotTable tabId="4" name="PivotTable6"/>
    <pivotTable tabId="4" name="PivotTable9"/>
    <pivotTable tabId="4" name="PivotTable3"/>
    <pivotTable tabId="4" name="PivotTable7"/>
  </pivotTables>
  <data>
    <olap pivotCacheId="1606633879">
      <levels count="2">
        <level uniqueName="[DimSalesTerritory].[Country].[(All)]" sourceCaption="(All)" count="0"/>
        <level uniqueName="[DimSalesTerritory].[Country].[Country]" sourceCaption="Country" count="6">
          <ranges>
            <range startItem="0">
              <i n="[DimSalesTerritory].[Country].&amp;[Australia]" c="Australia"/>
              <i n="[DimSalesTerritory].[Country].&amp;[Canada]" c="Canada"/>
              <i n="[DimSalesTerritory].[Country].&amp;[France]" c="France"/>
              <i n="[DimSalesTerritory].[Country].&amp;[Germany]" c="Germany"/>
              <i n="[DimSalesTerritory].[Country].&amp;[United Kingdom]" c="United Kingdom"/>
              <i n="[DimSalesTerritory].[Country].&amp;[United States]" c="United States"/>
            </range>
          </ranges>
        </level>
      </levels>
      <selections count="1">
        <selection n="[DimSalesTerritor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D9976C1-4D1F-4279-BCED-AEFB3F613B0F}" cache="Slicer_Year" caption="Year" columnCount="4" showCaption="0" level="1" style="Slicer Style 1" rowHeight="180000"/>
  <slicer name="Month" xr10:uid="{B05C1F74-7805-4319-8818-05FAC469F747}" cache="Slicer_Month" caption="Month" columnCount="3" showCaption="0" level="1" style="Slicer Style 1" rowHeight="504000"/>
  <slicer name="Country" xr10:uid="{85913321-ACFB-467E-83C9-3FCD4B90355A}" cache="Slicer_Country" caption="Country" showCaption="0" level="1" style="Slicer Style 1" rowHeight="28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7EAF824-A22E-4721-99DA-6D0F81288E70}" cache="Slicer_Year" caption="Year" columnCount="2" showCaption="0" level="1" style="Slicer Style 1" rowHeight="216000"/>
  <slicer name="Country 1" xr10:uid="{71481E56-F4BF-4CEB-9AA1-0FA26CECC2DA}" cache="Slicer_Country" caption="Country" columnCount="4" showCaption="0" level="1"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C4E90-0D25-4789-9A5C-7446DCE8B111}">
  <sheetPr>
    <tabColor rgb="FFFFFF00"/>
  </sheetPr>
  <dimension ref="A1:X40"/>
  <sheetViews>
    <sheetView showGridLines="0" showRowColHeaders="0" workbookViewId="0">
      <selection activeCell="E41" sqref="E41"/>
    </sheetView>
  </sheetViews>
  <sheetFormatPr defaultRowHeight="14.4" x14ac:dyDescent="0.3"/>
  <sheetData>
    <row r="1" spans="1:24" x14ac:dyDescent="0.3">
      <c r="A1" s="21"/>
      <c r="B1" s="21"/>
      <c r="C1" s="21"/>
      <c r="D1" s="21"/>
      <c r="E1" s="21"/>
      <c r="F1" s="21"/>
      <c r="G1" s="21"/>
      <c r="H1" s="21"/>
      <c r="I1" s="21"/>
      <c r="J1" s="21"/>
      <c r="K1" s="21"/>
      <c r="L1" s="21"/>
      <c r="M1" s="21"/>
      <c r="N1" s="21"/>
      <c r="O1" s="21"/>
      <c r="P1" s="21"/>
      <c r="Q1" s="21"/>
      <c r="R1" s="21"/>
      <c r="S1" s="21"/>
      <c r="T1" s="21"/>
      <c r="U1" s="21"/>
      <c r="V1" s="21"/>
      <c r="W1" s="21"/>
      <c r="X1" s="21"/>
    </row>
    <row r="2" spans="1:24" x14ac:dyDescent="0.3">
      <c r="A2" s="21"/>
      <c r="B2" s="21"/>
      <c r="C2" s="21"/>
      <c r="D2" s="21"/>
      <c r="E2" s="21"/>
      <c r="F2" s="21"/>
      <c r="G2" s="21"/>
      <c r="H2" s="21"/>
      <c r="I2" s="21"/>
      <c r="J2" s="21"/>
      <c r="K2" s="21"/>
      <c r="L2" s="21"/>
      <c r="M2" s="21"/>
      <c r="N2" s="21"/>
      <c r="O2" s="21"/>
      <c r="P2" s="21"/>
      <c r="Q2" s="21"/>
      <c r="R2" s="21"/>
      <c r="S2" s="21"/>
      <c r="T2" s="21"/>
      <c r="U2" s="21"/>
      <c r="V2" s="21"/>
      <c r="W2" s="21"/>
      <c r="X2" s="21"/>
    </row>
    <row r="3" spans="1:24" x14ac:dyDescent="0.3">
      <c r="A3" s="21"/>
      <c r="B3" s="21"/>
      <c r="C3" s="21"/>
      <c r="D3" s="21"/>
      <c r="E3" s="21"/>
      <c r="F3" s="21"/>
      <c r="G3" s="21"/>
      <c r="H3" s="21"/>
      <c r="I3" s="21"/>
      <c r="J3" s="21"/>
      <c r="K3" s="21"/>
      <c r="L3" s="21"/>
      <c r="M3" s="21"/>
      <c r="N3" s="21"/>
      <c r="O3" s="21"/>
      <c r="P3" s="21"/>
      <c r="Q3" s="21"/>
      <c r="R3" s="21"/>
      <c r="S3" s="21"/>
      <c r="T3" s="21"/>
      <c r="U3" s="21"/>
      <c r="V3" s="21"/>
      <c r="W3" s="21"/>
      <c r="X3" s="21"/>
    </row>
    <row r="4" spans="1:24" x14ac:dyDescent="0.3">
      <c r="A4" s="21"/>
      <c r="B4" s="21"/>
      <c r="C4" s="21"/>
      <c r="D4" s="21"/>
      <c r="E4" s="21"/>
      <c r="F4" s="21"/>
      <c r="G4" s="21"/>
      <c r="H4" s="21"/>
      <c r="I4" s="21"/>
      <c r="J4" s="21"/>
      <c r="K4" s="21"/>
      <c r="L4" s="21"/>
      <c r="M4" s="21"/>
      <c r="N4" s="21"/>
      <c r="O4" s="21"/>
      <c r="P4" s="21"/>
      <c r="Q4" s="21"/>
      <c r="R4" s="21"/>
      <c r="S4" s="21"/>
      <c r="T4" s="21"/>
      <c r="U4" s="21"/>
      <c r="V4" s="21"/>
      <c r="W4" s="21"/>
      <c r="X4" s="21"/>
    </row>
    <row r="5" spans="1:24" x14ac:dyDescent="0.3">
      <c r="A5" s="21"/>
      <c r="B5" s="21"/>
      <c r="C5" s="21"/>
      <c r="D5" s="21"/>
      <c r="E5" s="21"/>
      <c r="F5" s="21"/>
      <c r="G5" s="21"/>
      <c r="H5" s="21"/>
      <c r="I5" s="21"/>
      <c r="J5" s="21"/>
      <c r="K5" s="21"/>
      <c r="L5" s="21"/>
      <c r="M5" s="21"/>
      <c r="N5" s="21"/>
      <c r="O5" s="21"/>
      <c r="P5" s="21"/>
      <c r="Q5" s="21"/>
      <c r="R5" s="21"/>
      <c r="S5" s="21"/>
      <c r="T5" s="21"/>
      <c r="U5" s="21"/>
      <c r="V5" s="21"/>
      <c r="W5" s="21"/>
      <c r="X5" s="21"/>
    </row>
    <row r="6" spans="1:24" x14ac:dyDescent="0.3">
      <c r="A6" s="21"/>
      <c r="B6" s="21"/>
      <c r="C6" s="21"/>
      <c r="D6" s="21"/>
      <c r="E6" s="21"/>
      <c r="F6" s="21"/>
      <c r="G6" s="21"/>
      <c r="H6" s="21"/>
      <c r="I6" s="21"/>
      <c r="J6" s="21"/>
      <c r="K6" s="21"/>
      <c r="L6" s="21"/>
      <c r="M6" s="21"/>
      <c r="N6" s="21"/>
      <c r="O6" s="21"/>
      <c r="P6" s="21"/>
      <c r="Q6" s="21"/>
      <c r="R6" s="21"/>
      <c r="S6" s="21"/>
      <c r="T6" s="21"/>
      <c r="U6" s="21"/>
      <c r="V6" s="21"/>
      <c r="W6" s="21"/>
      <c r="X6" s="21"/>
    </row>
    <row r="7" spans="1:24" x14ac:dyDescent="0.3">
      <c r="A7" s="21"/>
      <c r="B7" s="21"/>
      <c r="C7" s="21"/>
      <c r="D7" s="21"/>
      <c r="E7" s="21"/>
      <c r="F7" s="21"/>
      <c r="G7" s="21"/>
      <c r="H7" s="21"/>
      <c r="I7" s="21"/>
      <c r="J7" s="21"/>
      <c r="K7" s="21"/>
      <c r="L7" s="21"/>
      <c r="M7" s="21"/>
      <c r="N7" s="21"/>
      <c r="O7" s="21"/>
      <c r="P7" s="21"/>
      <c r="Q7" s="21"/>
      <c r="R7" s="21"/>
      <c r="S7" s="21"/>
      <c r="T7" s="21"/>
      <c r="U7" s="21"/>
      <c r="V7" s="21"/>
      <c r="W7" s="21"/>
      <c r="X7" s="21"/>
    </row>
    <row r="8" spans="1:24" x14ac:dyDescent="0.3">
      <c r="A8" s="21"/>
      <c r="B8" s="21"/>
      <c r="C8" s="21"/>
      <c r="D8" s="21"/>
      <c r="E8" s="21"/>
      <c r="F8" s="21"/>
      <c r="G8" s="21"/>
      <c r="H8" s="21"/>
      <c r="I8" s="21"/>
      <c r="J8" s="21"/>
      <c r="K8" s="21"/>
      <c r="L8" s="21"/>
      <c r="M8" s="21"/>
      <c r="N8" s="21"/>
      <c r="O8" s="21"/>
      <c r="P8" s="21"/>
      <c r="Q8" s="21"/>
      <c r="R8" s="21"/>
      <c r="S8" s="21"/>
      <c r="T8" s="21"/>
      <c r="U8" s="21"/>
      <c r="V8" s="21"/>
      <c r="W8" s="21"/>
      <c r="X8" s="21"/>
    </row>
    <row r="9" spans="1:24" x14ac:dyDescent="0.3">
      <c r="A9" s="21"/>
      <c r="B9" s="21"/>
      <c r="C9" s="21"/>
      <c r="D9" s="21"/>
      <c r="E9" s="21"/>
      <c r="F9" s="21"/>
      <c r="G9" s="21"/>
      <c r="H9" s="21"/>
      <c r="I9" s="21"/>
      <c r="J9" s="21"/>
      <c r="K9" s="21"/>
      <c r="L9" s="21"/>
      <c r="M9" s="21"/>
      <c r="N9" s="21"/>
      <c r="O9" s="21"/>
      <c r="P9" s="21"/>
      <c r="Q9" s="21"/>
      <c r="R9" s="21"/>
      <c r="S9" s="21"/>
      <c r="T9" s="21"/>
      <c r="U9" s="21"/>
      <c r="V9" s="21"/>
      <c r="W9" s="21"/>
      <c r="X9" s="21"/>
    </row>
    <row r="10" spans="1:24" x14ac:dyDescent="0.3">
      <c r="A10" s="21"/>
      <c r="B10" s="21"/>
      <c r="C10" s="21"/>
      <c r="D10" s="21"/>
      <c r="E10" s="21"/>
      <c r="F10" s="21"/>
      <c r="G10" s="21"/>
      <c r="H10" s="21"/>
      <c r="I10" s="21"/>
      <c r="J10" s="21"/>
      <c r="K10" s="21"/>
      <c r="L10" s="21"/>
      <c r="M10" s="21"/>
      <c r="N10" s="21"/>
      <c r="O10" s="21"/>
      <c r="P10" s="21"/>
      <c r="Q10" s="21"/>
      <c r="R10" s="21"/>
      <c r="S10" s="21"/>
      <c r="T10" s="21"/>
      <c r="U10" s="21"/>
      <c r="V10" s="21"/>
      <c r="W10" s="21"/>
      <c r="X10" s="21"/>
    </row>
    <row r="11" spans="1:24" x14ac:dyDescent="0.3">
      <c r="A11" s="21"/>
      <c r="B11" s="21"/>
      <c r="C11" s="21"/>
      <c r="D11" s="21"/>
      <c r="E11" s="21"/>
      <c r="F11" s="21"/>
      <c r="G11" s="21"/>
      <c r="H11" s="21"/>
      <c r="I11" s="21"/>
      <c r="J11" s="21"/>
      <c r="K11" s="21"/>
      <c r="L11" s="21"/>
      <c r="M11" s="21"/>
      <c r="N11" s="21"/>
      <c r="O11" s="21"/>
      <c r="P11" s="21"/>
      <c r="Q11" s="21"/>
      <c r="R11" s="21"/>
      <c r="S11" s="21"/>
      <c r="T11" s="21"/>
      <c r="U11" s="21"/>
      <c r="V11" s="21"/>
      <c r="W11" s="21"/>
      <c r="X11" s="21"/>
    </row>
    <row r="12" spans="1:24" x14ac:dyDescent="0.3">
      <c r="A12" s="21"/>
      <c r="B12" s="21"/>
      <c r="C12" s="21"/>
      <c r="D12" s="21"/>
      <c r="E12" s="21"/>
      <c r="F12" s="21"/>
      <c r="G12" s="21"/>
      <c r="H12" s="21"/>
      <c r="I12" s="21"/>
      <c r="J12" s="21"/>
      <c r="K12" s="21"/>
      <c r="L12" s="21"/>
      <c r="M12" s="21"/>
      <c r="N12" s="21"/>
      <c r="O12" s="21"/>
      <c r="P12" s="21"/>
      <c r="Q12" s="21"/>
      <c r="R12" s="21"/>
      <c r="S12" s="21"/>
      <c r="T12" s="21"/>
      <c r="U12" s="21"/>
      <c r="V12" s="21"/>
      <c r="W12" s="21"/>
      <c r="X12" s="21"/>
    </row>
    <row r="13" spans="1:24" x14ac:dyDescent="0.3">
      <c r="A13" s="21"/>
      <c r="B13" s="21"/>
      <c r="C13" s="21"/>
      <c r="D13" s="21"/>
      <c r="E13" s="21"/>
      <c r="F13" s="21"/>
      <c r="G13" s="21"/>
      <c r="H13" s="21"/>
      <c r="I13" s="21"/>
      <c r="J13" s="21"/>
      <c r="K13" s="21"/>
      <c r="L13" s="21"/>
      <c r="M13" s="21"/>
      <c r="N13" s="21"/>
      <c r="O13" s="21"/>
      <c r="P13" s="21"/>
      <c r="Q13" s="21"/>
      <c r="R13" s="21"/>
      <c r="S13" s="21"/>
      <c r="T13" s="21"/>
      <c r="U13" s="21"/>
      <c r="V13" s="21"/>
      <c r="W13" s="21"/>
      <c r="X13" s="21"/>
    </row>
    <row r="14" spans="1:24" x14ac:dyDescent="0.3">
      <c r="A14" s="21"/>
      <c r="B14" s="21"/>
      <c r="C14" s="21"/>
      <c r="D14" s="21"/>
      <c r="E14" s="21"/>
      <c r="F14" s="21"/>
      <c r="G14" s="21"/>
      <c r="H14" s="21"/>
      <c r="I14" s="21"/>
      <c r="J14" s="21"/>
      <c r="K14" s="21"/>
      <c r="L14" s="21"/>
      <c r="M14" s="21"/>
      <c r="N14" s="21"/>
      <c r="O14" s="21"/>
      <c r="P14" s="21"/>
      <c r="Q14" s="21"/>
      <c r="R14" s="21"/>
      <c r="S14" s="21"/>
      <c r="T14" s="21"/>
      <c r="U14" s="21"/>
      <c r="V14" s="21"/>
      <c r="W14" s="21"/>
      <c r="X14" s="21"/>
    </row>
    <row r="15" spans="1:24" x14ac:dyDescent="0.3">
      <c r="A15" s="21"/>
      <c r="B15" s="21"/>
      <c r="C15" s="21"/>
      <c r="D15" s="21"/>
      <c r="E15" s="21"/>
      <c r="F15" s="21"/>
      <c r="G15" s="21"/>
      <c r="H15" s="21"/>
      <c r="I15" s="21"/>
      <c r="J15" s="21"/>
      <c r="K15" s="21"/>
      <c r="L15" s="21"/>
      <c r="M15" s="21"/>
      <c r="N15" s="21"/>
      <c r="O15" s="21"/>
      <c r="P15" s="21"/>
      <c r="Q15" s="21"/>
      <c r="R15" s="21"/>
      <c r="S15" s="21"/>
      <c r="T15" s="21"/>
      <c r="U15" s="21"/>
      <c r="V15" s="21"/>
      <c r="W15" s="21"/>
      <c r="X15" s="21"/>
    </row>
    <row r="16" spans="1:24" x14ac:dyDescent="0.3">
      <c r="A16" s="21"/>
      <c r="B16" s="21"/>
      <c r="C16" s="21"/>
      <c r="D16" s="21"/>
      <c r="E16" s="21"/>
      <c r="F16" s="21"/>
      <c r="G16" s="21"/>
      <c r="H16" s="21"/>
      <c r="I16" s="21"/>
      <c r="J16" s="21"/>
      <c r="K16" s="21"/>
      <c r="L16" s="21"/>
      <c r="M16" s="21"/>
      <c r="N16" s="21"/>
      <c r="O16" s="21"/>
      <c r="P16" s="21"/>
      <c r="Q16" s="21"/>
      <c r="R16" s="21"/>
      <c r="S16" s="21"/>
      <c r="T16" s="21"/>
      <c r="U16" s="21"/>
      <c r="V16" s="21"/>
      <c r="W16" s="21"/>
      <c r="X16" s="21"/>
    </row>
    <row r="17" spans="1:24" x14ac:dyDescent="0.3">
      <c r="A17" s="21"/>
      <c r="B17" s="21"/>
      <c r="C17" s="21"/>
      <c r="D17" s="21"/>
      <c r="E17" s="21"/>
      <c r="F17" s="21"/>
      <c r="G17" s="21"/>
      <c r="H17" s="21"/>
      <c r="I17" s="21"/>
      <c r="J17" s="21"/>
      <c r="K17" s="21"/>
      <c r="L17" s="21"/>
      <c r="M17" s="21"/>
      <c r="N17" s="21"/>
      <c r="O17" s="21"/>
      <c r="P17" s="21"/>
      <c r="Q17" s="21"/>
      <c r="R17" s="21"/>
      <c r="S17" s="21"/>
      <c r="T17" s="21"/>
      <c r="U17" s="21"/>
      <c r="V17" s="21"/>
      <c r="W17" s="21"/>
      <c r="X17" s="21"/>
    </row>
    <row r="18" spans="1:24" x14ac:dyDescent="0.3">
      <c r="A18" s="21"/>
      <c r="B18" s="21"/>
      <c r="C18" s="21"/>
      <c r="D18" s="21"/>
      <c r="E18" s="21"/>
      <c r="F18" s="21"/>
      <c r="G18" s="21"/>
      <c r="H18" s="21"/>
      <c r="I18" s="21"/>
      <c r="J18" s="21"/>
      <c r="K18" s="21"/>
      <c r="L18" s="21"/>
      <c r="M18" s="21"/>
      <c r="N18" s="21"/>
      <c r="O18" s="21"/>
      <c r="P18" s="21"/>
      <c r="Q18" s="21"/>
      <c r="R18" s="21"/>
      <c r="S18" s="21"/>
      <c r="T18" s="21"/>
      <c r="U18" s="21"/>
      <c r="V18" s="21"/>
      <c r="W18" s="21"/>
      <c r="X18" s="21"/>
    </row>
    <row r="19" spans="1:24" x14ac:dyDescent="0.3">
      <c r="A19" s="21"/>
      <c r="B19" s="21"/>
      <c r="C19" s="21"/>
      <c r="D19" s="21"/>
      <c r="E19" s="21"/>
      <c r="F19" s="21"/>
      <c r="G19" s="21"/>
      <c r="H19" s="21"/>
      <c r="I19" s="21"/>
      <c r="J19" s="21"/>
      <c r="K19" s="21"/>
      <c r="L19" s="21"/>
      <c r="M19" s="21"/>
      <c r="N19" s="21"/>
      <c r="O19" s="21"/>
      <c r="P19" s="21"/>
      <c r="Q19" s="21"/>
      <c r="R19" s="21"/>
      <c r="S19" s="21"/>
      <c r="T19" s="21"/>
      <c r="U19" s="21"/>
      <c r="V19" s="21"/>
      <c r="W19" s="21"/>
      <c r="X19" s="21"/>
    </row>
    <row r="20" spans="1:24" x14ac:dyDescent="0.3">
      <c r="A20" s="21"/>
      <c r="B20" s="21"/>
      <c r="C20" s="21"/>
      <c r="D20" s="21"/>
      <c r="E20" s="21"/>
      <c r="F20" s="21"/>
      <c r="G20" s="21"/>
      <c r="H20" s="21"/>
      <c r="I20" s="21"/>
      <c r="J20" s="21"/>
      <c r="K20" s="21"/>
      <c r="L20" s="21"/>
      <c r="M20" s="21"/>
      <c r="N20" s="21"/>
      <c r="O20" s="21"/>
      <c r="P20" s="21"/>
      <c r="Q20" s="21"/>
      <c r="R20" s="21"/>
      <c r="S20" s="21"/>
      <c r="T20" s="21"/>
      <c r="U20" s="21"/>
      <c r="V20" s="21"/>
      <c r="W20" s="21"/>
      <c r="X20" s="21"/>
    </row>
    <row r="21" spans="1:24" x14ac:dyDescent="0.3">
      <c r="A21" s="21"/>
      <c r="B21" s="21"/>
      <c r="C21" s="21"/>
      <c r="D21" s="21"/>
      <c r="E21" s="21"/>
      <c r="F21" s="21"/>
      <c r="G21" s="21"/>
      <c r="H21" s="21"/>
      <c r="I21" s="21"/>
      <c r="J21" s="21"/>
      <c r="K21" s="21"/>
      <c r="L21" s="21"/>
      <c r="M21" s="21"/>
      <c r="N21" s="21"/>
      <c r="O21" s="21"/>
      <c r="P21" s="21"/>
      <c r="Q21" s="21"/>
      <c r="R21" s="21"/>
      <c r="S21" s="21"/>
      <c r="T21" s="21"/>
      <c r="U21" s="21"/>
      <c r="V21" s="21"/>
      <c r="W21" s="21"/>
      <c r="X21" s="21"/>
    </row>
    <row r="22" spans="1:24" x14ac:dyDescent="0.3">
      <c r="A22" s="21"/>
      <c r="B22" s="21"/>
      <c r="C22" s="21"/>
      <c r="D22" s="21"/>
      <c r="E22" s="21"/>
      <c r="F22" s="21"/>
      <c r="G22" s="21"/>
      <c r="H22" s="21"/>
      <c r="I22" s="21"/>
      <c r="J22" s="21"/>
      <c r="K22" s="21"/>
      <c r="L22" s="21"/>
      <c r="M22" s="21"/>
      <c r="N22" s="21"/>
      <c r="O22" s="21"/>
      <c r="P22" s="21"/>
      <c r="Q22" s="21"/>
      <c r="R22" s="21"/>
      <c r="S22" s="21"/>
      <c r="T22" s="21"/>
      <c r="U22" s="21"/>
      <c r="V22" s="21"/>
      <c r="W22" s="21"/>
      <c r="X22" s="21"/>
    </row>
    <row r="23" spans="1:24" x14ac:dyDescent="0.3">
      <c r="A23" s="21"/>
      <c r="B23" s="21"/>
      <c r="C23" s="21"/>
      <c r="D23" s="21"/>
      <c r="E23" s="21"/>
      <c r="F23" s="21"/>
      <c r="G23" s="21"/>
      <c r="H23" s="21"/>
      <c r="I23" s="21"/>
      <c r="J23" s="21"/>
      <c r="K23" s="21"/>
      <c r="L23" s="21"/>
      <c r="M23" s="21"/>
      <c r="N23" s="21"/>
      <c r="O23" s="21"/>
      <c r="P23" s="21"/>
      <c r="Q23" s="21"/>
      <c r="R23" s="21"/>
      <c r="S23" s="21"/>
      <c r="T23" s="21"/>
      <c r="U23" s="21"/>
      <c r="V23" s="21"/>
      <c r="W23" s="21"/>
      <c r="X23" s="21"/>
    </row>
    <row r="24" spans="1:24" x14ac:dyDescent="0.3">
      <c r="A24" s="21"/>
      <c r="B24" s="21"/>
      <c r="C24" s="21"/>
      <c r="D24" s="21"/>
      <c r="E24" s="21"/>
      <c r="F24" s="21"/>
      <c r="G24" s="21"/>
      <c r="H24" s="21"/>
      <c r="I24" s="21"/>
      <c r="J24" s="21"/>
      <c r="K24" s="21"/>
      <c r="L24" s="21"/>
      <c r="M24" s="21"/>
      <c r="N24" s="21"/>
      <c r="O24" s="21"/>
      <c r="P24" s="21"/>
      <c r="Q24" s="21"/>
      <c r="R24" s="21"/>
      <c r="S24" s="21"/>
      <c r="T24" s="21"/>
      <c r="U24" s="21"/>
      <c r="V24" s="21"/>
      <c r="W24" s="21"/>
      <c r="X24" s="21"/>
    </row>
    <row r="25" spans="1:24" x14ac:dyDescent="0.3">
      <c r="A25" s="21"/>
      <c r="B25" s="21"/>
      <c r="C25" s="21"/>
      <c r="D25" s="21"/>
      <c r="E25" s="21"/>
      <c r="F25" s="21"/>
      <c r="G25" s="21"/>
      <c r="H25" s="21"/>
      <c r="I25" s="21"/>
      <c r="J25" s="21"/>
      <c r="K25" s="21"/>
      <c r="L25" s="21"/>
      <c r="M25" s="21"/>
      <c r="N25" s="21"/>
      <c r="O25" s="21"/>
      <c r="P25" s="21"/>
      <c r="Q25" s="21"/>
      <c r="R25" s="21"/>
      <c r="S25" s="21"/>
      <c r="T25" s="21"/>
      <c r="U25" s="21"/>
      <c r="V25" s="21"/>
      <c r="W25" s="21"/>
      <c r="X25" s="21"/>
    </row>
    <row r="26" spans="1:24" x14ac:dyDescent="0.3">
      <c r="A26" s="21"/>
      <c r="B26" s="21"/>
      <c r="C26" s="21"/>
      <c r="D26" s="21"/>
      <c r="E26" s="21"/>
      <c r="F26" s="21"/>
      <c r="G26" s="21"/>
      <c r="H26" s="21"/>
      <c r="I26" s="21"/>
      <c r="J26" s="21"/>
      <c r="K26" s="21"/>
      <c r="L26" s="21"/>
      <c r="M26" s="21"/>
      <c r="N26" s="21"/>
      <c r="O26" s="21"/>
      <c r="P26" s="21"/>
      <c r="Q26" s="21"/>
      <c r="R26" s="21"/>
      <c r="S26" s="21"/>
      <c r="T26" s="21"/>
      <c r="U26" s="21"/>
      <c r="V26" s="21"/>
      <c r="W26" s="21"/>
      <c r="X26" s="21"/>
    </row>
    <row r="27" spans="1:24" x14ac:dyDescent="0.3">
      <c r="A27" s="21"/>
      <c r="B27" s="21"/>
      <c r="C27" s="21"/>
      <c r="D27" s="21"/>
      <c r="E27" s="21"/>
      <c r="F27" s="21"/>
      <c r="G27" s="21"/>
      <c r="H27" s="21"/>
      <c r="I27" s="21"/>
      <c r="J27" s="21"/>
      <c r="K27" s="21"/>
      <c r="L27" s="21"/>
      <c r="M27" s="21"/>
      <c r="N27" s="21"/>
      <c r="O27" s="21"/>
      <c r="P27" s="21"/>
      <c r="Q27" s="21"/>
      <c r="R27" s="21"/>
      <c r="S27" s="21"/>
      <c r="T27" s="21"/>
      <c r="U27" s="21"/>
      <c r="V27" s="21"/>
      <c r="W27" s="21"/>
      <c r="X27" s="21"/>
    </row>
    <row r="28" spans="1:24" x14ac:dyDescent="0.3">
      <c r="A28" s="21"/>
      <c r="B28" s="21"/>
      <c r="C28" s="21"/>
      <c r="D28" s="21"/>
      <c r="E28" s="21"/>
      <c r="F28" s="21"/>
      <c r="G28" s="21"/>
      <c r="H28" s="21"/>
      <c r="I28" s="21"/>
      <c r="J28" s="21"/>
      <c r="K28" s="21"/>
      <c r="L28" s="21"/>
      <c r="M28" s="21"/>
      <c r="N28" s="21"/>
      <c r="O28" s="21"/>
      <c r="P28" s="21"/>
      <c r="Q28" s="21"/>
      <c r="R28" s="21"/>
      <c r="S28" s="21"/>
      <c r="T28" s="21"/>
      <c r="U28" s="21"/>
      <c r="V28" s="21"/>
      <c r="W28" s="21"/>
      <c r="X28" s="21"/>
    </row>
    <row r="29" spans="1:24" x14ac:dyDescent="0.3">
      <c r="A29" s="21"/>
      <c r="B29" s="21"/>
      <c r="C29" s="21"/>
      <c r="D29" s="21"/>
      <c r="E29" s="21"/>
      <c r="F29" s="21"/>
      <c r="G29" s="21"/>
      <c r="H29" s="21"/>
      <c r="I29" s="21"/>
      <c r="J29" s="21"/>
      <c r="K29" s="21"/>
      <c r="L29" s="21"/>
      <c r="M29" s="21"/>
      <c r="N29" s="21"/>
      <c r="O29" s="21"/>
      <c r="P29" s="21"/>
      <c r="Q29" s="21"/>
      <c r="R29" s="21"/>
      <c r="S29" s="21"/>
      <c r="T29" s="21"/>
      <c r="U29" s="21"/>
      <c r="V29" s="21"/>
      <c r="W29" s="21"/>
      <c r="X29" s="21"/>
    </row>
    <row r="30" spans="1:24" x14ac:dyDescent="0.3">
      <c r="A30" s="21"/>
      <c r="B30" s="21"/>
      <c r="C30" s="21"/>
      <c r="D30" s="21"/>
      <c r="E30" s="21"/>
      <c r="F30" s="21"/>
      <c r="G30" s="21"/>
      <c r="H30" s="21"/>
      <c r="I30" s="21"/>
      <c r="J30" s="21"/>
      <c r="K30" s="21"/>
      <c r="L30" s="21"/>
      <c r="M30" s="21"/>
      <c r="N30" s="21"/>
      <c r="O30" s="21"/>
      <c r="P30" s="21"/>
      <c r="Q30" s="21"/>
      <c r="R30" s="21"/>
      <c r="S30" s="21"/>
      <c r="T30" s="21"/>
      <c r="U30" s="21"/>
      <c r="V30" s="21"/>
      <c r="W30" s="21"/>
      <c r="X30" s="21"/>
    </row>
    <row r="31" spans="1:24" x14ac:dyDescent="0.3">
      <c r="A31" s="21"/>
      <c r="B31" s="21"/>
      <c r="C31" s="21"/>
      <c r="D31" s="21"/>
      <c r="E31" s="21"/>
      <c r="F31" s="21"/>
      <c r="G31" s="21"/>
      <c r="H31" s="21"/>
      <c r="I31" s="21"/>
      <c r="J31" s="21"/>
      <c r="K31" s="21"/>
      <c r="L31" s="21"/>
      <c r="M31" s="21"/>
      <c r="N31" s="21"/>
      <c r="O31" s="21"/>
      <c r="P31" s="21"/>
      <c r="Q31" s="21"/>
      <c r="R31" s="21"/>
      <c r="S31" s="21"/>
      <c r="T31" s="21"/>
      <c r="U31" s="21"/>
      <c r="V31" s="21"/>
      <c r="W31" s="21"/>
      <c r="X31" s="21"/>
    </row>
    <row r="32" spans="1:24" x14ac:dyDescent="0.3">
      <c r="A32" s="21"/>
      <c r="B32" s="21"/>
      <c r="C32" s="21"/>
      <c r="D32" s="21"/>
      <c r="E32" s="21"/>
      <c r="F32" s="21"/>
      <c r="G32" s="21"/>
      <c r="H32" s="21"/>
      <c r="I32" s="21"/>
      <c r="J32" s="21"/>
      <c r="K32" s="21"/>
      <c r="L32" s="21"/>
      <c r="M32" s="21"/>
      <c r="N32" s="21"/>
      <c r="O32" s="21"/>
      <c r="P32" s="21"/>
      <c r="Q32" s="21"/>
      <c r="R32" s="21"/>
      <c r="S32" s="21"/>
      <c r="T32" s="21"/>
      <c r="U32" s="21"/>
      <c r="V32" s="21"/>
      <c r="W32" s="21"/>
      <c r="X32" s="21"/>
    </row>
    <row r="33" spans="1:24" x14ac:dyDescent="0.3">
      <c r="A33" s="21"/>
      <c r="B33" s="21"/>
      <c r="C33" s="21"/>
      <c r="D33" s="21"/>
      <c r="E33" s="21"/>
      <c r="F33" s="21"/>
      <c r="G33" s="21"/>
      <c r="H33" s="21"/>
      <c r="I33" s="21"/>
      <c r="J33" s="21"/>
      <c r="K33" s="21"/>
      <c r="L33" s="21"/>
      <c r="M33" s="21"/>
      <c r="N33" s="21"/>
      <c r="O33" s="21"/>
      <c r="P33" s="21"/>
      <c r="Q33" s="21"/>
      <c r="R33" s="21"/>
      <c r="S33" s="21"/>
      <c r="T33" s="21"/>
      <c r="U33" s="21"/>
      <c r="V33" s="21"/>
      <c r="W33" s="21"/>
      <c r="X33" s="21"/>
    </row>
    <row r="34" spans="1:24" x14ac:dyDescent="0.3">
      <c r="A34" s="21"/>
      <c r="B34" s="21"/>
      <c r="C34" s="21"/>
      <c r="D34" s="21"/>
      <c r="E34" s="21"/>
      <c r="F34" s="21"/>
      <c r="G34" s="21"/>
      <c r="H34" s="21"/>
      <c r="I34" s="21"/>
      <c r="J34" s="21"/>
      <c r="K34" s="21"/>
      <c r="L34" s="21"/>
      <c r="M34" s="21"/>
      <c r="N34" s="21"/>
      <c r="O34" s="21"/>
      <c r="P34" s="21"/>
      <c r="Q34" s="21"/>
      <c r="R34" s="21"/>
      <c r="S34" s="21"/>
      <c r="T34" s="21"/>
      <c r="U34" s="21"/>
      <c r="V34" s="21"/>
      <c r="W34" s="21"/>
      <c r="X34" s="21"/>
    </row>
    <row r="35" spans="1:24" x14ac:dyDescent="0.3">
      <c r="A35" s="21"/>
      <c r="B35" s="21"/>
      <c r="C35" s="21"/>
      <c r="D35" s="21"/>
      <c r="E35" s="21"/>
      <c r="F35" s="21"/>
      <c r="G35" s="21"/>
      <c r="H35" s="21"/>
      <c r="I35" s="21"/>
      <c r="J35" s="21"/>
      <c r="K35" s="21"/>
      <c r="L35" s="21"/>
      <c r="M35" s="21"/>
      <c r="N35" s="21"/>
      <c r="O35" s="21"/>
      <c r="P35" s="21"/>
      <c r="Q35" s="21"/>
      <c r="R35" s="21"/>
      <c r="S35" s="21"/>
      <c r="T35" s="21"/>
      <c r="U35" s="21"/>
      <c r="V35" s="21"/>
      <c r="W35" s="21"/>
      <c r="X35" s="21"/>
    </row>
    <row r="36" spans="1:24" x14ac:dyDescent="0.3">
      <c r="A36" s="21"/>
      <c r="B36" s="21"/>
      <c r="C36" s="21"/>
      <c r="D36" s="21"/>
      <c r="E36" s="21"/>
      <c r="F36" s="21"/>
      <c r="G36" s="21"/>
      <c r="H36" s="21"/>
      <c r="I36" s="21"/>
      <c r="J36" s="21"/>
      <c r="K36" s="21"/>
      <c r="L36" s="21"/>
      <c r="M36" s="21"/>
      <c r="N36" s="21"/>
      <c r="O36" s="21"/>
      <c r="P36" s="21"/>
      <c r="Q36" s="21"/>
      <c r="R36" s="21"/>
      <c r="S36" s="21"/>
      <c r="T36" s="21"/>
      <c r="U36" s="21"/>
      <c r="V36" s="21"/>
      <c r="W36" s="21"/>
      <c r="X36" s="21"/>
    </row>
    <row r="37" spans="1:24" x14ac:dyDescent="0.3">
      <c r="A37" s="21"/>
      <c r="B37" s="21"/>
      <c r="C37" s="21"/>
      <c r="D37" s="21"/>
      <c r="E37" s="21"/>
      <c r="F37" s="21"/>
      <c r="G37" s="21"/>
      <c r="H37" s="21"/>
      <c r="I37" s="21"/>
      <c r="J37" s="21"/>
      <c r="K37" s="21"/>
      <c r="L37" s="21"/>
      <c r="M37" s="21"/>
      <c r="N37" s="21"/>
      <c r="O37" s="21"/>
      <c r="P37" s="21"/>
      <c r="Q37" s="21"/>
      <c r="R37" s="21"/>
      <c r="S37" s="21"/>
      <c r="T37" s="21"/>
      <c r="U37" s="21"/>
      <c r="V37" s="21"/>
      <c r="W37" s="21"/>
      <c r="X37" s="21"/>
    </row>
    <row r="38" spans="1:24" x14ac:dyDescent="0.3">
      <c r="A38" s="21"/>
      <c r="B38" s="21"/>
      <c r="C38" s="21"/>
      <c r="D38" s="21"/>
      <c r="E38" s="21"/>
      <c r="F38" s="21"/>
      <c r="G38" s="21"/>
      <c r="H38" s="21"/>
      <c r="I38" s="21"/>
      <c r="J38" s="21"/>
      <c r="K38" s="21"/>
      <c r="L38" s="21"/>
      <c r="M38" s="21"/>
      <c r="N38" s="21"/>
      <c r="O38" s="21"/>
      <c r="P38" s="21"/>
      <c r="Q38" s="21"/>
      <c r="R38" s="21"/>
      <c r="S38" s="21"/>
      <c r="T38" s="21"/>
      <c r="U38" s="21"/>
      <c r="V38" s="21"/>
      <c r="W38" s="21"/>
      <c r="X38" s="21"/>
    </row>
    <row r="39" spans="1:24" x14ac:dyDescent="0.3">
      <c r="A39" s="21"/>
      <c r="B39" s="21"/>
      <c r="C39" s="21"/>
      <c r="D39" s="21"/>
      <c r="E39" s="21"/>
      <c r="F39" s="21"/>
      <c r="G39" s="21"/>
      <c r="H39" s="21"/>
      <c r="I39" s="21"/>
      <c r="J39" s="21"/>
      <c r="K39" s="21"/>
      <c r="L39" s="21"/>
      <c r="M39" s="21"/>
      <c r="N39" s="21"/>
      <c r="O39" s="21"/>
      <c r="P39" s="21"/>
      <c r="Q39" s="21"/>
      <c r="R39" s="21"/>
      <c r="S39" s="21"/>
      <c r="T39" s="21"/>
      <c r="U39" s="21"/>
      <c r="V39" s="21"/>
      <c r="W39" s="21"/>
      <c r="X39" s="21"/>
    </row>
    <row r="40" spans="1:24" x14ac:dyDescent="0.3">
      <c r="A40" s="21"/>
      <c r="B40" s="21"/>
      <c r="C40" s="21"/>
      <c r="D40" s="21"/>
      <c r="E40" s="21"/>
      <c r="F40" s="21"/>
      <c r="G40" s="21"/>
      <c r="H40" s="21"/>
      <c r="I40" s="21"/>
      <c r="J40" s="21"/>
      <c r="K40" s="21"/>
      <c r="L40" s="21"/>
      <c r="M40" s="21"/>
      <c r="N40" s="21"/>
      <c r="O40" s="21" t="s">
        <v>376</v>
      </c>
      <c r="P40" s="21"/>
      <c r="Q40" s="21"/>
      <c r="R40" s="21"/>
      <c r="S40" s="21"/>
      <c r="T40" s="21"/>
      <c r="U40" s="21"/>
      <c r="V40" s="21"/>
      <c r="W40" s="21"/>
      <c r="X40"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nchor moveWithCells="1">
                  <from>
                    <xdr:col>15</xdr:col>
                    <xdr:colOff>441960</xdr:colOff>
                    <xdr:row>0</xdr:row>
                    <xdr:rowOff>106680</xdr:rowOff>
                  </from>
                  <to>
                    <xdr:col>17</xdr:col>
                    <xdr:colOff>83820</xdr:colOff>
                    <xdr:row>2</xdr:row>
                    <xdr:rowOff>0</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17</xdr:col>
                    <xdr:colOff>373380</xdr:colOff>
                    <xdr:row>0</xdr:row>
                    <xdr:rowOff>106680</xdr:rowOff>
                  </from>
                  <to>
                    <xdr:col>19</xdr:col>
                    <xdr:colOff>15240</xdr:colOff>
                    <xdr:row>2</xdr:row>
                    <xdr:rowOff>0</xdr:rowOff>
                  </to>
                </anchor>
              </controlPr>
            </control>
          </mc:Choice>
        </mc:AlternateContent>
        <mc:AlternateContent xmlns:mc="http://schemas.openxmlformats.org/markup-compatibility/2006">
          <mc:Choice Requires="x14">
            <control shapeId="2054" r:id="rId6" name="Option Button 6">
              <controlPr defaultSize="0" autoFill="0" autoLine="0" autoPict="0">
                <anchor moveWithCells="1">
                  <from>
                    <xdr:col>19</xdr:col>
                    <xdr:colOff>297180</xdr:colOff>
                    <xdr:row>0</xdr:row>
                    <xdr:rowOff>106680</xdr:rowOff>
                  </from>
                  <to>
                    <xdr:col>20</xdr:col>
                    <xdr:colOff>556260</xdr:colOff>
                    <xdr:row>2</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573B0-F0B7-42E0-BAE9-6823E8A37339}">
  <sheetPr>
    <tabColor rgb="FFFF0000"/>
  </sheetPr>
  <dimension ref="A1"/>
  <sheetViews>
    <sheetView showGridLines="0" showRowColHeaders="0" tabSelected="1" zoomScale="98" zoomScaleNormal="98"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6714-7E6B-41A1-8FAD-16C7935FBF81}">
  <sheetPr>
    <tabColor theme="9" tint="0.39997558519241921"/>
  </sheetPr>
  <dimension ref="B2:AE49"/>
  <sheetViews>
    <sheetView zoomScale="80" workbookViewId="0">
      <selection activeCell="L3" sqref="L3"/>
    </sheetView>
  </sheetViews>
  <sheetFormatPr defaultRowHeight="14.4" x14ac:dyDescent="0.3"/>
  <cols>
    <col min="2" max="2" width="10.77734375" bestFit="1" customWidth="1"/>
    <col min="3" max="3" width="9.5546875" bestFit="1" customWidth="1"/>
    <col min="4" max="4" width="6.6640625" bestFit="1" customWidth="1"/>
    <col min="5" max="5" width="16.5546875" bestFit="1" customWidth="1"/>
    <col min="6" max="6" width="8.6640625" bestFit="1" customWidth="1"/>
    <col min="7" max="7" width="14" bestFit="1" customWidth="1"/>
    <col min="8" max="8" width="11.21875" bestFit="1" customWidth="1"/>
    <col min="9" max="9" width="4.6640625" bestFit="1" customWidth="1"/>
    <col min="10" max="10" width="7.109375" bestFit="1" customWidth="1"/>
    <col min="12" max="12" width="3.109375" style="12" customWidth="1"/>
    <col min="13" max="13" width="7.6640625" bestFit="1" customWidth="1"/>
    <col min="14" max="14" width="10.77734375" bestFit="1" customWidth="1"/>
    <col min="15" max="15" width="13.88671875" bestFit="1" customWidth="1"/>
    <col min="16" max="16" width="16.5546875" bestFit="1" customWidth="1"/>
    <col min="17" max="17" width="12" bestFit="1" customWidth="1"/>
    <col min="18" max="18" width="8.6640625" bestFit="1" customWidth="1"/>
    <col min="19" max="19" width="14" bestFit="1" customWidth="1"/>
    <col min="20" max="20" width="3.109375" style="12" customWidth="1"/>
    <col min="21" max="21" width="7" bestFit="1" customWidth="1"/>
    <col min="22" max="22" width="13.33203125" bestFit="1" customWidth="1"/>
    <col min="23" max="23" width="6.88671875" bestFit="1" customWidth="1"/>
    <col min="24" max="24" width="7.6640625" bestFit="1" customWidth="1"/>
    <col min="25" max="25" width="12.21875" bestFit="1" customWidth="1"/>
    <col min="26" max="27" width="14" bestFit="1" customWidth="1"/>
  </cols>
  <sheetData>
    <row r="2" spans="2:24" x14ac:dyDescent="0.3">
      <c r="M2" s="9" t="s">
        <v>9</v>
      </c>
      <c r="N2" s="3" t="s">
        <v>0</v>
      </c>
      <c r="O2" s="3" t="s">
        <v>5</v>
      </c>
      <c r="P2" s="3" t="s">
        <v>4</v>
      </c>
      <c r="Q2" s="3" t="s">
        <v>25</v>
      </c>
      <c r="R2" s="3" t="s">
        <v>7</v>
      </c>
      <c r="S2" s="3" t="s">
        <v>8</v>
      </c>
    </row>
    <row r="3" spans="2:24" x14ac:dyDescent="0.3">
      <c r="M3" s="3">
        <v>2005</v>
      </c>
      <c r="N3" s="4">
        <v>1013</v>
      </c>
      <c r="O3" s="5">
        <v>33370192.17119991</v>
      </c>
      <c r="P3" s="6">
        <v>0.40166465002763824</v>
      </c>
      <c r="Q3" s="3">
        <v>19966565.611399993</v>
      </c>
      <c r="R3" s="5">
        <v>13403626.559800046</v>
      </c>
      <c r="S3" s="4">
        <v>10400</v>
      </c>
      <c r="V3" s="9" t="s">
        <v>19</v>
      </c>
      <c r="X3">
        <f>COUNTA(V4:V11)</f>
        <v>1</v>
      </c>
    </row>
    <row r="4" spans="2:24" x14ac:dyDescent="0.3">
      <c r="M4" s="3">
        <v>2006</v>
      </c>
      <c r="N4" s="4">
        <v>2677</v>
      </c>
      <c r="O4" s="5">
        <v>69484523.200600043</v>
      </c>
      <c r="P4" s="6">
        <v>0.40552593769624806</v>
      </c>
      <c r="Q4" s="3">
        <v>41306746.774299935</v>
      </c>
      <c r="R4" s="5">
        <v>28177776.426300038</v>
      </c>
      <c r="S4" s="4">
        <v>28413</v>
      </c>
      <c r="V4" s="13">
        <v>2006</v>
      </c>
    </row>
    <row r="5" spans="2:24" x14ac:dyDescent="0.3">
      <c r="B5" s="3" t="s">
        <v>0</v>
      </c>
      <c r="C5" s="3" t="s">
        <v>5</v>
      </c>
      <c r="D5" s="3" t="s">
        <v>6</v>
      </c>
      <c r="E5" s="3" t="s">
        <v>4</v>
      </c>
      <c r="F5" s="3" t="s">
        <v>7</v>
      </c>
      <c r="G5" s="3" t="s">
        <v>8</v>
      </c>
      <c r="H5" s="3" t="s">
        <v>1</v>
      </c>
      <c r="I5" s="3" t="s">
        <v>2</v>
      </c>
      <c r="J5" s="3" t="s">
        <v>3</v>
      </c>
      <c r="M5" s="3">
        <v>2007</v>
      </c>
      <c r="N5" s="4">
        <v>24443</v>
      </c>
      <c r="O5" s="5">
        <v>102379613.11630037</v>
      </c>
      <c r="P5" s="6">
        <v>0.41558186604854297</v>
      </c>
      <c r="Q5" s="3">
        <v>59832502.452100351</v>
      </c>
      <c r="R5" s="5">
        <v>42547110.664199993</v>
      </c>
      <c r="S5" s="4">
        <v>255715</v>
      </c>
    </row>
    <row r="6" spans="2:24" x14ac:dyDescent="0.3">
      <c r="B6" s="4">
        <v>2677</v>
      </c>
      <c r="C6" s="5">
        <v>69484523.200599894</v>
      </c>
      <c r="D6" s="5">
        <v>41306746.774300024</v>
      </c>
      <c r="E6" s="6">
        <v>0.40552593769624762</v>
      </c>
      <c r="F6" s="5">
        <v>28177776.426299945</v>
      </c>
      <c r="G6" s="4">
        <v>28413</v>
      </c>
      <c r="H6" s="7">
        <v>606</v>
      </c>
      <c r="I6" s="8">
        <v>56</v>
      </c>
      <c r="J6" s="22">
        <v>550</v>
      </c>
      <c r="M6" s="3">
        <v>2008</v>
      </c>
      <c r="N6" s="4">
        <v>32265</v>
      </c>
      <c r="O6" s="5">
        <v>101858616.70999604</v>
      </c>
      <c r="P6" s="6">
        <v>0.41392731766366803</v>
      </c>
      <c r="Q6" s="3">
        <v>59696552.714297213</v>
      </c>
      <c r="R6" s="5">
        <v>42162063.995700337</v>
      </c>
      <c r="S6" s="4">
        <v>337392</v>
      </c>
    </row>
    <row r="8" spans="2:24" x14ac:dyDescent="0.3">
      <c r="B8" s="9" t="s">
        <v>9</v>
      </c>
      <c r="C8" s="3" t="s">
        <v>12</v>
      </c>
      <c r="D8" s="3" t="s">
        <v>17</v>
      </c>
      <c r="E8" s="3" t="s">
        <v>11</v>
      </c>
    </row>
    <row r="9" spans="2:24" x14ac:dyDescent="0.3">
      <c r="B9" s="3">
        <v>2005</v>
      </c>
      <c r="C9" s="4">
        <v>1013</v>
      </c>
      <c r="D9" s="5">
        <v>33370192.17119991</v>
      </c>
      <c r="E9" s="5">
        <v>13403626.559800046</v>
      </c>
    </row>
    <row r="10" spans="2:24" x14ac:dyDescent="0.3">
      <c r="B10" s="3">
        <v>2006</v>
      </c>
      <c r="C10" s="4">
        <v>2677</v>
      </c>
      <c r="D10" s="5">
        <v>69484523.200600043</v>
      </c>
      <c r="E10" s="5">
        <v>28177776.426300038</v>
      </c>
    </row>
    <row r="11" spans="2:24" x14ac:dyDescent="0.3">
      <c r="B11" s="3">
        <v>2007</v>
      </c>
      <c r="C11" s="4">
        <v>24443</v>
      </c>
      <c r="D11" s="5">
        <v>102379613.11629649</v>
      </c>
      <c r="E11" s="5">
        <v>42547110.66420038</v>
      </c>
      <c r="F11" s="1"/>
      <c r="G11" s="2"/>
    </row>
    <row r="12" spans="2:24" x14ac:dyDescent="0.3">
      <c r="B12" s="3">
        <v>2008</v>
      </c>
      <c r="C12" s="4">
        <v>32265</v>
      </c>
      <c r="D12" s="5">
        <v>101858616.70999604</v>
      </c>
      <c r="E12" s="5">
        <v>42162063.995700337</v>
      </c>
    </row>
    <row r="13" spans="2:24" x14ac:dyDescent="0.3">
      <c r="O13" s="3"/>
      <c r="P13" s="3"/>
      <c r="Q13" s="3" t="s">
        <v>21</v>
      </c>
      <c r="R13" s="3" t="s">
        <v>22</v>
      </c>
    </row>
    <row r="14" spans="2:24" x14ac:dyDescent="0.3">
      <c r="B14" t="s">
        <v>10</v>
      </c>
      <c r="C14">
        <v>1</v>
      </c>
      <c r="O14" s="3" t="s">
        <v>20</v>
      </c>
      <c r="P14" s="3">
        <f>IF(X3=1,V4,0)</f>
        <v>2006</v>
      </c>
      <c r="Q14" s="3">
        <f>IFERROR(VLOOKUP(P14,$M$3:$S$6,6,FALSE),0)</f>
        <v>28177776.426300038</v>
      </c>
      <c r="R14" s="11">
        <f>Q14/SUM($Q$14:$Q$15)</f>
        <v>0.67765333545189332</v>
      </c>
    </row>
    <row r="15" spans="2:24" x14ac:dyDescent="0.3">
      <c r="O15" s="3" t="s">
        <v>18</v>
      </c>
      <c r="P15" s="3">
        <f>V4-1</f>
        <v>2005</v>
      </c>
      <c r="Q15" s="3">
        <f>IFERROR(VLOOKUP(P15,$M$3:$S$6,6,FALSE),0)</f>
        <v>13403626.559800046</v>
      </c>
      <c r="R15" s="11">
        <f>Q15/SUM($Q$14:$Q$15)</f>
        <v>0.32234666454810668</v>
      </c>
    </row>
    <row r="16" spans="2:24" x14ac:dyDescent="0.3">
      <c r="O16" s="3" t="s">
        <v>23</v>
      </c>
      <c r="P16" s="3"/>
      <c r="Q16" s="3"/>
      <c r="R16" s="14">
        <f>R14-R15</f>
        <v>0.35530667090378665</v>
      </c>
    </row>
    <row r="17" spans="2:31" x14ac:dyDescent="0.3">
      <c r="B17" s="10" t="s">
        <v>9</v>
      </c>
      <c r="C17" s="3" t="str" cm="1">
        <f t="array" ref="C17:C21">_xlfn.IFS($C$14=1,D8:D12,$C$14=2,E8:E12,$C$14=3,C8:C12)</f>
        <v xml:space="preserve">  Total Revenue</v>
      </c>
      <c r="D17" s="3" t="str">
        <f>"Average of "&amp; C17</f>
        <v>Average of   Total Revenue</v>
      </c>
      <c r="E17" s="3" t="s">
        <v>13</v>
      </c>
    </row>
    <row r="18" spans="2:31" x14ac:dyDescent="0.3">
      <c r="B18" s="3">
        <v>2005</v>
      </c>
      <c r="C18" s="5">
        <v>33370192.17119991</v>
      </c>
      <c r="D18" s="5">
        <f>AVERAGE($C$18:$C$21)</f>
        <v>76773236.299523115</v>
      </c>
      <c r="E18" s="3" t="str">
        <f>IF(D18&gt;C18,"",C18)</f>
        <v/>
      </c>
    </row>
    <row r="19" spans="2:31" x14ac:dyDescent="0.3">
      <c r="B19" s="3">
        <v>2006</v>
      </c>
      <c r="C19" s="5">
        <v>69484523.200600043</v>
      </c>
      <c r="D19" s="5">
        <f>AVERAGE($C$18:$C$21)</f>
        <v>76773236.299523115</v>
      </c>
      <c r="E19" s="3" t="str">
        <f>IF(D19&gt;C19,"",C19)</f>
        <v/>
      </c>
      <c r="O19" s="3"/>
      <c r="P19" s="3"/>
      <c r="Q19" s="3" t="s">
        <v>26</v>
      </c>
      <c r="R19" s="3" t="s">
        <v>22</v>
      </c>
    </row>
    <row r="20" spans="2:31" x14ac:dyDescent="0.3">
      <c r="B20" s="3">
        <v>2007</v>
      </c>
      <c r="C20" s="5">
        <v>102379613.11629649</v>
      </c>
      <c r="D20" s="5">
        <f>AVERAGE($C$18:$C$21)</f>
        <v>76773236.299523115</v>
      </c>
      <c r="E20" s="3">
        <f>IF(D20&gt;C20,"",C20)</f>
        <v>102379613.11629649</v>
      </c>
      <c r="O20" s="3" t="s">
        <v>20</v>
      </c>
      <c r="P20" s="3">
        <f>IF(X3=1,V4,0)</f>
        <v>2006</v>
      </c>
      <c r="Q20" s="3">
        <f>IFERROR(VLOOKUP(P14,$M$3:$S$6,3,FALSE),0)</f>
        <v>69484523.200600043</v>
      </c>
      <c r="R20" s="11">
        <f>Q20/SUM(Q20:Q21)</f>
        <v>0.67555991914835312</v>
      </c>
      <c r="W20" s="9" t="s">
        <v>32</v>
      </c>
      <c r="X20" s="3" t="s">
        <v>7</v>
      </c>
      <c r="Z20" s="10" t="str">
        <f>W20</f>
        <v>Day</v>
      </c>
      <c r="AA20" s="10" t="str">
        <f>X20</f>
        <v xml:space="preserve">  Profit</v>
      </c>
      <c r="AB20" t="s">
        <v>50</v>
      </c>
      <c r="AC20" t="s">
        <v>22</v>
      </c>
      <c r="AD20">
        <v>1</v>
      </c>
      <c r="AE20" s="1">
        <f>LARGE($AA$21:$AA$27,AD20)</f>
        <v>4427484.0082999952</v>
      </c>
    </row>
    <row r="21" spans="2:31" x14ac:dyDescent="0.3">
      <c r="B21" s="3">
        <v>2008</v>
      </c>
      <c r="C21" s="5">
        <v>101858616.70999604</v>
      </c>
      <c r="D21" s="5">
        <f>AVERAGE($C$18:$C$21)</f>
        <v>76773236.299523115</v>
      </c>
      <c r="E21" s="3">
        <f>IF(D21&gt;C21,"",C21)</f>
        <v>101858616.70999604</v>
      </c>
      <c r="O21" s="3" t="s">
        <v>18</v>
      </c>
      <c r="P21" s="3">
        <f>V4-1</f>
        <v>2005</v>
      </c>
      <c r="Q21" s="3">
        <f>IFERROR(VLOOKUP(P15,$M$3:$S$6,3,FALSE),0)</f>
        <v>33370192.17119991</v>
      </c>
      <c r="R21" s="11">
        <f>Q21/SUM($Q$20:$Q$21)</f>
        <v>0.32444008085164694</v>
      </c>
      <c r="W21" s="3" t="s">
        <v>36</v>
      </c>
      <c r="X21" s="5">
        <v>4115816.0986999916</v>
      </c>
      <c r="Z21" s="10" t="str">
        <f t="shared" ref="Z21:Z27" si="0">W21</f>
        <v>Sun</v>
      </c>
      <c r="AA21" s="17">
        <f t="shared" ref="AA21:AA27" si="1">X21</f>
        <v>4115816.0986999916</v>
      </c>
      <c r="AB21" cm="1">
        <f t="array" ref="AB21">IFERROR(_xlfn.IFS(AA21=$AE$20,AA21,AA21=$AE$21,AA21,AA21=$AE$22,AA21),"")</f>
        <v>4115816.0986999916</v>
      </c>
      <c r="AC21" s="16">
        <f>SUM(AB21:AB27)/SUM(AA21:AA27)</f>
        <v>0.45245479836018709</v>
      </c>
      <c r="AD21">
        <v>2</v>
      </c>
      <c r="AE21" s="1">
        <f>LARGE($AA$21:$AA$27,AD21)</f>
        <v>4205870.0441999882</v>
      </c>
    </row>
    <row r="22" spans="2:31" x14ac:dyDescent="0.3">
      <c r="O22" s="3" t="s">
        <v>23</v>
      </c>
      <c r="P22" s="3"/>
      <c r="Q22" s="3"/>
      <c r="R22" s="14">
        <f>R20-R21</f>
        <v>0.35111983829670618</v>
      </c>
      <c r="W22" s="3" t="s">
        <v>34</v>
      </c>
      <c r="X22" s="5">
        <v>4427484.0082999952</v>
      </c>
      <c r="Z22" s="10" t="str">
        <f t="shared" si="0"/>
        <v>Mon</v>
      </c>
      <c r="AA22" s="17">
        <f t="shared" si="1"/>
        <v>4427484.0082999952</v>
      </c>
      <c r="AB22" cm="1">
        <f t="array" ref="AB22">IFERROR(_xlfn.IFS(AA22=$AE$20,AA22,AA22=$AE$21,AA22,AA22=$AE$22,AA22),"")</f>
        <v>4427484.0082999952</v>
      </c>
      <c r="AD22">
        <v>3</v>
      </c>
      <c r="AE22" s="1">
        <f>LARGE($AA$21:$AA$27,AD22)</f>
        <v>4115816.0986999916</v>
      </c>
    </row>
    <row r="23" spans="2:31" x14ac:dyDescent="0.3">
      <c r="B23" s="3"/>
      <c r="C23" s="3" t="s">
        <v>14</v>
      </c>
      <c r="W23" s="3" t="s">
        <v>38</v>
      </c>
      <c r="X23" s="5">
        <v>4095723.7392999898</v>
      </c>
      <c r="Z23" s="10" t="str">
        <f t="shared" si="0"/>
        <v>Tue</v>
      </c>
      <c r="AA23" s="17">
        <f t="shared" si="1"/>
        <v>4095723.7392999898</v>
      </c>
      <c r="AB23" t="str" cm="1">
        <f t="array" ref="AB23">IFERROR(_xlfn.IFS(AA23=$AE$20,AA23,AA23=$AE$21,AA23,AA23=$AE$22,AA23),"")</f>
        <v/>
      </c>
    </row>
    <row r="24" spans="2:31" x14ac:dyDescent="0.3">
      <c r="B24" s="3"/>
      <c r="C24" s="3">
        <f>SUM(E20:E21)</f>
        <v>204238229.82629251</v>
      </c>
      <c r="W24" s="3" t="s">
        <v>39</v>
      </c>
      <c r="X24" s="5">
        <v>3534873.7423999924</v>
      </c>
      <c r="Z24" s="10" t="str">
        <f t="shared" si="0"/>
        <v>Wed</v>
      </c>
      <c r="AA24" s="17">
        <f t="shared" si="1"/>
        <v>3534873.7423999924</v>
      </c>
      <c r="AB24" t="str" cm="1">
        <f t="array" ref="AB24">IFERROR(_xlfn.IFS(AA24=$AE$20,AA24,AA24=$AE$21,AA24,AA24=$AE$22,AA24),"")</f>
        <v/>
      </c>
    </row>
    <row r="25" spans="2:31" x14ac:dyDescent="0.3">
      <c r="B25" s="3" t="s">
        <v>15</v>
      </c>
      <c r="C25" s="11">
        <f>C24/SUM($C$18:$C$21)</f>
        <v>0.66506975500380583</v>
      </c>
      <c r="O25" s="3"/>
      <c r="P25" s="3"/>
      <c r="Q25" s="3" t="s">
        <v>0</v>
      </c>
      <c r="R25" s="3" t="s">
        <v>22</v>
      </c>
      <c r="W25" s="3" t="s">
        <v>37</v>
      </c>
      <c r="X25" s="5">
        <v>3999516.6449999935</v>
      </c>
      <c r="Z25" s="10" t="str">
        <f t="shared" si="0"/>
        <v>Thu</v>
      </c>
      <c r="AA25" s="17">
        <f t="shared" si="1"/>
        <v>3999516.6449999935</v>
      </c>
      <c r="AB25" t="str" cm="1">
        <f t="array" ref="AB25">IFERROR(_xlfn.IFS(AA25=$AE$20,AA25,AA25=$AE$21,AA25,AA25=$AE$22,AA25),"")</f>
        <v/>
      </c>
    </row>
    <row r="26" spans="2:31" x14ac:dyDescent="0.3">
      <c r="B26" t="s">
        <v>16</v>
      </c>
      <c r="C26" t="str">
        <f>"of"&amp; C17 &amp;" came from the highlighted year"</f>
        <v>of  Total Revenue came from the highlighted year</v>
      </c>
      <c r="O26" s="3" t="s">
        <v>20</v>
      </c>
      <c r="P26" s="3">
        <f>IF(X3=1,V4,0)</f>
        <v>2006</v>
      </c>
      <c r="Q26" s="3">
        <f>IFERROR(VLOOKUP(P20,$M$3:$S$6,2,FALSE),0)</f>
        <v>2677</v>
      </c>
      <c r="R26" s="11">
        <f>Q26/SUM($Q$26:$Q$27)</f>
        <v>0.72547425474254745</v>
      </c>
      <c r="W26" s="3" t="s">
        <v>33</v>
      </c>
      <c r="X26" s="5">
        <v>4205870.0441999882</v>
      </c>
      <c r="Z26" s="10" t="str">
        <f t="shared" si="0"/>
        <v>Fri</v>
      </c>
      <c r="AA26" s="17">
        <f t="shared" si="1"/>
        <v>4205870.0441999882</v>
      </c>
      <c r="AB26" cm="1">
        <f t="array" ref="AB26">IFERROR(_xlfn.IFS(AA26=$AE$20,AA26,AA26=$AE$21,AA26,AA26=$AE$22,AA26),"")</f>
        <v>4205870.0441999882</v>
      </c>
    </row>
    <row r="27" spans="2:31" x14ac:dyDescent="0.3">
      <c r="O27" s="3" t="s">
        <v>18</v>
      </c>
      <c r="P27" s="3">
        <f>V4-1</f>
        <v>2005</v>
      </c>
      <c r="Q27" s="3">
        <f>IFERROR(VLOOKUP(P21,$M$3:$S$6,2,FALSE),0)</f>
        <v>1013</v>
      </c>
      <c r="R27" s="11">
        <f>Q27/SUM($Q$26:$Q$27)</f>
        <v>0.27452574525745255</v>
      </c>
      <c r="W27" s="3" t="s">
        <v>35</v>
      </c>
      <c r="X27" s="5">
        <v>3798492.1483999952</v>
      </c>
      <c r="Z27" s="10" t="str">
        <f t="shared" si="0"/>
        <v>Sat</v>
      </c>
      <c r="AA27" s="17">
        <f t="shared" si="1"/>
        <v>3798492.1483999952</v>
      </c>
      <c r="AB27" t="str" cm="1">
        <f t="array" ref="AB27">IFERROR(_xlfn.IFS(AA27=$AE$20,AA27,AA27=$AE$21,AA27,AA27=$AE$22,AA27),"")</f>
        <v/>
      </c>
    </row>
    <row r="28" spans="2:31" x14ac:dyDescent="0.3">
      <c r="B28" t="s">
        <v>24</v>
      </c>
      <c r="C28" t="str">
        <f>D17</f>
        <v>Average of   Total Revenue</v>
      </c>
      <c r="O28" s="3" t="s">
        <v>23</v>
      </c>
      <c r="P28" s="3"/>
      <c r="Q28" s="3"/>
      <c r="R28" s="14">
        <f>R26-R27</f>
        <v>0.45094850948509491</v>
      </c>
    </row>
    <row r="31" spans="2:31" x14ac:dyDescent="0.3">
      <c r="O31" s="3"/>
      <c r="P31" s="3"/>
      <c r="Q31" s="3" t="s">
        <v>28</v>
      </c>
      <c r="R31" s="3" t="s">
        <v>22</v>
      </c>
    </row>
    <row r="32" spans="2:31" x14ac:dyDescent="0.3">
      <c r="O32" s="3" t="s">
        <v>20</v>
      </c>
      <c r="P32" s="3">
        <f>IF(X3=1,V4,0)</f>
        <v>2006</v>
      </c>
      <c r="Q32" s="3">
        <f>IFERROR(VLOOKUP(P26,$M$3:$S$6,7,FALSE),0)</f>
        <v>28413</v>
      </c>
      <c r="R32" s="11">
        <f>Q32/SUM(Q32:Q33)</f>
        <v>0.73204854043748224</v>
      </c>
    </row>
    <row r="33" spans="3:25" x14ac:dyDescent="0.3">
      <c r="O33" s="3" t="s">
        <v>18</v>
      </c>
      <c r="P33" s="3">
        <f>V4-1</f>
        <v>2005</v>
      </c>
      <c r="Q33" s="3">
        <f>IFERROR(VLOOKUP(P27,$M$3:$S$6,7,FALSE),0)</f>
        <v>10400</v>
      </c>
      <c r="R33" s="11">
        <f>Q33/SUM(Q32:Q33)</f>
        <v>0.2679514595625177</v>
      </c>
    </row>
    <row r="34" spans="3:25" x14ac:dyDescent="0.3">
      <c r="O34" s="3" t="s">
        <v>23</v>
      </c>
      <c r="P34" s="3"/>
      <c r="Q34" s="3"/>
      <c r="R34" s="14">
        <f>R32-R33</f>
        <v>0.46409708087496454</v>
      </c>
    </row>
    <row r="35" spans="3:25" x14ac:dyDescent="0.3">
      <c r="C35" s="9" t="s">
        <v>31</v>
      </c>
      <c r="D35" s="3" t="s">
        <v>7</v>
      </c>
    </row>
    <row r="36" spans="3:25" x14ac:dyDescent="0.3">
      <c r="C36" s="3" t="s">
        <v>123</v>
      </c>
      <c r="D36" s="18">
        <v>2559214.5870999969</v>
      </c>
      <c r="F36">
        <v>1</v>
      </c>
      <c r="G36" s="1">
        <f>LARGE($D$36:$D$47,F36)</f>
        <v>3094479.5498999995</v>
      </c>
      <c r="H36" t="str">
        <f>INDEX($C$36:$C$47,MATCH(G36,$D$36:$D$47,0))</f>
        <v>May</v>
      </c>
    </row>
    <row r="37" spans="3:25" x14ac:dyDescent="0.3">
      <c r="C37" s="3" t="s">
        <v>124</v>
      </c>
      <c r="D37" s="18">
        <v>2326424.3643999989</v>
      </c>
      <c r="F37">
        <v>2</v>
      </c>
      <c r="G37" s="1">
        <f>LARGE($D$36:$D$47,F37)</f>
        <v>2874388.4145999975</v>
      </c>
      <c r="H37" t="str">
        <f>INDEX($C$36:$C$47,MATCH(G37,$D$36:$D$47,0))</f>
        <v>Mar</v>
      </c>
      <c r="O37" s="3"/>
      <c r="P37" s="3"/>
      <c r="Q37" s="3" t="s">
        <v>29</v>
      </c>
      <c r="R37" s="3" t="s">
        <v>22</v>
      </c>
    </row>
    <row r="38" spans="3:25" x14ac:dyDescent="0.3">
      <c r="C38" s="3" t="s">
        <v>125</v>
      </c>
      <c r="D38" s="18">
        <v>2874388.4145999975</v>
      </c>
      <c r="F38">
        <v>3</v>
      </c>
      <c r="G38" s="1">
        <f>LARGE($D$36:$D$47,F38)</f>
        <v>2833961.1173999975</v>
      </c>
      <c r="H38" t="str">
        <f>INDEX($C$36:$C$47,MATCH(G38,$D$36:$D$47,0))</f>
        <v>Jun</v>
      </c>
      <c r="O38" s="3" t="s">
        <v>20</v>
      </c>
      <c r="P38" s="3">
        <f>IF(X3=1,V4,0)</f>
        <v>2006</v>
      </c>
      <c r="Q38" s="3">
        <f>IFERROR(VLOOKUP(P32,$M$3:$S$6,5,FALSE),0)</f>
        <v>41306746.774299935</v>
      </c>
      <c r="R38" s="11">
        <f>Q38/SUM(Q38:Q39)</f>
        <v>0.67413928129565548</v>
      </c>
      <c r="W38" s="9" t="s">
        <v>40</v>
      </c>
      <c r="X38" s="3" t="s">
        <v>7</v>
      </c>
      <c r="Y38" s="3" t="s">
        <v>22</v>
      </c>
    </row>
    <row r="39" spans="3:25" x14ac:dyDescent="0.3">
      <c r="C39" s="3" t="s">
        <v>126</v>
      </c>
      <c r="D39" s="18">
        <v>2723198.0407999982</v>
      </c>
      <c r="G39" s="1"/>
      <c r="O39" s="3" t="s">
        <v>18</v>
      </c>
      <c r="P39" s="3">
        <f>V4-1</f>
        <v>2005</v>
      </c>
      <c r="Q39" s="3">
        <f>IFERROR(VLOOKUP(P33,$M$3:$S$6,5,FALSE),0)</f>
        <v>19966565.611399993</v>
      </c>
      <c r="R39" s="11">
        <f>Q39/SUM(Q38:Q39)</f>
        <v>0.32586071870434452</v>
      </c>
      <c r="W39" s="3" t="s">
        <v>41</v>
      </c>
      <c r="X39" s="5">
        <v>20263468.179200068</v>
      </c>
      <c r="Y39" s="15">
        <v>0.71912942570894289</v>
      </c>
    </row>
    <row r="40" spans="3:25" x14ac:dyDescent="0.3">
      <c r="C40" s="3" t="s">
        <v>127</v>
      </c>
      <c r="D40" s="18">
        <v>3094479.5498999995</v>
      </c>
      <c r="G40" s="16">
        <f>SUM($G$36:$G$38)/SUM($D$36:$D$47)</f>
        <v>0.3124032552719026</v>
      </c>
      <c r="O40" s="3" t="s">
        <v>23</v>
      </c>
      <c r="P40" s="3"/>
      <c r="Q40" s="3"/>
      <c r="R40" s="14">
        <f>R38-R39</f>
        <v>0.34827856259131096</v>
      </c>
      <c r="W40" s="3" t="s">
        <v>42</v>
      </c>
      <c r="X40" s="5">
        <v>7914308.2470999882</v>
      </c>
      <c r="Y40" s="15">
        <v>0.2808705742910611</v>
      </c>
    </row>
    <row r="41" spans="3:25" x14ac:dyDescent="0.3">
      <c r="C41" s="3" t="s">
        <v>128</v>
      </c>
      <c r="D41" s="18">
        <v>2833961.1173999975</v>
      </c>
      <c r="F41" t="str">
        <f>"IN "&amp; V4</f>
        <v>IN 2006</v>
      </c>
    </row>
    <row r="42" spans="3:25" x14ac:dyDescent="0.3">
      <c r="C42" s="3" t="s">
        <v>30</v>
      </c>
      <c r="D42" s="18">
        <v>2110072.8855999992</v>
      </c>
      <c r="W42" t="s">
        <v>44</v>
      </c>
      <c r="X42" s="16">
        <f>LARGE(Y39:$Y$40,1)</f>
        <v>0.71912942570894289</v>
      </c>
      <c r="Y42" t="str">
        <f>INDEX(W39:W40,MATCH(X42,Y39:Y40,0)) &amp;"  make up"</f>
        <v>weekday  make up</v>
      </c>
    </row>
    <row r="43" spans="3:25" x14ac:dyDescent="0.3">
      <c r="C43" s="3" t="s">
        <v>51</v>
      </c>
      <c r="D43" s="18">
        <v>2324468.8938999982</v>
      </c>
      <c r="O43" s="3"/>
      <c r="P43" s="3"/>
      <c r="Q43" s="3" t="s">
        <v>27</v>
      </c>
      <c r="R43" s="3"/>
    </row>
    <row r="44" spans="3:25" x14ac:dyDescent="0.3">
      <c r="C44" s="3" t="s">
        <v>52</v>
      </c>
      <c r="D44" s="18">
        <v>1589198.2703000009</v>
      </c>
      <c r="O44" s="3" t="s">
        <v>20</v>
      </c>
      <c r="P44" s="3">
        <f>IF(X3=1,V4,0)</f>
        <v>2006</v>
      </c>
      <c r="Q44" s="15">
        <f>IFERROR(VLOOKUP(P32,$M$3:$S$6,4,FALSE),0)</f>
        <v>0.40552593769624806</v>
      </c>
      <c r="R44" s="11"/>
    </row>
    <row r="45" spans="3:25" x14ac:dyDescent="0.3">
      <c r="C45" s="3" t="s">
        <v>53</v>
      </c>
      <c r="D45" s="18">
        <v>1755539.9450000001</v>
      </c>
      <c r="O45" s="3" t="s">
        <v>18</v>
      </c>
      <c r="P45" s="3">
        <f>V4-1</f>
        <v>2005</v>
      </c>
      <c r="Q45" s="15">
        <f>IFERROR(VLOOKUP(P33,$M$3:$S$6,4,FALSE),0)</f>
        <v>0.40166465002763824</v>
      </c>
      <c r="R45" s="11"/>
      <c r="W45" s="9" t="s">
        <v>45</v>
      </c>
      <c r="X45" s="3" t="s">
        <v>7</v>
      </c>
      <c r="Y45" s="3" t="s">
        <v>43</v>
      </c>
    </row>
    <row r="46" spans="3:25" x14ac:dyDescent="0.3">
      <c r="C46" s="3" t="s">
        <v>54</v>
      </c>
      <c r="D46" s="18">
        <v>1415578.3239000016</v>
      </c>
      <c r="O46" s="3" t="s">
        <v>23</v>
      </c>
      <c r="P46" s="3"/>
      <c r="Q46" s="15">
        <f>Q44-Q45</f>
        <v>3.8612876686098252E-3</v>
      </c>
      <c r="R46" s="14"/>
      <c r="W46" s="3" t="s">
        <v>48</v>
      </c>
      <c r="X46" s="5">
        <v>7760027.3660999965</v>
      </c>
      <c r="Y46" s="15">
        <v>0.27539530616962077</v>
      </c>
    </row>
    <row r="47" spans="3:25" x14ac:dyDescent="0.3">
      <c r="C47" s="3" t="s">
        <v>55</v>
      </c>
      <c r="D47" s="18">
        <v>2571252.0333999982</v>
      </c>
      <c r="W47" s="3" t="s">
        <v>49</v>
      </c>
      <c r="X47" s="5">
        <v>8651638.7081000041</v>
      </c>
      <c r="Y47" s="15">
        <v>0.30703766603900406</v>
      </c>
    </row>
    <row r="48" spans="3:25" x14ac:dyDescent="0.3">
      <c r="W48" s="3" t="s">
        <v>46</v>
      </c>
      <c r="X48" s="5">
        <v>6023740.0497999685</v>
      </c>
      <c r="Y48" s="15">
        <v>0.21377627385025541</v>
      </c>
    </row>
    <row r="49" spans="23:25" x14ac:dyDescent="0.3">
      <c r="W49" s="3" t="s">
        <v>47</v>
      </c>
      <c r="X49" s="5">
        <v>5742370.3022999875</v>
      </c>
      <c r="Y49" s="15">
        <v>0.20379075394112015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486F-1E2D-4200-BF42-89E4A189A8C6}">
  <sheetPr>
    <tabColor theme="9" tint="0.39997558519241921"/>
  </sheetPr>
  <dimension ref="B11:AI2723"/>
  <sheetViews>
    <sheetView topLeftCell="A42" zoomScale="80" workbookViewId="0">
      <selection activeCell="AH52" sqref="AH52"/>
    </sheetView>
  </sheetViews>
  <sheetFormatPr defaultRowHeight="14.4" x14ac:dyDescent="0.3"/>
  <cols>
    <col min="2" max="2" width="7.109375" bestFit="1" customWidth="1"/>
    <col min="3" max="3" width="21.5546875" bestFit="1" customWidth="1"/>
    <col min="4" max="4" width="12.21875" bestFit="1" customWidth="1"/>
    <col min="5" max="5" width="9.88671875" bestFit="1" customWidth="1"/>
    <col min="6" max="6" width="7.109375" bestFit="1" customWidth="1"/>
    <col min="7" max="7" width="19.88671875" bestFit="1" customWidth="1"/>
    <col min="8" max="8" width="6.6640625" bestFit="1" customWidth="1"/>
    <col min="9" max="10" width="10" bestFit="1" customWidth="1"/>
    <col min="12" max="12" width="2.109375" style="12" customWidth="1"/>
    <col min="13" max="13" width="14.44140625" bestFit="1" customWidth="1"/>
    <col min="15" max="15" width="21.33203125" bestFit="1" customWidth="1"/>
    <col min="16" max="16" width="11.88671875" bestFit="1" customWidth="1"/>
    <col min="17" max="17" width="15.44140625" bestFit="1" customWidth="1"/>
    <col min="18" max="18" width="6.77734375" bestFit="1" customWidth="1"/>
    <col min="19" max="19" width="10.21875" bestFit="1" customWidth="1"/>
    <col min="20" max="20" width="12.21875" bestFit="1" customWidth="1"/>
    <col min="21" max="21" width="21.33203125" bestFit="1" customWidth="1"/>
    <col min="22" max="22" width="9.33203125" bestFit="1" customWidth="1"/>
    <col min="24" max="24" width="13" bestFit="1" customWidth="1"/>
    <col min="25" max="25" width="15" bestFit="1" customWidth="1"/>
    <col min="26" max="26" width="12.21875" bestFit="1" customWidth="1"/>
    <col min="27" max="27" width="9.33203125" bestFit="1" customWidth="1"/>
    <col min="28" max="28" width="20.21875" bestFit="1" customWidth="1"/>
    <col min="33" max="33" width="12" bestFit="1" customWidth="1"/>
    <col min="34" max="34" width="12.44140625" bestFit="1" customWidth="1"/>
  </cols>
  <sheetData>
    <row r="11" spans="6:7" x14ac:dyDescent="0.3">
      <c r="F11" s="1"/>
      <c r="G11" s="2"/>
    </row>
    <row r="18" spans="2:23" x14ac:dyDescent="0.3">
      <c r="B18" s="3"/>
      <c r="C18" s="3"/>
    </row>
    <row r="19" spans="2:23" x14ac:dyDescent="0.3">
      <c r="B19" s="3"/>
      <c r="C19" s="3"/>
    </row>
    <row r="20" spans="2:23" x14ac:dyDescent="0.3">
      <c r="B20" s="3"/>
      <c r="C20" s="11"/>
    </row>
    <row r="26" spans="2:23" x14ac:dyDescent="0.3">
      <c r="Q26" t="s">
        <v>82</v>
      </c>
      <c r="U26" t="s">
        <v>83</v>
      </c>
    </row>
    <row r="28" spans="2:23" x14ac:dyDescent="0.3">
      <c r="Q28" s="9" t="s">
        <v>78</v>
      </c>
      <c r="R28" s="3" t="s">
        <v>7</v>
      </c>
      <c r="U28" t="str">
        <f>Q28</f>
        <v>Color</v>
      </c>
      <c r="V28" t="str">
        <f>R28</f>
        <v xml:space="preserve">  Profit</v>
      </c>
    </row>
    <row r="29" spans="2:23" x14ac:dyDescent="0.3">
      <c r="Q29" s="3" t="s">
        <v>80</v>
      </c>
      <c r="R29" s="18">
        <v>16361149.73390004</v>
      </c>
      <c r="U29" t="str">
        <f t="shared" ref="U29:U36" si="0">Q29</f>
        <v>Red</v>
      </c>
      <c r="V29" s="1">
        <f t="shared" ref="V29:V36" si="1">R29</f>
        <v>16361149.73390004</v>
      </c>
      <c r="W29" s="19">
        <f>R29</f>
        <v>16361149.73390004</v>
      </c>
    </row>
    <row r="30" spans="2:23" x14ac:dyDescent="0.3">
      <c r="C30" s="9" t="s">
        <v>56</v>
      </c>
      <c r="D30" s="3" t="s">
        <v>43</v>
      </c>
      <c r="Q30" s="3" t="s">
        <v>79</v>
      </c>
      <c r="R30" s="18">
        <v>7861162.7427999638</v>
      </c>
      <c r="U30" t="str">
        <f t="shared" si="0"/>
        <v>Black</v>
      </c>
      <c r="V30" s="1">
        <f t="shared" si="1"/>
        <v>7861162.7427999638</v>
      </c>
      <c r="W30" s="19">
        <f t="shared" ref="W30:W31" si="2">R30</f>
        <v>7861162.7427999638</v>
      </c>
    </row>
    <row r="31" spans="2:23" x14ac:dyDescent="0.3">
      <c r="C31" s="3" t="s">
        <v>129</v>
      </c>
      <c r="D31" s="18">
        <v>558426.61440000008</v>
      </c>
      <c r="G31" s="1"/>
      <c r="Q31" s="3" t="s">
        <v>81</v>
      </c>
      <c r="R31" s="18">
        <v>3388153.1625000001</v>
      </c>
      <c r="U31" t="str">
        <f t="shared" si="0"/>
        <v>Silver</v>
      </c>
      <c r="V31" s="1">
        <f t="shared" si="1"/>
        <v>3388153.1625000001</v>
      </c>
      <c r="W31" s="19">
        <f t="shared" si="2"/>
        <v>3388153.1625000001</v>
      </c>
    </row>
    <row r="32" spans="2:23" x14ac:dyDescent="0.3">
      <c r="C32" s="3" t="s">
        <v>130</v>
      </c>
      <c r="D32" s="18">
        <v>797078.52899999951</v>
      </c>
      <c r="G32" s="1"/>
      <c r="H32" t="s">
        <v>73</v>
      </c>
      <c r="I32" t="s">
        <v>21</v>
      </c>
      <c r="J32" t="s">
        <v>21</v>
      </c>
      <c r="K32" t="s">
        <v>74</v>
      </c>
      <c r="Q32" s="3" t="s">
        <v>149</v>
      </c>
      <c r="R32" s="18">
        <v>567310.78709999926</v>
      </c>
      <c r="U32" t="str">
        <f t="shared" si="0"/>
        <v>Yellow</v>
      </c>
      <c r="V32" s="1">
        <f t="shared" si="1"/>
        <v>567310.78709999926</v>
      </c>
    </row>
    <row r="33" spans="3:35" x14ac:dyDescent="0.3">
      <c r="C33" s="3" t="s">
        <v>131</v>
      </c>
      <c r="D33" s="18">
        <v>823490.59859999979</v>
      </c>
      <c r="G33" s="1"/>
      <c r="H33" t="str">
        <f>INDEX(C31:C160,MATCH(I33,D31:D160,0))</f>
        <v>Road-150 Red, 48</v>
      </c>
      <c r="I33" s="1">
        <f>LARGE(C31:D160,K33)</f>
        <v>2676067.9715999975</v>
      </c>
      <c r="J33" s="1">
        <f>LARGE(D31:D160,K33)</f>
        <v>2676067.9715999975</v>
      </c>
      <c r="K33">
        <v>1</v>
      </c>
      <c r="U33">
        <f t="shared" si="0"/>
        <v>0</v>
      </c>
      <c r="V33" s="1">
        <f t="shared" si="1"/>
        <v>0</v>
      </c>
    </row>
    <row r="34" spans="3:35" x14ac:dyDescent="0.3">
      <c r="C34" s="3" t="s">
        <v>132</v>
      </c>
      <c r="D34" s="18">
        <v>590255.93029999989</v>
      </c>
      <c r="G34" s="1"/>
      <c r="H34" t="str">
        <f t="shared" ref="H34:H37" si="3">INDEX(C32:C161,MATCH(I34,D32:D161,0))</f>
        <v>Road-150 Red, 52</v>
      </c>
      <c r="I34" s="1">
        <f t="shared" ref="I34:I37" si="4">LARGE(C32:D161,K34)</f>
        <v>2567730.834999999</v>
      </c>
      <c r="J34" s="1">
        <f t="shared" ref="J34:J37" si="5">LARGE(D32:D161,K34)</f>
        <v>2567730.834999999</v>
      </c>
      <c r="K34">
        <v>2</v>
      </c>
      <c r="U34">
        <f t="shared" si="0"/>
        <v>0</v>
      </c>
      <c r="V34" s="1">
        <f t="shared" si="1"/>
        <v>0</v>
      </c>
    </row>
    <row r="35" spans="3:35" x14ac:dyDescent="0.3">
      <c r="C35" s="3" t="s">
        <v>133</v>
      </c>
      <c r="D35" s="18">
        <v>676076.66329999967</v>
      </c>
      <c r="G35" s="1"/>
      <c r="H35" t="str">
        <f t="shared" si="3"/>
        <v>Road-150 Red, 62</v>
      </c>
      <c r="I35" s="1">
        <f t="shared" si="4"/>
        <v>2545219.2221999983</v>
      </c>
      <c r="J35" s="1">
        <f t="shared" si="5"/>
        <v>2545219.2221999983</v>
      </c>
      <c r="K35">
        <v>3</v>
      </c>
      <c r="U35">
        <f t="shared" si="0"/>
        <v>0</v>
      </c>
      <c r="V35" s="1">
        <f t="shared" si="1"/>
        <v>0</v>
      </c>
    </row>
    <row r="36" spans="3:35" x14ac:dyDescent="0.3">
      <c r="C36" s="3" t="s">
        <v>134</v>
      </c>
      <c r="D36" s="18">
        <v>538763.49049999961</v>
      </c>
      <c r="G36" s="1"/>
      <c r="H36" t="str">
        <f t="shared" si="3"/>
        <v>Road-150 Red, 56</v>
      </c>
      <c r="I36" s="1">
        <f t="shared" si="4"/>
        <v>2431254.1823999984</v>
      </c>
      <c r="J36" s="1">
        <f t="shared" si="5"/>
        <v>2431254.1823999984</v>
      </c>
      <c r="K36">
        <v>4</v>
      </c>
      <c r="U36">
        <f t="shared" si="0"/>
        <v>0</v>
      </c>
      <c r="V36" s="1">
        <f t="shared" si="1"/>
        <v>0</v>
      </c>
    </row>
    <row r="37" spans="3:35" x14ac:dyDescent="0.3">
      <c r="C37" s="3" t="s">
        <v>135</v>
      </c>
      <c r="D37" s="18">
        <v>607780.36220000044</v>
      </c>
      <c r="H37" t="str">
        <f t="shared" si="3"/>
        <v>Road-150 Red, 44</v>
      </c>
      <c r="I37" s="1">
        <f t="shared" si="4"/>
        <v>2149859.0223999987</v>
      </c>
      <c r="J37" s="1">
        <f t="shared" si="5"/>
        <v>2149859.0223999987</v>
      </c>
      <c r="K37">
        <v>5</v>
      </c>
    </row>
    <row r="38" spans="3:35" x14ac:dyDescent="0.3">
      <c r="C38" s="3" t="s">
        <v>136</v>
      </c>
      <c r="D38" s="18">
        <v>742077.43940000061</v>
      </c>
      <c r="Y38" s="9" t="s">
        <v>104</v>
      </c>
      <c r="Z38" s="3" t="s">
        <v>43</v>
      </c>
      <c r="AA38" t="s">
        <v>50</v>
      </c>
      <c r="AB38" t="s">
        <v>111</v>
      </c>
      <c r="AC38" t="s">
        <v>112</v>
      </c>
      <c r="AD38" t="s">
        <v>113</v>
      </c>
      <c r="AI38" t="s">
        <v>114</v>
      </c>
    </row>
    <row r="39" spans="3:35" x14ac:dyDescent="0.3">
      <c r="C39" s="3" t="s">
        <v>137</v>
      </c>
      <c r="D39" s="18">
        <v>957297.11440000089</v>
      </c>
      <c r="Y39" s="3" t="s">
        <v>105</v>
      </c>
      <c r="Z39" s="4">
        <v>9546616.1299999785</v>
      </c>
      <c r="AA39" cm="1">
        <f t="array" ref="AA39">IFERROR(_xlfn.IFS(Z39=$AG$39,Z39,Z39=$AG$40,Z39),"")</f>
        <v>9546616.1299999785</v>
      </c>
      <c r="AB39">
        <v>9</v>
      </c>
      <c r="AC39">
        <v>2</v>
      </c>
      <c r="AD39" t="str">
        <f>Y39</f>
        <v>Australia</v>
      </c>
      <c r="AF39">
        <v>1</v>
      </c>
      <c r="AG39" s="2">
        <f>LARGE($Z$39:$Z$44,AF39)</f>
        <v>9546616.1299999785</v>
      </c>
      <c r="AH39" t="str">
        <f>INDEX($Y$39:$Y$44,MATCH(AG39,$Z$39:$Z$44,0))</f>
        <v>Australia</v>
      </c>
      <c r="AI39" s="16">
        <f>SUM(AG39:AG40)/SUM(Z39:Z44)</f>
        <v>0.65841988963627218</v>
      </c>
    </row>
    <row r="40" spans="3:35" x14ac:dyDescent="0.3">
      <c r="C40" s="3" t="s">
        <v>138</v>
      </c>
      <c r="D40" s="18">
        <v>754990.61990000063</v>
      </c>
      <c r="H40" s="16" t="s">
        <v>75</v>
      </c>
      <c r="I40" s="16">
        <f>SUM(I33:I37)/SUM(D31:D160)</f>
        <v>0.43900310111248581</v>
      </c>
      <c r="Y40" s="3" t="s">
        <v>106</v>
      </c>
      <c r="Z40" s="4">
        <v>2745527.6863999935</v>
      </c>
      <c r="AA40" t="str" cm="1">
        <f t="array" ref="AA40">IFERROR(_xlfn.IFS(Z40=$AG$39,Z40,Z40=$AG$40,Z40),"")</f>
        <v/>
      </c>
      <c r="AB40">
        <v>1.5</v>
      </c>
      <c r="AC40">
        <v>8.5</v>
      </c>
      <c r="AD40" t="str">
        <f t="shared" ref="AD40:AD44" si="6">Y40</f>
        <v>Canada</v>
      </c>
      <c r="AF40">
        <v>2</v>
      </c>
      <c r="AG40" s="2">
        <f>LARGE($Z$39:$Z$44,AF40)</f>
        <v>9006192.3148000035</v>
      </c>
      <c r="AH40" t="str">
        <f>INDEX($Y$39:$Y$44,MATCH(AG40,$Z$39:$Z$44))</f>
        <v>United States</v>
      </c>
    </row>
    <row r="41" spans="3:35" x14ac:dyDescent="0.3">
      <c r="C41" s="3" t="s">
        <v>143</v>
      </c>
      <c r="D41" s="18">
        <v>81721.178100000019</v>
      </c>
      <c r="H41" s="16" t="s">
        <v>76</v>
      </c>
      <c r="I41" s="16">
        <f>100%-I40</f>
        <v>0.56099689888751425</v>
      </c>
      <c r="Y41" s="3" t="s">
        <v>107</v>
      </c>
      <c r="Z41" s="4">
        <v>2207096.5689999997</v>
      </c>
      <c r="AA41" t="str" cm="1">
        <f t="array" ref="AA41">IFERROR(_xlfn.IFS(Z41=$AG$39,Z41,Z41=$AG$40,Z41),"")</f>
        <v/>
      </c>
      <c r="AB41">
        <v>1.5</v>
      </c>
      <c r="AC41">
        <v>7</v>
      </c>
      <c r="AD41" t="str">
        <f t="shared" si="6"/>
        <v>France</v>
      </c>
    </row>
    <row r="42" spans="3:35" x14ac:dyDescent="0.3">
      <c r="C42" s="3" t="s">
        <v>144</v>
      </c>
      <c r="D42" s="18">
        <v>123568.73790000004</v>
      </c>
      <c r="Y42" s="3" t="s">
        <v>108</v>
      </c>
      <c r="Z42" s="4">
        <v>2213591.3501000009</v>
      </c>
      <c r="AA42" t="str" cm="1">
        <f t="array" ref="AA42">IFERROR(_xlfn.IFS(Z42=$AG$39,Z42,Z42=$AG$40,Z42),"")</f>
        <v/>
      </c>
      <c r="AB42">
        <v>4</v>
      </c>
      <c r="AC42">
        <v>9.4</v>
      </c>
      <c r="AD42" t="str">
        <f t="shared" si="6"/>
        <v>Germany</v>
      </c>
      <c r="AG42" t="s">
        <v>16</v>
      </c>
      <c r="AH42" t="str">
        <f>AH39 &amp;" And "&amp; AH40  &amp; "  Contributed"</f>
        <v>Australia And United States  Contributed</v>
      </c>
    </row>
    <row r="43" spans="3:35" x14ac:dyDescent="0.3">
      <c r="C43" s="3" t="s">
        <v>145</v>
      </c>
      <c r="D43" s="18">
        <v>94749.192000000025</v>
      </c>
      <c r="Y43" s="3" t="s">
        <v>109</v>
      </c>
      <c r="Z43" s="4">
        <v>2458752.3759999997</v>
      </c>
      <c r="AA43" t="str" cm="1">
        <f t="array" ref="AA43">IFERROR(_xlfn.IFS(Z43=$AG$39,Z43,Z43=$AG$40,Z43),"")</f>
        <v/>
      </c>
      <c r="AB43">
        <v>5</v>
      </c>
      <c r="AC43">
        <v>8</v>
      </c>
      <c r="AD43" t="str">
        <f t="shared" si="6"/>
        <v>United Kingdom</v>
      </c>
    </row>
    <row r="44" spans="3:35" x14ac:dyDescent="0.3">
      <c r="C44" s="3" t="s">
        <v>146</v>
      </c>
      <c r="D44" s="18">
        <v>107777.20590000003</v>
      </c>
      <c r="Y44" s="3" t="s">
        <v>110</v>
      </c>
      <c r="Z44" s="4">
        <v>9006192.3148000035</v>
      </c>
      <c r="AA44" cm="1">
        <f t="array" ref="AA44">IFERROR(_xlfn.IFS(Z44=$AG$39,Z44,Z44=$AG$40,Z44),"")</f>
        <v>9006192.3148000035</v>
      </c>
      <c r="AB44">
        <v>4</v>
      </c>
      <c r="AC44">
        <v>8</v>
      </c>
      <c r="AD44" t="str">
        <f t="shared" si="6"/>
        <v>United States</v>
      </c>
    </row>
    <row r="45" spans="3:35" x14ac:dyDescent="0.3">
      <c r="C45" s="3" t="s">
        <v>147</v>
      </c>
      <c r="D45" s="18">
        <v>159494.47320000001</v>
      </c>
      <c r="S45" s="9" t="s">
        <v>84</v>
      </c>
      <c r="T45" s="3" t="s">
        <v>7</v>
      </c>
    </row>
    <row r="46" spans="3:35" x14ac:dyDescent="0.3">
      <c r="C46" s="3" t="s">
        <v>139</v>
      </c>
      <c r="D46" s="18">
        <v>672157.73719999962</v>
      </c>
      <c r="S46" s="3" t="s">
        <v>85</v>
      </c>
      <c r="T46" s="18">
        <v>28177776.426299959</v>
      </c>
    </row>
    <row r="47" spans="3:35" x14ac:dyDescent="0.3">
      <c r="C47" s="3" t="s">
        <v>140</v>
      </c>
      <c r="D47" s="18">
        <v>883882.80160000001</v>
      </c>
      <c r="G47" s="9" t="s">
        <v>77</v>
      </c>
      <c r="H47" s="3" t="s">
        <v>7</v>
      </c>
      <c r="Y47" t="str">
        <f>Y38</f>
        <v>Country</v>
      </c>
      <c r="Z47" t="str">
        <f>Z38</f>
        <v>Sum of Profit</v>
      </c>
    </row>
    <row r="48" spans="3:35" x14ac:dyDescent="0.3">
      <c r="C48" s="3" t="s">
        <v>67</v>
      </c>
      <c r="D48" s="18">
        <v>100795.35610000003</v>
      </c>
      <c r="G48" s="3" t="s">
        <v>1347</v>
      </c>
      <c r="H48" s="18">
        <v>29756.712</v>
      </c>
      <c r="I48" s="19"/>
      <c r="Y48" t="str">
        <f t="shared" ref="Y48:Z48" si="7">Y39</f>
        <v>Australia</v>
      </c>
      <c r="Z48">
        <f t="shared" si="7"/>
        <v>9546616.1299999785</v>
      </c>
    </row>
    <row r="49" spans="3:29" x14ac:dyDescent="0.3">
      <c r="C49" s="3" t="s">
        <v>148</v>
      </c>
      <c r="D49" s="18">
        <v>98959.338000000018</v>
      </c>
      <c r="G49" s="3" t="s">
        <v>1411</v>
      </c>
      <c r="H49" s="18">
        <v>29756.712</v>
      </c>
      <c r="I49" s="19"/>
      <c r="S49" t="str">
        <f>S45</f>
        <v>Product Prise Type</v>
      </c>
      <c r="T49" t="str">
        <f>T45</f>
        <v xml:space="preserve">  Profit</v>
      </c>
      <c r="U49" t="s">
        <v>86</v>
      </c>
      <c r="V49" t="s">
        <v>87</v>
      </c>
      <c r="W49" t="s">
        <v>88</v>
      </c>
      <c r="Y49" t="str">
        <f t="shared" ref="Y49:Z49" si="8">Y40</f>
        <v>Canada</v>
      </c>
      <c r="Z49">
        <f t="shared" si="8"/>
        <v>2745527.6863999935</v>
      </c>
    </row>
    <row r="50" spans="3:29" x14ac:dyDescent="0.3">
      <c r="C50" s="3" t="s">
        <v>72</v>
      </c>
      <c r="D50" s="18">
        <v>133183.57140000004</v>
      </c>
      <c r="G50" s="3" t="s">
        <v>601</v>
      </c>
      <c r="H50" s="18">
        <v>29756.712</v>
      </c>
      <c r="I50" s="19"/>
      <c r="S50" t="str">
        <f t="shared" ref="S50:T50" si="9">S46</f>
        <v>Most Expensive</v>
      </c>
      <c r="T50" s="1">
        <f t="shared" si="9"/>
        <v>28177776.426299959</v>
      </c>
      <c r="U50" s="16">
        <f>T50/SUM(T50:T51)</f>
        <v>1</v>
      </c>
      <c r="V50">
        <v>1</v>
      </c>
      <c r="W50">
        <v>0.7</v>
      </c>
      <c r="Y50" t="str">
        <f t="shared" ref="Y50:Z50" si="10">Y41</f>
        <v>France</v>
      </c>
      <c r="Z50">
        <f t="shared" si="10"/>
        <v>2207096.5689999997</v>
      </c>
    </row>
    <row r="51" spans="3:29" x14ac:dyDescent="0.3">
      <c r="C51" s="3" t="s">
        <v>119</v>
      </c>
      <c r="D51" s="18">
        <v>100864.3465</v>
      </c>
      <c r="G51" s="3" t="s">
        <v>1374</v>
      </c>
      <c r="H51" s="18">
        <v>29756.712</v>
      </c>
      <c r="I51" s="19"/>
      <c r="M51" t="str">
        <f>INDEX($G$48:$G$3629,MATCH(N51,H48:H3629,0))</f>
        <v>Richard Rivera</v>
      </c>
      <c r="N51" s="19">
        <f>LARGE(H48:H3629,O51)</f>
        <v>29756.712</v>
      </c>
      <c r="O51">
        <v>1</v>
      </c>
      <c r="P51">
        <f>N51</f>
        <v>29756.712</v>
      </c>
      <c r="S51">
        <f t="shared" ref="S51:T51" si="11">S47</f>
        <v>0</v>
      </c>
      <c r="T51" s="1">
        <f t="shared" si="11"/>
        <v>0</v>
      </c>
      <c r="U51" s="16">
        <f>T51/SUM(T50:T51)</f>
        <v>0</v>
      </c>
      <c r="V51">
        <v>1</v>
      </c>
      <c r="W51">
        <v>0.7</v>
      </c>
      <c r="Y51" t="str">
        <f t="shared" ref="Y51:Z51" si="12">Y42</f>
        <v>Germany</v>
      </c>
      <c r="Z51">
        <f t="shared" si="12"/>
        <v>2213591.3501000009</v>
      </c>
    </row>
    <row r="52" spans="3:29" x14ac:dyDescent="0.3">
      <c r="C52" s="3" t="s">
        <v>59</v>
      </c>
      <c r="D52" s="18">
        <v>98545.736800000028</v>
      </c>
      <c r="G52" s="3" t="s">
        <v>399</v>
      </c>
      <c r="H52" s="18">
        <v>29756.712</v>
      </c>
      <c r="I52" s="19"/>
      <c r="M52" t="str">
        <f t="shared" ref="M52:M55" si="13">INDEX($G$48:$G$3629,MATCH(N52,H49:H3630,0))</f>
        <v>Richard Rivera</v>
      </c>
      <c r="N52" s="19">
        <f t="shared" ref="N52:N55" si="14">LARGE(H49:H3630,O52)</f>
        <v>29756.712</v>
      </c>
      <c r="O52">
        <v>2</v>
      </c>
      <c r="P52">
        <f t="shared" ref="P52:P55" si="15">N52</f>
        <v>29756.712</v>
      </c>
      <c r="Y52" t="str">
        <f t="shared" ref="Y52:Z52" si="16">Y43</f>
        <v>United Kingdom</v>
      </c>
      <c r="Z52">
        <f t="shared" si="16"/>
        <v>2458752.3759999997</v>
      </c>
    </row>
    <row r="53" spans="3:29" x14ac:dyDescent="0.3">
      <c r="C53" s="3" t="s">
        <v>69</v>
      </c>
      <c r="D53" s="18">
        <v>136322.04090000002</v>
      </c>
      <c r="G53" s="3" t="s">
        <v>836</v>
      </c>
      <c r="H53" s="18">
        <v>29756.712</v>
      </c>
      <c r="I53" s="19"/>
      <c r="M53" t="str">
        <f t="shared" si="13"/>
        <v>Richard Rivera</v>
      </c>
      <c r="N53" s="19">
        <f t="shared" si="14"/>
        <v>29756.712</v>
      </c>
      <c r="O53">
        <v>3</v>
      </c>
      <c r="P53">
        <f t="shared" si="15"/>
        <v>29756.712</v>
      </c>
      <c r="Y53" t="str">
        <f t="shared" ref="Y53:Z53" si="17">Y44</f>
        <v>United States</v>
      </c>
      <c r="Z53">
        <f t="shared" si="17"/>
        <v>9006192.3148000035</v>
      </c>
    </row>
    <row r="54" spans="3:29" x14ac:dyDescent="0.3">
      <c r="C54" s="3" t="s">
        <v>141</v>
      </c>
      <c r="D54" s="18">
        <v>781256.24199999997</v>
      </c>
      <c r="G54" s="3" t="s">
        <v>1432</v>
      </c>
      <c r="H54" s="18">
        <v>29756.712</v>
      </c>
      <c r="I54" s="19"/>
      <c r="M54" t="str">
        <f t="shared" si="13"/>
        <v>Richard Rivera</v>
      </c>
      <c r="N54" s="19">
        <f t="shared" si="14"/>
        <v>29756.712</v>
      </c>
      <c r="O54">
        <v>4</v>
      </c>
      <c r="P54">
        <f t="shared" si="15"/>
        <v>29756.712</v>
      </c>
    </row>
    <row r="55" spans="3:29" x14ac:dyDescent="0.3">
      <c r="C55" s="3" t="s">
        <v>142</v>
      </c>
      <c r="D55" s="18">
        <v>1014115.108600001</v>
      </c>
      <c r="G55" s="3" t="s">
        <v>422</v>
      </c>
      <c r="H55" s="18">
        <v>29756.712</v>
      </c>
      <c r="I55" s="19"/>
      <c r="M55" t="str">
        <f t="shared" si="13"/>
        <v>Jessie Ramos</v>
      </c>
      <c r="N55" s="19">
        <f t="shared" si="14"/>
        <v>29537.912</v>
      </c>
      <c r="O55">
        <v>5</v>
      </c>
      <c r="P55">
        <f t="shared" si="15"/>
        <v>29537.912</v>
      </c>
    </row>
    <row r="56" spans="3:29" x14ac:dyDescent="0.3">
      <c r="C56" s="3" t="s">
        <v>120</v>
      </c>
      <c r="D56" s="18">
        <v>85002.682500000039</v>
      </c>
      <c r="G56" s="3" t="s">
        <v>856</v>
      </c>
      <c r="H56" s="18">
        <v>29537.912</v>
      </c>
      <c r="I56" s="19"/>
    </row>
    <row r="57" spans="3:29" x14ac:dyDescent="0.3">
      <c r="C57" s="3" t="s">
        <v>60</v>
      </c>
      <c r="D57" s="18">
        <v>96888.684300000023</v>
      </c>
      <c r="G57" s="3" t="s">
        <v>1442</v>
      </c>
      <c r="H57" s="18">
        <v>29537.912</v>
      </c>
      <c r="I57" s="19"/>
      <c r="X57" s="9" t="s">
        <v>94</v>
      </c>
      <c r="Y57" s="3" t="s">
        <v>43</v>
      </c>
      <c r="AA57" t="str">
        <f>X57</f>
        <v>Age_group</v>
      </c>
      <c r="AB57" t="str">
        <f>Y57</f>
        <v>Sum of Profit</v>
      </c>
      <c r="AC57" t="s">
        <v>99</v>
      </c>
    </row>
    <row r="58" spans="3:29" x14ac:dyDescent="0.3">
      <c r="C58" s="3" t="s">
        <v>70</v>
      </c>
      <c r="D58" s="18">
        <v>72431.130400000009</v>
      </c>
      <c r="G58" s="3" t="s">
        <v>1245</v>
      </c>
      <c r="H58" s="18">
        <v>29537.912</v>
      </c>
      <c r="I58" s="19"/>
      <c r="X58" s="3" t="s">
        <v>121</v>
      </c>
      <c r="Y58" s="18">
        <v>201579.6666</v>
      </c>
      <c r="AA58" t="str">
        <f t="shared" ref="AA58:AA62" si="18">X58</f>
        <v>0-25</v>
      </c>
      <c r="AB58" s="1">
        <f t="shared" ref="AB58:AB62" si="19">Y58</f>
        <v>201579.6666</v>
      </c>
      <c r="AC58" t="str">
        <f>IF(AB58=MAX(AB58:AB62),AB58,"")</f>
        <v/>
      </c>
    </row>
    <row r="59" spans="3:29" x14ac:dyDescent="0.3">
      <c r="C59" s="3" t="s">
        <v>122</v>
      </c>
      <c r="D59" s="18">
        <v>116853.31860000004</v>
      </c>
      <c r="G59" s="3" t="s">
        <v>693</v>
      </c>
      <c r="H59" s="18">
        <v>29537.912</v>
      </c>
      <c r="I59" s="19"/>
      <c r="M59" t="s">
        <v>115</v>
      </c>
      <c r="N59" s="16">
        <f>SUM(N51:N55)/SUM(H48:H9337)</f>
        <v>5.2724089279569449E-3</v>
      </c>
      <c r="X59" s="3" t="s">
        <v>95</v>
      </c>
      <c r="Y59" s="18">
        <v>3128551.9699999932</v>
      </c>
      <c r="AA59" t="str">
        <f t="shared" si="18"/>
        <v>25-30</v>
      </c>
      <c r="AB59" s="1">
        <f t="shared" si="19"/>
        <v>3128551.9699999932</v>
      </c>
      <c r="AC59" t="str">
        <f t="shared" ref="AC59:AC62" si="20">IF(AB59=MAX(AB59:AB63),AB59,"")</f>
        <v/>
      </c>
    </row>
    <row r="60" spans="3:29" x14ac:dyDescent="0.3">
      <c r="C60" s="3" t="s">
        <v>377</v>
      </c>
      <c r="D60" s="18">
        <v>80207.160500000013</v>
      </c>
      <c r="G60" s="3" t="s">
        <v>725</v>
      </c>
      <c r="H60" s="18">
        <v>29537.912</v>
      </c>
      <c r="I60" s="19"/>
      <c r="M60" t="s">
        <v>116</v>
      </c>
      <c r="N60" s="16">
        <f>100%-N59</f>
        <v>0.994727591072043</v>
      </c>
      <c r="P60" s="3" t="s">
        <v>89</v>
      </c>
      <c r="Q60" s="3" t="s">
        <v>90</v>
      </c>
      <c r="X60" s="3" t="s">
        <v>96</v>
      </c>
      <c r="Y60" s="18">
        <v>7239790.8800999923</v>
      </c>
      <c r="AA60" t="str">
        <f t="shared" si="18"/>
        <v>30-40</v>
      </c>
      <c r="AB60" s="1">
        <f t="shared" si="19"/>
        <v>7239790.8800999923</v>
      </c>
      <c r="AC60" t="str">
        <f t="shared" si="20"/>
        <v/>
      </c>
    </row>
    <row r="61" spans="3:29" x14ac:dyDescent="0.3">
      <c r="C61" s="3" t="s">
        <v>61</v>
      </c>
      <c r="D61" s="18">
        <v>136904.27619999999</v>
      </c>
      <c r="G61" s="3" t="s">
        <v>396</v>
      </c>
      <c r="H61" s="18">
        <v>29537.912</v>
      </c>
      <c r="I61" s="19"/>
      <c r="P61" s="8">
        <v>45.116370915386277</v>
      </c>
      <c r="Q61" s="8">
        <v>18484</v>
      </c>
      <c r="S61" s="9" t="s">
        <v>91</v>
      </c>
      <c r="T61" s="3" t="s">
        <v>43</v>
      </c>
      <c r="X61" s="3" t="s">
        <v>97</v>
      </c>
      <c r="Y61" s="18">
        <v>6989566.3823999884</v>
      </c>
      <c r="AA61" t="str">
        <f t="shared" si="18"/>
        <v>40-50</v>
      </c>
      <c r="AB61" s="1">
        <f t="shared" si="19"/>
        <v>6989566.3823999884</v>
      </c>
      <c r="AC61" t="str">
        <f t="shared" si="20"/>
        <v/>
      </c>
    </row>
    <row r="62" spans="3:29" x14ac:dyDescent="0.3">
      <c r="C62" s="3" t="s">
        <v>71</v>
      </c>
      <c r="D62" s="18">
        <v>451930.05359999987</v>
      </c>
      <c r="G62" s="3" t="s">
        <v>539</v>
      </c>
      <c r="H62" s="18">
        <v>29537.912</v>
      </c>
      <c r="I62" s="19"/>
      <c r="S62" s="3" t="s">
        <v>92</v>
      </c>
      <c r="T62" s="18">
        <v>14478925.201900003</v>
      </c>
      <c r="X62" s="3" t="s">
        <v>98</v>
      </c>
      <c r="Y62" s="18">
        <v>10618287.527199989</v>
      </c>
      <c r="AA62" t="str">
        <f t="shared" si="18"/>
        <v>50 Plus</v>
      </c>
      <c r="AB62" s="1">
        <f t="shared" si="19"/>
        <v>10618287.527199989</v>
      </c>
      <c r="AC62">
        <f t="shared" si="20"/>
        <v>10618287.527199989</v>
      </c>
    </row>
    <row r="63" spans="3:29" x14ac:dyDescent="0.3">
      <c r="C63" s="3" t="s">
        <v>838</v>
      </c>
      <c r="D63" s="18">
        <v>373654.58680000005</v>
      </c>
      <c r="G63" s="3" t="s">
        <v>679</v>
      </c>
      <c r="H63" s="18">
        <v>28268.876400000001</v>
      </c>
      <c r="S63" s="3" t="s">
        <v>93</v>
      </c>
      <c r="T63" s="18">
        <v>13698851.224400012</v>
      </c>
    </row>
    <row r="64" spans="3:29" x14ac:dyDescent="0.3">
      <c r="C64" s="3" t="s">
        <v>66</v>
      </c>
      <c r="D64" s="18">
        <v>550882.0588</v>
      </c>
      <c r="G64" s="3" t="s">
        <v>627</v>
      </c>
      <c r="H64" s="18">
        <v>28268.876400000001</v>
      </c>
      <c r="AA64" t="s">
        <v>100</v>
      </c>
      <c r="AB64" t="s">
        <v>101</v>
      </c>
      <c r="AC64" t="s">
        <v>103</v>
      </c>
    </row>
    <row r="65" spans="3:29" x14ac:dyDescent="0.3">
      <c r="C65" s="3" t="s">
        <v>117</v>
      </c>
      <c r="D65" s="18">
        <v>626203.73440000007</v>
      </c>
      <c r="G65" s="3" t="s">
        <v>662</v>
      </c>
      <c r="H65" s="18">
        <v>28268.876400000001</v>
      </c>
      <c r="AA65" s="1">
        <f>MAX(AB58:AB62)</f>
        <v>10618287.527199989</v>
      </c>
      <c r="AB65" s="16">
        <f>AA65/SUM(AB58:AB62)</f>
        <v>0.37683198867634293</v>
      </c>
      <c r="AC65" t="str">
        <f>INDEX(AA58:AA62,MATCH(AA65,AB58:AB62,0))</f>
        <v>50 Plus</v>
      </c>
    </row>
    <row r="66" spans="3:29" x14ac:dyDescent="0.3">
      <c r="C66" s="3" t="s">
        <v>68</v>
      </c>
      <c r="D66" s="18">
        <v>413618.29679999995</v>
      </c>
      <c r="G66" s="3" t="s">
        <v>410</v>
      </c>
      <c r="H66" s="18">
        <v>28268.876400000001</v>
      </c>
      <c r="S66" t="str">
        <f>S61</f>
        <v>Gender</v>
      </c>
      <c r="T66" t="str">
        <f>T61</f>
        <v>Sum of Profit</v>
      </c>
      <c r="U66" t="s">
        <v>86</v>
      </c>
      <c r="AA66" t="s">
        <v>102</v>
      </c>
      <c r="AB66" s="16">
        <f>100%-AB65</f>
        <v>0.62316801132365707</v>
      </c>
    </row>
    <row r="67" spans="3:29" x14ac:dyDescent="0.3">
      <c r="C67" s="3" t="s">
        <v>118</v>
      </c>
      <c r="D67" s="18">
        <v>389812.92720000003</v>
      </c>
      <c r="G67" s="3" t="s">
        <v>575</v>
      </c>
      <c r="H67" s="18">
        <v>28268.876400000001</v>
      </c>
      <c r="S67" t="str">
        <f t="shared" ref="S67:T67" si="21">S62</f>
        <v>Female</v>
      </c>
      <c r="T67" s="1">
        <f t="shared" si="21"/>
        <v>14478925.201900003</v>
      </c>
      <c r="U67" s="16">
        <f>T67/SUM(T67:T68)</f>
        <v>0.51384200736243868</v>
      </c>
      <c r="V67" s="20">
        <v>1</v>
      </c>
      <c r="AA67" t="s">
        <v>24</v>
      </c>
      <c r="AB67" t="str">
        <f>"The" &amp;  AC65 &amp; "  Age Group Contributed"</f>
        <v>The50 Plus  Age Group Contributed</v>
      </c>
    </row>
    <row r="68" spans="3:29" x14ac:dyDescent="0.3">
      <c r="C68" s="3" t="s">
        <v>57</v>
      </c>
      <c r="D68" s="18">
        <v>441887.17319999996</v>
      </c>
      <c r="G68" s="3" t="s">
        <v>1264</v>
      </c>
      <c r="H68" s="18">
        <v>28268.876400000001</v>
      </c>
      <c r="S68" t="str">
        <f t="shared" ref="S68:T68" si="22">S63</f>
        <v>Male</v>
      </c>
      <c r="T68" s="1">
        <f t="shared" si="22"/>
        <v>13698851.224400012</v>
      </c>
      <c r="U68" s="16">
        <f>T68/SUM(T67:T68)</f>
        <v>0.48615799263756132</v>
      </c>
      <c r="V68" s="20">
        <v>1</v>
      </c>
    </row>
    <row r="69" spans="3:29" x14ac:dyDescent="0.3">
      <c r="C69" s="3" t="s">
        <v>839</v>
      </c>
      <c r="D69" s="18">
        <v>337738.68119999999</v>
      </c>
      <c r="G69" s="3" t="s">
        <v>1313</v>
      </c>
      <c r="H69" s="18">
        <v>28139.516</v>
      </c>
    </row>
    <row r="70" spans="3:29" x14ac:dyDescent="0.3">
      <c r="C70" s="3" t="s">
        <v>62</v>
      </c>
      <c r="D70" s="18">
        <v>2149859.0223999987</v>
      </c>
      <c r="G70" s="3" t="s">
        <v>807</v>
      </c>
      <c r="H70" s="18">
        <v>28139.516</v>
      </c>
    </row>
    <row r="71" spans="3:29" x14ac:dyDescent="0.3">
      <c r="C71" s="3" t="s">
        <v>63</v>
      </c>
      <c r="D71" s="18">
        <v>2676067.9715999975</v>
      </c>
      <c r="G71" s="3" t="s">
        <v>484</v>
      </c>
      <c r="H71" s="18">
        <v>28139.516</v>
      </c>
    </row>
    <row r="72" spans="3:29" x14ac:dyDescent="0.3">
      <c r="C72" s="3" t="s">
        <v>64</v>
      </c>
      <c r="D72" s="18">
        <v>2567730.834999999</v>
      </c>
      <c r="G72" s="3" t="s">
        <v>1280</v>
      </c>
      <c r="H72" s="18">
        <v>28139.516</v>
      </c>
    </row>
    <row r="73" spans="3:29" x14ac:dyDescent="0.3">
      <c r="C73" s="3" t="s">
        <v>65</v>
      </c>
      <c r="D73" s="18">
        <v>2431254.1823999984</v>
      </c>
      <c r="G73" s="3" t="s">
        <v>413</v>
      </c>
      <c r="H73" s="18">
        <v>28139.516</v>
      </c>
    </row>
    <row r="74" spans="3:29" x14ac:dyDescent="0.3">
      <c r="C74" s="3" t="s">
        <v>58</v>
      </c>
      <c r="D74" s="18">
        <v>2545219.2221999983</v>
      </c>
      <c r="G74" s="3" t="s">
        <v>1272</v>
      </c>
      <c r="H74" s="18">
        <v>28139.516</v>
      </c>
    </row>
    <row r="75" spans="3:29" x14ac:dyDescent="0.3">
      <c r="G75" s="3" t="s">
        <v>854</v>
      </c>
      <c r="H75" s="18">
        <v>28139.516</v>
      </c>
    </row>
    <row r="76" spans="3:29" x14ac:dyDescent="0.3">
      <c r="G76" s="3" t="s">
        <v>1277</v>
      </c>
      <c r="H76" s="18">
        <v>28139.516</v>
      </c>
    </row>
    <row r="77" spans="3:29" x14ac:dyDescent="0.3">
      <c r="G77" s="3" t="s">
        <v>1509</v>
      </c>
      <c r="H77" s="18">
        <v>28139.516</v>
      </c>
    </row>
    <row r="78" spans="3:29" x14ac:dyDescent="0.3">
      <c r="G78" s="3" t="s">
        <v>1251</v>
      </c>
      <c r="H78" s="18">
        <v>28139.516</v>
      </c>
    </row>
    <row r="79" spans="3:29" x14ac:dyDescent="0.3">
      <c r="G79" s="3" t="s">
        <v>805</v>
      </c>
      <c r="H79" s="18">
        <v>28139.516</v>
      </c>
    </row>
    <row r="80" spans="3:29" x14ac:dyDescent="0.3">
      <c r="G80" s="3" t="s">
        <v>152</v>
      </c>
      <c r="H80" s="18">
        <v>28139.516</v>
      </c>
    </row>
    <row r="81" spans="7:8" x14ac:dyDescent="0.3">
      <c r="G81" s="3" t="s">
        <v>589</v>
      </c>
      <c r="H81" s="18">
        <v>28139.516</v>
      </c>
    </row>
    <row r="82" spans="7:8" x14ac:dyDescent="0.3">
      <c r="G82" s="3" t="s">
        <v>1430</v>
      </c>
      <c r="H82" s="18">
        <v>28139.516</v>
      </c>
    </row>
    <row r="83" spans="7:8" x14ac:dyDescent="0.3">
      <c r="G83" s="3" t="s">
        <v>1483</v>
      </c>
      <c r="H83" s="18">
        <v>28139.516</v>
      </c>
    </row>
    <row r="84" spans="7:8" x14ac:dyDescent="0.3">
      <c r="G84" s="3" t="s">
        <v>1437</v>
      </c>
      <c r="H84" s="18">
        <v>28139.516</v>
      </c>
    </row>
    <row r="85" spans="7:8" x14ac:dyDescent="0.3">
      <c r="G85" s="3" t="s">
        <v>1464</v>
      </c>
      <c r="H85" s="18">
        <v>28139.516</v>
      </c>
    </row>
    <row r="86" spans="7:8" x14ac:dyDescent="0.3">
      <c r="G86" s="3" t="s">
        <v>1488</v>
      </c>
      <c r="H86" s="18">
        <v>28139.516</v>
      </c>
    </row>
    <row r="87" spans="7:8" x14ac:dyDescent="0.3">
      <c r="G87" s="3" t="s">
        <v>873</v>
      </c>
      <c r="H87" s="18">
        <v>28139.516</v>
      </c>
    </row>
    <row r="88" spans="7:8" x14ac:dyDescent="0.3">
      <c r="G88" s="3" t="s">
        <v>151</v>
      </c>
      <c r="H88" s="18">
        <v>28139.516</v>
      </c>
    </row>
    <row r="89" spans="7:8" x14ac:dyDescent="0.3">
      <c r="G89" s="3" t="s">
        <v>1247</v>
      </c>
      <c r="H89" s="18">
        <v>28139.516</v>
      </c>
    </row>
    <row r="90" spans="7:8" x14ac:dyDescent="0.3">
      <c r="G90" s="3" t="s">
        <v>1263</v>
      </c>
      <c r="H90" s="18">
        <v>28139.516</v>
      </c>
    </row>
    <row r="91" spans="7:8" x14ac:dyDescent="0.3">
      <c r="G91" s="3" t="s">
        <v>1322</v>
      </c>
      <c r="H91" s="18">
        <v>28139.516</v>
      </c>
    </row>
    <row r="92" spans="7:8" x14ac:dyDescent="0.3">
      <c r="G92" s="3" t="s">
        <v>1259</v>
      </c>
      <c r="H92" s="18">
        <v>28139.516</v>
      </c>
    </row>
    <row r="93" spans="7:8" x14ac:dyDescent="0.3">
      <c r="G93" s="3" t="s">
        <v>150</v>
      </c>
      <c r="H93" s="18">
        <v>28139.516</v>
      </c>
    </row>
    <row r="94" spans="7:8" x14ac:dyDescent="0.3">
      <c r="G94" s="3" t="s">
        <v>792</v>
      </c>
      <c r="H94" s="18">
        <v>28139.516</v>
      </c>
    </row>
    <row r="95" spans="7:8" x14ac:dyDescent="0.3">
      <c r="G95" s="3" t="s">
        <v>798</v>
      </c>
      <c r="H95" s="18">
        <v>28139.516</v>
      </c>
    </row>
    <row r="96" spans="7:8" x14ac:dyDescent="0.3">
      <c r="G96" s="3" t="s">
        <v>1265</v>
      </c>
      <c r="H96" s="18">
        <v>28139.516</v>
      </c>
    </row>
    <row r="97" spans="7:8" x14ac:dyDescent="0.3">
      <c r="G97" s="3" t="s">
        <v>857</v>
      </c>
      <c r="H97" s="18">
        <v>28139.516</v>
      </c>
    </row>
    <row r="98" spans="7:8" x14ac:dyDescent="0.3">
      <c r="G98" s="3" t="s">
        <v>1281</v>
      </c>
      <c r="H98" s="18">
        <v>28139.516</v>
      </c>
    </row>
    <row r="99" spans="7:8" x14ac:dyDescent="0.3">
      <c r="G99" s="3" t="s">
        <v>1487</v>
      </c>
      <c r="H99" s="18">
        <v>28139.516</v>
      </c>
    </row>
    <row r="100" spans="7:8" x14ac:dyDescent="0.3">
      <c r="G100" s="3" t="s">
        <v>863</v>
      </c>
      <c r="H100" s="18">
        <v>28139.516</v>
      </c>
    </row>
    <row r="101" spans="7:8" x14ac:dyDescent="0.3">
      <c r="G101" s="3" t="s">
        <v>1417</v>
      </c>
      <c r="H101" s="18">
        <v>28139.516</v>
      </c>
    </row>
    <row r="102" spans="7:8" x14ac:dyDescent="0.3">
      <c r="G102" s="3" t="s">
        <v>1380</v>
      </c>
      <c r="H102" s="18">
        <v>28139.516</v>
      </c>
    </row>
    <row r="103" spans="7:8" x14ac:dyDescent="0.3">
      <c r="G103" s="3" t="s">
        <v>490</v>
      </c>
      <c r="H103" s="18">
        <v>28139.516</v>
      </c>
    </row>
    <row r="104" spans="7:8" x14ac:dyDescent="0.3">
      <c r="G104" s="3" t="s">
        <v>1462</v>
      </c>
      <c r="H104" s="18">
        <v>28139.516</v>
      </c>
    </row>
    <row r="105" spans="7:8" x14ac:dyDescent="0.3">
      <c r="G105" s="3" t="s">
        <v>1519</v>
      </c>
      <c r="H105" s="18">
        <v>28139.516</v>
      </c>
    </row>
    <row r="106" spans="7:8" x14ac:dyDescent="0.3">
      <c r="G106" s="3" t="s">
        <v>1543</v>
      </c>
      <c r="H106" s="18">
        <v>28139.516</v>
      </c>
    </row>
    <row r="107" spans="7:8" x14ac:dyDescent="0.3">
      <c r="G107" s="3" t="s">
        <v>719</v>
      </c>
      <c r="H107" s="18">
        <v>28061.0164</v>
      </c>
    </row>
    <row r="108" spans="7:8" x14ac:dyDescent="0.3">
      <c r="G108" s="3" t="s">
        <v>384</v>
      </c>
      <c r="H108" s="18">
        <v>28061.0164</v>
      </c>
    </row>
    <row r="109" spans="7:8" x14ac:dyDescent="0.3">
      <c r="G109" s="3" t="s">
        <v>1291</v>
      </c>
      <c r="H109" s="18">
        <v>28061.0164</v>
      </c>
    </row>
    <row r="110" spans="7:8" x14ac:dyDescent="0.3">
      <c r="G110" s="3" t="s">
        <v>581</v>
      </c>
      <c r="H110" s="18">
        <v>26781.040799999999</v>
      </c>
    </row>
    <row r="111" spans="7:8" x14ac:dyDescent="0.3">
      <c r="G111" s="3" t="s">
        <v>784</v>
      </c>
      <c r="H111" s="18">
        <v>26781.040799999999</v>
      </c>
    </row>
    <row r="112" spans="7:8" x14ac:dyDescent="0.3">
      <c r="G112" s="3" t="s">
        <v>392</v>
      </c>
      <c r="H112" s="18">
        <v>26781.040799999999</v>
      </c>
    </row>
    <row r="113" spans="7:8" x14ac:dyDescent="0.3">
      <c r="G113" s="3" t="s">
        <v>1478</v>
      </c>
      <c r="H113" s="18">
        <v>26781.040799999999</v>
      </c>
    </row>
    <row r="114" spans="7:8" x14ac:dyDescent="0.3">
      <c r="G114" s="3" t="s">
        <v>893</v>
      </c>
      <c r="H114" s="18">
        <v>26732.540199999999</v>
      </c>
    </row>
    <row r="115" spans="7:8" x14ac:dyDescent="0.3">
      <c r="G115" s="3" t="s">
        <v>584</v>
      </c>
      <c r="H115" s="18">
        <v>26732.540199999999</v>
      </c>
    </row>
    <row r="116" spans="7:8" x14ac:dyDescent="0.3">
      <c r="G116" s="3" t="s">
        <v>1562</v>
      </c>
      <c r="H116" s="18">
        <v>26732.540199999999</v>
      </c>
    </row>
    <row r="117" spans="7:8" x14ac:dyDescent="0.3">
      <c r="G117" s="3" t="s">
        <v>779</v>
      </c>
      <c r="H117" s="18">
        <v>26732.540199999999</v>
      </c>
    </row>
    <row r="118" spans="7:8" x14ac:dyDescent="0.3">
      <c r="G118" s="3" t="s">
        <v>1257</v>
      </c>
      <c r="H118" s="18">
        <v>26732.540199999999</v>
      </c>
    </row>
    <row r="119" spans="7:8" x14ac:dyDescent="0.3">
      <c r="G119" s="3" t="s">
        <v>416</v>
      </c>
      <c r="H119" s="18">
        <v>26732.540199999999</v>
      </c>
    </row>
    <row r="120" spans="7:8" x14ac:dyDescent="0.3">
      <c r="G120" s="3" t="s">
        <v>160</v>
      </c>
      <c r="H120" s="18">
        <v>26732.540199999999</v>
      </c>
    </row>
    <row r="121" spans="7:8" x14ac:dyDescent="0.3">
      <c r="G121" s="3" t="s">
        <v>1328</v>
      </c>
      <c r="H121" s="18">
        <v>26732.540199999999</v>
      </c>
    </row>
    <row r="122" spans="7:8" x14ac:dyDescent="0.3">
      <c r="G122" s="3" t="s">
        <v>709</v>
      </c>
      <c r="H122" s="18">
        <v>26732.540199999999</v>
      </c>
    </row>
    <row r="123" spans="7:8" x14ac:dyDescent="0.3">
      <c r="G123" s="3" t="s">
        <v>1643</v>
      </c>
      <c r="H123" s="18">
        <v>26732.540199999999</v>
      </c>
    </row>
    <row r="124" spans="7:8" x14ac:dyDescent="0.3">
      <c r="G124" s="3" t="s">
        <v>1352</v>
      </c>
      <c r="H124" s="18">
        <v>26732.540199999999</v>
      </c>
    </row>
    <row r="125" spans="7:8" x14ac:dyDescent="0.3">
      <c r="G125" s="3" t="s">
        <v>439</v>
      </c>
      <c r="H125" s="18">
        <v>26732.540199999999</v>
      </c>
    </row>
    <row r="126" spans="7:8" x14ac:dyDescent="0.3">
      <c r="G126" s="3" t="s">
        <v>1507</v>
      </c>
      <c r="H126" s="18">
        <v>26732.540199999999</v>
      </c>
    </row>
    <row r="127" spans="7:8" x14ac:dyDescent="0.3">
      <c r="G127" s="3" t="s">
        <v>770</v>
      </c>
      <c r="H127" s="18">
        <v>26732.540199999999</v>
      </c>
    </row>
    <row r="128" spans="7:8" x14ac:dyDescent="0.3">
      <c r="G128" s="3" t="s">
        <v>825</v>
      </c>
      <c r="H128" s="18">
        <v>26732.540199999999</v>
      </c>
    </row>
    <row r="129" spans="7:8" x14ac:dyDescent="0.3">
      <c r="G129" s="3" t="s">
        <v>159</v>
      </c>
      <c r="H129" s="18">
        <v>26732.540199999999</v>
      </c>
    </row>
    <row r="130" spans="7:8" x14ac:dyDescent="0.3">
      <c r="G130" s="3" t="s">
        <v>1320</v>
      </c>
      <c r="H130" s="18">
        <v>26732.540199999999</v>
      </c>
    </row>
    <row r="131" spans="7:8" x14ac:dyDescent="0.3">
      <c r="G131" s="3" t="s">
        <v>1260</v>
      </c>
      <c r="H131" s="18">
        <v>26732.540199999999</v>
      </c>
    </row>
    <row r="132" spans="7:8" x14ac:dyDescent="0.3">
      <c r="G132" s="3" t="s">
        <v>1582</v>
      </c>
      <c r="H132" s="18">
        <v>26732.540199999999</v>
      </c>
    </row>
    <row r="133" spans="7:8" x14ac:dyDescent="0.3">
      <c r="G133" s="3" t="s">
        <v>1534</v>
      </c>
      <c r="H133" s="18">
        <v>26732.540199999999</v>
      </c>
    </row>
    <row r="134" spans="7:8" x14ac:dyDescent="0.3">
      <c r="G134" s="3" t="s">
        <v>1388</v>
      </c>
      <c r="H134" s="18">
        <v>26732.540199999999</v>
      </c>
    </row>
    <row r="135" spans="7:8" x14ac:dyDescent="0.3">
      <c r="G135" s="3" t="s">
        <v>1369</v>
      </c>
      <c r="H135" s="18">
        <v>26732.540199999999</v>
      </c>
    </row>
    <row r="136" spans="7:8" x14ac:dyDescent="0.3">
      <c r="G136" s="3" t="s">
        <v>153</v>
      </c>
      <c r="H136" s="18">
        <v>26732.540199999999</v>
      </c>
    </row>
    <row r="137" spans="7:8" x14ac:dyDescent="0.3">
      <c r="G137" s="3" t="s">
        <v>1589</v>
      </c>
      <c r="H137" s="18">
        <v>26732.540199999999</v>
      </c>
    </row>
    <row r="138" spans="7:8" x14ac:dyDescent="0.3">
      <c r="G138" s="3" t="s">
        <v>155</v>
      </c>
      <c r="H138" s="18">
        <v>26732.540199999999</v>
      </c>
    </row>
    <row r="139" spans="7:8" x14ac:dyDescent="0.3">
      <c r="G139" s="3" t="s">
        <v>1358</v>
      </c>
      <c r="H139" s="18">
        <v>26732.540199999999</v>
      </c>
    </row>
    <row r="140" spans="7:8" x14ac:dyDescent="0.3">
      <c r="G140" s="3" t="s">
        <v>844</v>
      </c>
      <c r="H140" s="18">
        <v>26732.540199999999</v>
      </c>
    </row>
    <row r="141" spans="7:8" x14ac:dyDescent="0.3">
      <c r="G141" s="3" t="s">
        <v>154</v>
      </c>
      <c r="H141" s="18">
        <v>26732.540199999999</v>
      </c>
    </row>
    <row r="142" spans="7:8" x14ac:dyDescent="0.3">
      <c r="G142" s="3" t="s">
        <v>163</v>
      </c>
      <c r="H142" s="18">
        <v>26732.540199999999</v>
      </c>
    </row>
    <row r="143" spans="7:8" x14ac:dyDescent="0.3">
      <c r="G143" s="3" t="s">
        <v>593</v>
      </c>
      <c r="H143" s="18">
        <v>26732.540199999999</v>
      </c>
    </row>
    <row r="144" spans="7:8" x14ac:dyDescent="0.3">
      <c r="G144" s="3" t="s">
        <v>1292</v>
      </c>
      <c r="H144" s="18">
        <v>26732.540199999999</v>
      </c>
    </row>
    <row r="145" spans="7:8" x14ac:dyDescent="0.3">
      <c r="G145" s="3" t="s">
        <v>157</v>
      </c>
      <c r="H145" s="18">
        <v>26732.540199999999</v>
      </c>
    </row>
    <row r="146" spans="7:8" x14ac:dyDescent="0.3">
      <c r="G146" s="3" t="s">
        <v>164</v>
      </c>
      <c r="H146" s="18">
        <v>26732.540199999999</v>
      </c>
    </row>
    <row r="147" spans="7:8" x14ac:dyDescent="0.3">
      <c r="G147" s="3" t="s">
        <v>889</v>
      </c>
      <c r="H147" s="18">
        <v>26732.540199999999</v>
      </c>
    </row>
    <row r="148" spans="7:8" x14ac:dyDescent="0.3">
      <c r="G148" s="3" t="s">
        <v>853</v>
      </c>
      <c r="H148" s="18">
        <v>26732.540199999999</v>
      </c>
    </row>
    <row r="149" spans="7:8" x14ac:dyDescent="0.3">
      <c r="G149" s="3" t="s">
        <v>1294</v>
      </c>
      <c r="H149" s="18">
        <v>26732.540199999999</v>
      </c>
    </row>
    <row r="150" spans="7:8" x14ac:dyDescent="0.3">
      <c r="G150" s="3" t="s">
        <v>848</v>
      </c>
      <c r="H150" s="18">
        <v>26732.540199999999</v>
      </c>
    </row>
    <row r="151" spans="7:8" x14ac:dyDescent="0.3">
      <c r="G151" s="3" t="s">
        <v>1415</v>
      </c>
      <c r="H151" s="18">
        <v>26732.540199999999</v>
      </c>
    </row>
    <row r="152" spans="7:8" x14ac:dyDescent="0.3">
      <c r="G152" s="3" t="s">
        <v>741</v>
      </c>
      <c r="H152" s="18">
        <v>26732.540199999999</v>
      </c>
    </row>
    <row r="153" spans="7:8" x14ac:dyDescent="0.3">
      <c r="G153" s="3" t="s">
        <v>1465</v>
      </c>
      <c r="H153" s="18">
        <v>26732.540199999999</v>
      </c>
    </row>
    <row r="154" spans="7:8" x14ac:dyDescent="0.3">
      <c r="G154" s="3" t="s">
        <v>1274</v>
      </c>
      <c r="H154" s="18">
        <v>26732.540199999999</v>
      </c>
    </row>
    <row r="155" spans="7:8" x14ac:dyDescent="0.3">
      <c r="G155" s="3" t="s">
        <v>1310</v>
      </c>
      <c r="H155" s="18">
        <v>26732.540199999999</v>
      </c>
    </row>
    <row r="156" spans="7:8" x14ac:dyDescent="0.3">
      <c r="G156" s="3" t="s">
        <v>1493</v>
      </c>
      <c r="H156" s="18">
        <v>26732.540199999999</v>
      </c>
    </row>
    <row r="157" spans="7:8" x14ac:dyDescent="0.3">
      <c r="G157" s="3" t="s">
        <v>1386</v>
      </c>
      <c r="H157" s="18">
        <v>26732.540199999999</v>
      </c>
    </row>
    <row r="158" spans="7:8" x14ac:dyDescent="0.3">
      <c r="G158" s="3" t="s">
        <v>465</v>
      </c>
      <c r="H158" s="18">
        <v>26732.540199999999</v>
      </c>
    </row>
    <row r="159" spans="7:8" x14ac:dyDescent="0.3">
      <c r="G159" s="3" t="s">
        <v>1376</v>
      </c>
      <c r="H159" s="18">
        <v>26732.540199999999</v>
      </c>
    </row>
    <row r="160" spans="7:8" x14ac:dyDescent="0.3">
      <c r="G160" s="3" t="s">
        <v>158</v>
      </c>
      <c r="H160" s="18">
        <v>26732.540199999999</v>
      </c>
    </row>
    <row r="161" spans="7:8" x14ac:dyDescent="0.3">
      <c r="G161" s="3" t="s">
        <v>714</v>
      </c>
      <c r="H161" s="18">
        <v>26732.540199999999</v>
      </c>
    </row>
    <row r="162" spans="7:8" x14ac:dyDescent="0.3">
      <c r="G162" s="3" t="s">
        <v>1269</v>
      </c>
      <c r="H162" s="18">
        <v>26732.540199999999</v>
      </c>
    </row>
    <row r="163" spans="7:8" x14ac:dyDescent="0.3">
      <c r="G163" s="3" t="s">
        <v>156</v>
      </c>
      <c r="H163" s="18">
        <v>26732.540199999999</v>
      </c>
    </row>
    <row r="164" spans="7:8" x14ac:dyDescent="0.3">
      <c r="G164" s="3" t="s">
        <v>1410</v>
      </c>
      <c r="H164" s="18">
        <v>26732.540199999999</v>
      </c>
    </row>
    <row r="165" spans="7:8" x14ac:dyDescent="0.3">
      <c r="G165" s="3" t="s">
        <v>161</v>
      </c>
      <c r="H165" s="18">
        <v>26732.540199999999</v>
      </c>
    </row>
    <row r="166" spans="7:8" x14ac:dyDescent="0.3">
      <c r="G166" s="3" t="s">
        <v>162</v>
      </c>
      <c r="H166" s="18">
        <v>26732.540199999999</v>
      </c>
    </row>
    <row r="167" spans="7:8" x14ac:dyDescent="0.3">
      <c r="G167" s="3" t="s">
        <v>1279</v>
      </c>
      <c r="H167" s="18">
        <v>26732.540199999999</v>
      </c>
    </row>
    <row r="168" spans="7:8" x14ac:dyDescent="0.3">
      <c r="G168" s="3" t="s">
        <v>621</v>
      </c>
      <c r="H168" s="18">
        <v>26732.540199999999</v>
      </c>
    </row>
    <row r="169" spans="7:8" x14ac:dyDescent="0.3">
      <c r="G169" s="3" t="s">
        <v>1578</v>
      </c>
      <c r="H169" s="18">
        <v>26732.540199999999</v>
      </c>
    </row>
    <row r="170" spans="7:8" x14ac:dyDescent="0.3">
      <c r="G170" s="3" t="s">
        <v>1338</v>
      </c>
      <c r="H170" s="18">
        <v>26732.540199999999</v>
      </c>
    </row>
    <row r="171" spans="7:8" x14ac:dyDescent="0.3">
      <c r="G171" s="3" t="s">
        <v>759</v>
      </c>
      <c r="H171" s="18">
        <v>26732.540199999999</v>
      </c>
    </row>
    <row r="172" spans="7:8" x14ac:dyDescent="0.3">
      <c r="G172" s="3" t="s">
        <v>1326</v>
      </c>
      <c r="H172" s="18">
        <v>26732.540199999999</v>
      </c>
    </row>
    <row r="173" spans="7:8" x14ac:dyDescent="0.3">
      <c r="G173" s="3" t="s">
        <v>884</v>
      </c>
      <c r="H173" s="18">
        <v>26732.540199999999</v>
      </c>
    </row>
    <row r="174" spans="7:8" x14ac:dyDescent="0.3">
      <c r="G174" s="3" t="s">
        <v>556</v>
      </c>
      <c r="H174" s="18">
        <v>26732.540199999999</v>
      </c>
    </row>
    <row r="175" spans="7:8" x14ac:dyDescent="0.3">
      <c r="G175" s="3" t="s">
        <v>1644</v>
      </c>
      <c r="H175" s="18">
        <v>26732.540199999999</v>
      </c>
    </row>
    <row r="176" spans="7:8" x14ac:dyDescent="0.3">
      <c r="G176" s="3" t="s">
        <v>1356</v>
      </c>
      <c r="H176" s="18">
        <v>26732.540199999999</v>
      </c>
    </row>
    <row r="177" spans="7:8" x14ac:dyDescent="0.3">
      <c r="G177" s="3" t="s">
        <v>644</v>
      </c>
      <c r="H177" s="18">
        <v>26584.120800000001</v>
      </c>
    </row>
    <row r="178" spans="7:8" x14ac:dyDescent="0.3">
      <c r="G178" s="3" t="s">
        <v>637</v>
      </c>
      <c r="H178" s="18">
        <v>26584.120800000001</v>
      </c>
    </row>
    <row r="179" spans="7:8" x14ac:dyDescent="0.3">
      <c r="G179" s="3" t="s">
        <v>596</v>
      </c>
      <c r="H179" s="18">
        <v>26584.120800000001</v>
      </c>
    </row>
    <row r="180" spans="7:8" x14ac:dyDescent="0.3">
      <c r="G180" s="3" t="s">
        <v>492</v>
      </c>
      <c r="H180" s="18">
        <v>26584.120800000001</v>
      </c>
    </row>
    <row r="181" spans="7:8" x14ac:dyDescent="0.3">
      <c r="G181" s="3" t="s">
        <v>418</v>
      </c>
      <c r="H181" s="18">
        <v>26584.120800000001</v>
      </c>
    </row>
    <row r="182" spans="7:8" x14ac:dyDescent="0.3">
      <c r="G182" s="3" t="s">
        <v>562</v>
      </c>
      <c r="H182" s="18">
        <v>26584.120800000001</v>
      </c>
    </row>
    <row r="183" spans="7:8" x14ac:dyDescent="0.3">
      <c r="G183" s="3" t="s">
        <v>599</v>
      </c>
      <c r="H183" s="18">
        <v>26584.120800000001</v>
      </c>
    </row>
    <row r="184" spans="7:8" x14ac:dyDescent="0.3">
      <c r="G184" s="3" t="s">
        <v>165</v>
      </c>
      <c r="H184" s="18">
        <v>26584.120800000001</v>
      </c>
    </row>
    <row r="185" spans="7:8" x14ac:dyDescent="0.3">
      <c r="G185" s="3" t="s">
        <v>1321</v>
      </c>
      <c r="H185" s="18">
        <v>25325.564399999999</v>
      </c>
    </row>
    <row r="186" spans="7:8" x14ac:dyDescent="0.3">
      <c r="G186" s="3" t="s">
        <v>1501</v>
      </c>
      <c r="H186" s="18">
        <v>25325.564399999999</v>
      </c>
    </row>
    <row r="187" spans="7:8" x14ac:dyDescent="0.3">
      <c r="G187" s="3" t="s">
        <v>811</v>
      </c>
      <c r="H187" s="18">
        <v>25325.564399999999</v>
      </c>
    </row>
    <row r="188" spans="7:8" x14ac:dyDescent="0.3">
      <c r="G188" s="3" t="s">
        <v>1480</v>
      </c>
      <c r="H188" s="18">
        <v>25325.564399999999</v>
      </c>
    </row>
    <row r="189" spans="7:8" x14ac:dyDescent="0.3">
      <c r="G189" s="3" t="s">
        <v>1605</v>
      </c>
      <c r="H189" s="18">
        <v>25325.564399999999</v>
      </c>
    </row>
    <row r="190" spans="7:8" x14ac:dyDescent="0.3">
      <c r="G190" s="3" t="s">
        <v>1312</v>
      </c>
      <c r="H190" s="18">
        <v>25325.564399999999</v>
      </c>
    </row>
    <row r="191" spans="7:8" x14ac:dyDescent="0.3">
      <c r="G191" s="3" t="s">
        <v>1301</v>
      </c>
      <c r="H191" s="18">
        <v>25325.564399999999</v>
      </c>
    </row>
    <row r="192" spans="7:8" x14ac:dyDescent="0.3">
      <c r="G192" s="3" t="s">
        <v>1469</v>
      </c>
      <c r="H192" s="18">
        <v>25325.564399999999</v>
      </c>
    </row>
    <row r="193" spans="7:8" x14ac:dyDescent="0.3">
      <c r="G193" s="3" t="s">
        <v>1592</v>
      </c>
      <c r="H193" s="18">
        <v>25325.564399999999</v>
      </c>
    </row>
    <row r="194" spans="7:8" x14ac:dyDescent="0.3">
      <c r="G194" s="3" t="s">
        <v>172</v>
      </c>
      <c r="H194" s="18">
        <v>25325.564399999999</v>
      </c>
    </row>
    <row r="195" spans="7:8" x14ac:dyDescent="0.3">
      <c r="G195" s="3" t="s">
        <v>1392</v>
      </c>
      <c r="H195" s="18">
        <v>25325.564399999999</v>
      </c>
    </row>
    <row r="196" spans="7:8" x14ac:dyDescent="0.3">
      <c r="G196" s="3" t="s">
        <v>865</v>
      </c>
      <c r="H196" s="18">
        <v>25325.564399999999</v>
      </c>
    </row>
    <row r="197" spans="7:8" x14ac:dyDescent="0.3">
      <c r="G197" s="3" t="s">
        <v>166</v>
      </c>
      <c r="H197" s="18">
        <v>25325.564399999999</v>
      </c>
    </row>
    <row r="198" spans="7:8" x14ac:dyDescent="0.3">
      <c r="G198" s="3" t="s">
        <v>170</v>
      </c>
      <c r="H198" s="18">
        <v>25325.564399999999</v>
      </c>
    </row>
    <row r="199" spans="7:8" x14ac:dyDescent="0.3">
      <c r="G199" s="3" t="s">
        <v>167</v>
      </c>
      <c r="H199" s="18">
        <v>25325.564399999999</v>
      </c>
    </row>
    <row r="200" spans="7:8" x14ac:dyDescent="0.3">
      <c r="G200" s="3" t="s">
        <v>740</v>
      </c>
      <c r="H200" s="18">
        <v>25325.564399999999</v>
      </c>
    </row>
    <row r="201" spans="7:8" x14ac:dyDescent="0.3">
      <c r="G201" s="3" t="s">
        <v>171</v>
      </c>
      <c r="H201" s="18">
        <v>25325.564399999999</v>
      </c>
    </row>
    <row r="202" spans="7:8" x14ac:dyDescent="0.3">
      <c r="G202" s="3" t="s">
        <v>858</v>
      </c>
      <c r="H202" s="18">
        <v>25325.564399999999</v>
      </c>
    </row>
    <row r="203" spans="7:8" x14ac:dyDescent="0.3">
      <c r="G203" s="3" t="s">
        <v>852</v>
      </c>
      <c r="H203" s="18">
        <v>25325.564399999999</v>
      </c>
    </row>
    <row r="204" spans="7:8" x14ac:dyDescent="0.3">
      <c r="G204" s="3" t="s">
        <v>168</v>
      </c>
      <c r="H204" s="18">
        <v>25325.564399999999</v>
      </c>
    </row>
    <row r="205" spans="7:8" x14ac:dyDescent="0.3">
      <c r="G205" s="3" t="s">
        <v>550</v>
      </c>
      <c r="H205" s="18">
        <v>25325.564399999999</v>
      </c>
    </row>
    <row r="206" spans="7:8" x14ac:dyDescent="0.3">
      <c r="G206" s="3" t="s">
        <v>1573</v>
      </c>
      <c r="H206" s="18">
        <v>25325.564399999999</v>
      </c>
    </row>
    <row r="207" spans="7:8" x14ac:dyDescent="0.3">
      <c r="G207" s="3" t="s">
        <v>494</v>
      </c>
      <c r="H207" s="18">
        <v>25325.564399999999</v>
      </c>
    </row>
    <row r="208" spans="7:8" x14ac:dyDescent="0.3">
      <c r="G208" s="3" t="s">
        <v>685</v>
      </c>
      <c r="H208" s="18">
        <v>25325.564399999999</v>
      </c>
    </row>
    <row r="209" spans="7:8" x14ac:dyDescent="0.3">
      <c r="G209" s="3" t="s">
        <v>1344</v>
      </c>
      <c r="H209" s="18">
        <v>25325.564399999999</v>
      </c>
    </row>
    <row r="210" spans="7:8" x14ac:dyDescent="0.3">
      <c r="G210" s="3" t="s">
        <v>428</v>
      </c>
      <c r="H210" s="18">
        <v>25325.564399999999</v>
      </c>
    </row>
    <row r="211" spans="7:8" x14ac:dyDescent="0.3">
      <c r="G211" s="3" t="s">
        <v>1413</v>
      </c>
      <c r="H211" s="18">
        <v>25325.564399999999</v>
      </c>
    </row>
    <row r="212" spans="7:8" x14ac:dyDescent="0.3">
      <c r="G212" s="3" t="s">
        <v>1282</v>
      </c>
      <c r="H212" s="18">
        <v>25325.564399999999</v>
      </c>
    </row>
    <row r="213" spans="7:8" x14ac:dyDescent="0.3">
      <c r="G213" s="3" t="s">
        <v>1323</v>
      </c>
      <c r="H213" s="18">
        <v>25325.564399999999</v>
      </c>
    </row>
    <row r="214" spans="7:8" x14ac:dyDescent="0.3">
      <c r="G214" s="3" t="s">
        <v>1314</v>
      </c>
      <c r="H214" s="18">
        <v>25325.564399999999</v>
      </c>
    </row>
    <row r="215" spans="7:8" x14ac:dyDescent="0.3">
      <c r="G215" s="3" t="s">
        <v>1373</v>
      </c>
      <c r="H215" s="18">
        <v>25325.564399999999</v>
      </c>
    </row>
    <row r="216" spans="7:8" x14ac:dyDescent="0.3">
      <c r="G216" s="3" t="s">
        <v>851</v>
      </c>
      <c r="H216" s="18">
        <v>25325.564399999999</v>
      </c>
    </row>
    <row r="217" spans="7:8" x14ac:dyDescent="0.3">
      <c r="G217" s="3" t="s">
        <v>906</v>
      </c>
      <c r="H217" s="18">
        <v>25325.564399999999</v>
      </c>
    </row>
    <row r="218" spans="7:8" x14ac:dyDescent="0.3">
      <c r="G218" s="3" t="s">
        <v>1476</v>
      </c>
      <c r="H218" s="18">
        <v>25325.564399999999</v>
      </c>
    </row>
    <row r="219" spans="7:8" x14ac:dyDescent="0.3">
      <c r="G219" s="3" t="s">
        <v>866</v>
      </c>
      <c r="H219" s="18">
        <v>25325.564399999999</v>
      </c>
    </row>
    <row r="220" spans="7:8" x14ac:dyDescent="0.3">
      <c r="G220" s="3" t="s">
        <v>169</v>
      </c>
      <c r="H220" s="18">
        <v>25325.564399999999</v>
      </c>
    </row>
    <row r="221" spans="7:8" x14ac:dyDescent="0.3">
      <c r="G221" s="3" t="s">
        <v>427</v>
      </c>
      <c r="H221" s="18">
        <v>25325.564399999999</v>
      </c>
    </row>
    <row r="222" spans="7:8" x14ac:dyDescent="0.3">
      <c r="G222" s="3" t="s">
        <v>702</v>
      </c>
      <c r="H222" s="18">
        <v>25325.564399999999</v>
      </c>
    </row>
    <row r="223" spans="7:8" x14ac:dyDescent="0.3">
      <c r="G223" s="3" t="s">
        <v>1276</v>
      </c>
      <c r="H223" s="18">
        <v>25325.564399999999</v>
      </c>
    </row>
    <row r="224" spans="7:8" x14ac:dyDescent="0.3">
      <c r="G224" s="3" t="s">
        <v>446</v>
      </c>
      <c r="H224" s="18">
        <v>25325.564399999999</v>
      </c>
    </row>
    <row r="225" spans="7:8" x14ac:dyDescent="0.3">
      <c r="G225" s="3" t="s">
        <v>1408</v>
      </c>
      <c r="H225" s="18">
        <v>25325.564399999999</v>
      </c>
    </row>
    <row r="226" spans="7:8" x14ac:dyDescent="0.3">
      <c r="G226" s="3" t="s">
        <v>442</v>
      </c>
      <c r="H226" s="18">
        <v>25293.2052</v>
      </c>
    </row>
    <row r="227" spans="7:8" x14ac:dyDescent="0.3">
      <c r="G227" s="3" t="s">
        <v>1523</v>
      </c>
      <c r="H227" s="18">
        <v>25293.2052</v>
      </c>
    </row>
    <row r="228" spans="7:8" x14ac:dyDescent="0.3">
      <c r="G228" s="3" t="s">
        <v>518</v>
      </c>
      <c r="H228" s="18">
        <v>25293.2052</v>
      </c>
    </row>
    <row r="229" spans="7:8" x14ac:dyDescent="0.3">
      <c r="G229" s="3" t="s">
        <v>1511</v>
      </c>
      <c r="H229" s="18">
        <v>25107.225200000001</v>
      </c>
    </row>
    <row r="230" spans="7:8" x14ac:dyDescent="0.3">
      <c r="G230" s="3" t="s">
        <v>1703</v>
      </c>
      <c r="H230" s="18">
        <v>25107.225200000001</v>
      </c>
    </row>
    <row r="231" spans="7:8" x14ac:dyDescent="0.3">
      <c r="G231" s="3" t="s">
        <v>1551</v>
      </c>
      <c r="H231" s="18">
        <v>25107.225200000001</v>
      </c>
    </row>
    <row r="232" spans="7:8" x14ac:dyDescent="0.3">
      <c r="G232" s="3" t="s">
        <v>1624</v>
      </c>
      <c r="H232" s="18">
        <v>25107.225200000001</v>
      </c>
    </row>
    <row r="233" spans="7:8" x14ac:dyDescent="0.3">
      <c r="G233" s="3" t="s">
        <v>1378</v>
      </c>
      <c r="H233" s="18">
        <v>25107.225200000001</v>
      </c>
    </row>
    <row r="234" spans="7:8" x14ac:dyDescent="0.3">
      <c r="G234" s="3" t="s">
        <v>1288</v>
      </c>
      <c r="H234" s="18">
        <v>25107.225200000001</v>
      </c>
    </row>
    <row r="235" spans="7:8" x14ac:dyDescent="0.3">
      <c r="G235" s="3" t="s">
        <v>1615</v>
      </c>
      <c r="H235" s="18">
        <v>25107.225200000001</v>
      </c>
    </row>
    <row r="236" spans="7:8" x14ac:dyDescent="0.3">
      <c r="G236" s="3" t="s">
        <v>173</v>
      </c>
      <c r="H236" s="18">
        <v>23918.588599999999</v>
      </c>
    </row>
    <row r="237" spans="7:8" x14ac:dyDescent="0.3">
      <c r="G237" s="3" t="s">
        <v>900</v>
      </c>
      <c r="H237" s="18">
        <v>23918.588599999999</v>
      </c>
    </row>
    <row r="238" spans="7:8" x14ac:dyDescent="0.3">
      <c r="G238" s="3" t="s">
        <v>496</v>
      </c>
      <c r="H238" s="18">
        <v>23918.588599999999</v>
      </c>
    </row>
    <row r="239" spans="7:8" x14ac:dyDescent="0.3">
      <c r="G239" s="3" t="s">
        <v>1285</v>
      </c>
      <c r="H239" s="18">
        <v>23918.588599999999</v>
      </c>
    </row>
    <row r="240" spans="7:8" x14ac:dyDescent="0.3">
      <c r="G240" s="3" t="s">
        <v>894</v>
      </c>
      <c r="H240" s="18">
        <v>23918.588599999999</v>
      </c>
    </row>
    <row r="241" spans="7:8" x14ac:dyDescent="0.3">
      <c r="G241" s="3" t="s">
        <v>1497</v>
      </c>
      <c r="H241" s="18">
        <v>23918.588599999999</v>
      </c>
    </row>
    <row r="242" spans="7:8" x14ac:dyDescent="0.3">
      <c r="G242" s="3" t="s">
        <v>1530</v>
      </c>
      <c r="H242" s="18">
        <v>23918.588599999999</v>
      </c>
    </row>
    <row r="243" spans="7:8" x14ac:dyDescent="0.3">
      <c r="G243" s="3" t="s">
        <v>1540</v>
      </c>
      <c r="H243" s="18">
        <v>23918.588599999999</v>
      </c>
    </row>
    <row r="244" spans="7:8" x14ac:dyDescent="0.3">
      <c r="G244" s="3" t="s">
        <v>1583</v>
      </c>
      <c r="H244" s="18">
        <v>23918.588599999999</v>
      </c>
    </row>
    <row r="245" spans="7:8" x14ac:dyDescent="0.3">
      <c r="G245" s="3" t="s">
        <v>1607</v>
      </c>
      <c r="H245" s="18">
        <v>23918.588599999999</v>
      </c>
    </row>
    <row r="246" spans="7:8" x14ac:dyDescent="0.3">
      <c r="G246" s="3" t="s">
        <v>1309</v>
      </c>
      <c r="H246" s="18">
        <v>23918.588599999999</v>
      </c>
    </row>
    <row r="247" spans="7:8" x14ac:dyDescent="0.3">
      <c r="G247" s="3" t="s">
        <v>177</v>
      </c>
      <c r="H247" s="18">
        <v>23918.588599999999</v>
      </c>
    </row>
    <row r="248" spans="7:8" x14ac:dyDescent="0.3">
      <c r="G248" s="3" t="s">
        <v>1740</v>
      </c>
      <c r="H248" s="18">
        <v>23918.588599999999</v>
      </c>
    </row>
    <row r="249" spans="7:8" x14ac:dyDescent="0.3">
      <c r="G249" s="3" t="s">
        <v>1496</v>
      </c>
      <c r="H249" s="18">
        <v>23918.588599999999</v>
      </c>
    </row>
    <row r="250" spans="7:8" x14ac:dyDescent="0.3">
      <c r="G250" s="3" t="s">
        <v>447</v>
      </c>
      <c r="H250" s="18">
        <v>23918.588599999999</v>
      </c>
    </row>
    <row r="251" spans="7:8" x14ac:dyDescent="0.3">
      <c r="G251" s="3" t="s">
        <v>1250</v>
      </c>
      <c r="H251" s="18">
        <v>23918.588599999999</v>
      </c>
    </row>
    <row r="252" spans="7:8" x14ac:dyDescent="0.3">
      <c r="G252" s="3" t="s">
        <v>1360</v>
      </c>
      <c r="H252" s="18">
        <v>23918.588599999999</v>
      </c>
    </row>
    <row r="253" spans="7:8" x14ac:dyDescent="0.3">
      <c r="G253" s="3" t="s">
        <v>1741</v>
      </c>
      <c r="H253" s="18">
        <v>23918.588599999999</v>
      </c>
    </row>
    <row r="254" spans="7:8" x14ac:dyDescent="0.3">
      <c r="G254" s="3" t="s">
        <v>1491</v>
      </c>
      <c r="H254" s="18">
        <v>23918.588599999999</v>
      </c>
    </row>
    <row r="255" spans="7:8" x14ac:dyDescent="0.3">
      <c r="G255" s="3" t="s">
        <v>797</v>
      </c>
      <c r="H255" s="18">
        <v>23918.588599999999</v>
      </c>
    </row>
    <row r="256" spans="7:8" x14ac:dyDescent="0.3">
      <c r="G256" s="3" t="s">
        <v>176</v>
      </c>
      <c r="H256" s="18">
        <v>23918.588599999999</v>
      </c>
    </row>
    <row r="257" spans="7:8" x14ac:dyDescent="0.3">
      <c r="G257" s="3" t="s">
        <v>1710</v>
      </c>
      <c r="H257" s="18">
        <v>23918.588599999999</v>
      </c>
    </row>
    <row r="258" spans="7:8" x14ac:dyDescent="0.3">
      <c r="G258" s="3" t="s">
        <v>1742</v>
      </c>
      <c r="H258" s="18">
        <v>23918.588599999999</v>
      </c>
    </row>
    <row r="259" spans="7:8" x14ac:dyDescent="0.3">
      <c r="G259" s="3" t="s">
        <v>587</v>
      </c>
      <c r="H259" s="18">
        <v>23918.588599999999</v>
      </c>
    </row>
    <row r="260" spans="7:8" x14ac:dyDescent="0.3">
      <c r="G260" s="3" t="s">
        <v>174</v>
      </c>
      <c r="H260" s="18">
        <v>23918.588599999999</v>
      </c>
    </row>
    <row r="261" spans="7:8" x14ac:dyDescent="0.3">
      <c r="G261" s="3" t="s">
        <v>1663</v>
      </c>
      <c r="H261" s="18">
        <v>23918.588599999999</v>
      </c>
    </row>
    <row r="262" spans="7:8" x14ac:dyDescent="0.3">
      <c r="G262" s="3" t="s">
        <v>175</v>
      </c>
      <c r="H262" s="18">
        <v>23918.588599999999</v>
      </c>
    </row>
    <row r="263" spans="7:8" x14ac:dyDescent="0.3">
      <c r="G263" s="3" t="s">
        <v>1317</v>
      </c>
      <c r="H263" s="18">
        <v>23918.588599999999</v>
      </c>
    </row>
    <row r="264" spans="7:8" x14ac:dyDescent="0.3">
      <c r="G264" s="3" t="s">
        <v>1266</v>
      </c>
      <c r="H264" s="18">
        <v>23918.588599999999</v>
      </c>
    </row>
    <row r="265" spans="7:8" x14ac:dyDescent="0.3">
      <c r="G265" s="3" t="s">
        <v>1743</v>
      </c>
      <c r="H265" s="18">
        <v>23918.588599999999</v>
      </c>
    </row>
    <row r="266" spans="7:8" x14ac:dyDescent="0.3">
      <c r="G266" s="3" t="s">
        <v>1423</v>
      </c>
      <c r="H266" s="18">
        <v>23918.588599999999</v>
      </c>
    </row>
    <row r="267" spans="7:8" x14ac:dyDescent="0.3">
      <c r="G267" s="3" t="s">
        <v>821</v>
      </c>
      <c r="H267" s="18">
        <v>23918.588599999999</v>
      </c>
    </row>
    <row r="268" spans="7:8" x14ac:dyDescent="0.3">
      <c r="G268" s="3" t="s">
        <v>476</v>
      </c>
      <c r="H268" s="18">
        <v>23918.588599999999</v>
      </c>
    </row>
    <row r="269" spans="7:8" x14ac:dyDescent="0.3">
      <c r="G269" s="3" t="s">
        <v>507</v>
      </c>
      <c r="H269" s="18">
        <v>23918.588599999999</v>
      </c>
    </row>
    <row r="270" spans="7:8" x14ac:dyDescent="0.3">
      <c r="G270" s="3" t="s">
        <v>1255</v>
      </c>
      <c r="H270" s="18">
        <v>23918.588599999999</v>
      </c>
    </row>
    <row r="271" spans="7:8" x14ac:dyDescent="0.3">
      <c r="G271" s="3" t="s">
        <v>424</v>
      </c>
      <c r="H271" s="18">
        <v>23918.588599999999</v>
      </c>
    </row>
    <row r="272" spans="7:8" x14ac:dyDescent="0.3">
      <c r="G272" s="3" t="s">
        <v>1261</v>
      </c>
      <c r="H272" s="18">
        <v>23918.588599999999</v>
      </c>
    </row>
    <row r="273" spans="7:8" x14ac:dyDescent="0.3">
      <c r="G273" s="3" t="s">
        <v>1492</v>
      </c>
      <c r="H273" s="18">
        <v>23918.588599999999</v>
      </c>
    </row>
    <row r="274" spans="7:8" x14ac:dyDescent="0.3">
      <c r="G274" s="3" t="s">
        <v>1307</v>
      </c>
      <c r="H274" s="18">
        <v>23918.588599999999</v>
      </c>
    </row>
    <row r="275" spans="7:8" x14ac:dyDescent="0.3">
      <c r="G275" s="3" t="s">
        <v>911</v>
      </c>
      <c r="H275" s="18">
        <v>23918.588599999999</v>
      </c>
    </row>
    <row r="276" spans="7:8" x14ac:dyDescent="0.3">
      <c r="G276" s="3" t="s">
        <v>1425</v>
      </c>
      <c r="H276" s="18">
        <v>23918.588599999999</v>
      </c>
    </row>
    <row r="277" spans="7:8" x14ac:dyDescent="0.3">
      <c r="G277" s="3" t="s">
        <v>1443</v>
      </c>
      <c r="H277" s="18">
        <v>23918.588599999999</v>
      </c>
    </row>
    <row r="278" spans="7:8" x14ac:dyDescent="0.3">
      <c r="G278" s="3" t="s">
        <v>1273</v>
      </c>
      <c r="H278" s="18">
        <v>23918.588599999999</v>
      </c>
    </row>
    <row r="279" spans="7:8" x14ac:dyDescent="0.3">
      <c r="G279" s="3" t="s">
        <v>541</v>
      </c>
      <c r="H279" s="18">
        <v>23918.588599999999</v>
      </c>
    </row>
    <row r="280" spans="7:8" x14ac:dyDescent="0.3">
      <c r="G280" s="3" t="s">
        <v>1418</v>
      </c>
      <c r="H280" s="18">
        <v>23918.588599999999</v>
      </c>
    </row>
    <row r="281" spans="7:8" x14ac:dyDescent="0.3">
      <c r="G281" s="3" t="s">
        <v>1295</v>
      </c>
      <c r="H281" s="18">
        <v>23918.588599999999</v>
      </c>
    </row>
    <row r="282" spans="7:8" x14ac:dyDescent="0.3">
      <c r="G282" s="3" t="s">
        <v>845</v>
      </c>
      <c r="H282" s="18">
        <v>23816.888999999999</v>
      </c>
    </row>
    <row r="283" spans="7:8" x14ac:dyDescent="0.3">
      <c r="G283" s="3" t="s">
        <v>1541</v>
      </c>
      <c r="H283" s="18">
        <v>23805.369600000002</v>
      </c>
    </row>
    <row r="284" spans="7:8" x14ac:dyDescent="0.3">
      <c r="G284" s="3" t="s">
        <v>178</v>
      </c>
      <c r="H284" s="18">
        <v>23805.369600000002</v>
      </c>
    </row>
    <row r="285" spans="7:8" x14ac:dyDescent="0.3">
      <c r="G285" s="3" t="s">
        <v>381</v>
      </c>
      <c r="H285" s="18">
        <v>23805.369600000002</v>
      </c>
    </row>
    <row r="286" spans="7:8" x14ac:dyDescent="0.3">
      <c r="G286" s="3" t="s">
        <v>1455</v>
      </c>
      <c r="H286" s="18">
        <v>23805.369600000002</v>
      </c>
    </row>
    <row r="287" spans="7:8" x14ac:dyDescent="0.3">
      <c r="G287" s="3" t="s">
        <v>1249</v>
      </c>
      <c r="H287" s="18">
        <v>23805.369600000002</v>
      </c>
    </row>
    <row r="288" spans="7:8" x14ac:dyDescent="0.3">
      <c r="G288" s="3" t="s">
        <v>597</v>
      </c>
      <c r="H288" s="18">
        <v>23630.329600000001</v>
      </c>
    </row>
    <row r="289" spans="7:8" x14ac:dyDescent="0.3">
      <c r="G289" s="3" t="s">
        <v>1325</v>
      </c>
      <c r="H289" s="18">
        <v>23630.329600000001</v>
      </c>
    </row>
    <row r="290" spans="7:8" x14ac:dyDescent="0.3">
      <c r="G290" s="3" t="s">
        <v>645</v>
      </c>
      <c r="H290" s="18">
        <v>23630.329600000001</v>
      </c>
    </row>
    <row r="291" spans="7:8" x14ac:dyDescent="0.3">
      <c r="G291" s="3" t="s">
        <v>180</v>
      </c>
      <c r="H291" s="18">
        <v>23630.329600000001</v>
      </c>
    </row>
    <row r="292" spans="7:8" x14ac:dyDescent="0.3">
      <c r="G292" s="3" t="s">
        <v>179</v>
      </c>
      <c r="H292" s="18">
        <v>23630.329600000001</v>
      </c>
    </row>
    <row r="293" spans="7:8" x14ac:dyDescent="0.3">
      <c r="G293" s="3" t="s">
        <v>453</v>
      </c>
      <c r="H293" s="18">
        <v>23630.329600000001</v>
      </c>
    </row>
    <row r="294" spans="7:8" x14ac:dyDescent="0.3">
      <c r="G294" s="3" t="s">
        <v>651</v>
      </c>
      <c r="H294" s="18">
        <v>23630.329600000001</v>
      </c>
    </row>
    <row r="295" spans="7:8" x14ac:dyDescent="0.3">
      <c r="G295" s="3" t="s">
        <v>185</v>
      </c>
      <c r="H295" s="18">
        <v>22511.612799999999</v>
      </c>
    </row>
    <row r="296" spans="7:8" x14ac:dyDescent="0.3">
      <c r="G296" s="3" t="s">
        <v>1412</v>
      </c>
      <c r="H296" s="18">
        <v>22511.612799999999</v>
      </c>
    </row>
    <row r="297" spans="7:8" x14ac:dyDescent="0.3">
      <c r="G297" s="3" t="s">
        <v>607</v>
      </c>
      <c r="H297" s="18">
        <v>22511.612799999999</v>
      </c>
    </row>
    <row r="298" spans="7:8" x14ac:dyDescent="0.3">
      <c r="G298" s="3" t="s">
        <v>1802</v>
      </c>
      <c r="H298" s="18">
        <v>22511.612799999999</v>
      </c>
    </row>
    <row r="299" spans="7:8" x14ac:dyDescent="0.3">
      <c r="G299" s="3" t="s">
        <v>1776</v>
      </c>
      <c r="H299" s="18">
        <v>22511.612799999999</v>
      </c>
    </row>
    <row r="300" spans="7:8" x14ac:dyDescent="0.3">
      <c r="G300" s="3" t="s">
        <v>1252</v>
      </c>
      <c r="H300" s="18">
        <v>22511.612799999999</v>
      </c>
    </row>
    <row r="301" spans="7:8" x14ac:dyDescent="0.3">
      <c r="G301" s="3" t="s">
        <v>1311</v>
      </c>
      <c r="H301" s="18">
        <v>22511.612799999999</v>
      </c>
    </row>
    <row r="302" spans="7:8" x14ac:dyDescent="0.3">
      <c r="G302" s="3" t="s">
        <v>828</v>
      </c>
      <c r="H302" s="18">
        <v>22511.612799999999</v>
      </c>
    </row>
    <row r="303" spans="7:8" x14ac:dyDescent="0.3">
      <c r="G303" s="3" t="s">
        <v>1636</v>
      </c>
      <c r="H303" s="18">
        <v>22511.612799999999</v>
      </c>
    </row>
    <row r="304" spans="7:8" x14ac:dyDescent="0.3">
      <c r="G304" s="3" t="s">
        <v>1713</v>
      </c>
      <c r="H304" s="18">
        <v>22511.612799999999</v>
      </c>
    </row>
    <row r="305" spans="7:8" x14ac:dyDescent="0.3">
      <c r="G305" s="3" t="s">
        <v>1681</v>
      </c>
      <c r="H305" s="18">
        <v>22511.612799999999</v>
      </c>
    </row>
    <row r="306" spans="7:8" x14ac:dyDescent="0.3">
      <c r="G306" s="3" t="s">
        <v>1533</v>
      </c>
      <c r="H306" s="18">
        <v>22511.612799999999</v>
      </c>
    </row>
    <row r="307" spans="7:8" x14ac:dyDescent="0.3">
      <c r="G307" s="3" t="s">
        <v>1286</v>
      </c>
      <c r="H307" s="18">
        <v>22511.612799999999</v>
      </c>
    </row>
    <row r="308" spans="7:8" x14ac:dyDescent="0.3">
      <c r="G308" s="3" t="s">
        <v>480</v>
      </c>
      <c r="H308" s="18">
        <v>22511.612799999999</v>
      </c>
    </row>
    <row r="309" spans="7:8" x14ac:dyDescent="0.3">
      <c r="G309" s="3" t="s">
        <v>1774</v>
      </c>
      <c r="H309" s="18">
        <v>22511.612799999999</v>
      </c>
    </row>
    <row r="310" spans="7:8" x14ac:dyDescent="0.3">
      <c r="G310" s="3" t="s">
        <v>493</v>
      </c>
      <c r="H310" s="18">
        <v>22511.612799999999</v>
      </c>
    </row>
    <row r="311" spans="7:8" x14ac:dyDescent="0.3">
      <c r="G311" s="3" t="s">
        <v>1409</v>
      </c>
      <c r="H311" s="18">
        <v>22511.612799999999</v>
      </c>
    </row>
    <row r="312" spans="7:8" x14ac:dyDescent="0.3">
      <c r="G312" s="3" t="s">
        <v>530</v>
      </c>
      <c r="H312" s="18">
        <v>22511.612799999999</v>
      </c>
    </row>
    <row r="313" spans="7:8" x14ac:dyDescent="0.3">
      <c r="G313" s="3" t="s">
        <v>781</v>
      </c>
      <c r="H313" s="18">
        <v>22511.612799999999</v>
      </c>
    </row>
    <row r="314" spans="7:8" x14ac:dyDescent="0.3">
      <c r="G314" s="3" t="s">
        <v>1736</v>
      </c>
      <c r="H314" s="18">
        <v>22511.612799999999</v>
      </c>
    </row>
    <row r="315" spans="7:8" x14ac:dyDescent="0.3">
      <c r="G315" s="3" t="s">
        <v>1379</v>
      </c>
      <c r="H315" s="18">
        <v>22511.612799999999</v>
      </c>
    </row>
    <row r="316" spans="7:8" x14ac:dyDescent="0.3">
      <c r="G316" s="3" t="s">
        <v>514</v>
      </c>
      <c r="H316" s="18">
        <v>22511.612799999999</v>
      </c>
    </row>
    <row r="317" spans="7:8" x14ac:dyDescent="0.3">
      <c r="G317" s="3" t="s">
        <v>461</v>
      </c>
      <c r="H317" s="18">
        <v>22511.612799999999</v>
      </c>
    </row>
    <row r="318" spans="7:8" x14ac:dyDescent="0.3">
      <c r="G318" s="3" t="s">
        <v>1472</v>
      </c>
      <c r="H318" s="18">
        <v>22511.612799999999</v>
      </c>
    </row>
    <row r="319" spans="7:8" x14ac:dyDescent="0.3">
      <c r="G319" s="3" t="s">
        <v>1306</v>
      </c>
      <c r="H319" s="18">
        <v>22511.612799999999</v>
      </c>
    </row>
    <row r="320" spans="7:8" x14ac:dyDescent="0.3">
      <c r="G320" s="3" t="s">
        <v>184</v>
      </c>
      <c r="H320" s="18">
        <v>22511.612799999999</v>
      </c>
    </row>
    <row r="321" spans="7:8" x14ac:dyDescent="0.3">
      <c r="G321" s="3" t="s">
        <v>661</v>
      </c>
      <c r="H321" s="18">
        <v>22511.612799999999</v>
      </c>
    </row>
    <row r="322" spans="7:8" x14ac:dyDescent="0.3">
      <c r="G322" s="3" t="s">
        <v>941</v>
      </c>
      <c r="H322" s="18">
        <v>22511.612799999999</v>
      </c>
    </row>
    <row r="323" spans="7:8" x14ac:dyDescent="0.3">
      <c r="G323" s="3" t="s">
        <v>1365</v>
      </c>
      <c r="H323" s="18">
        <v>22511.612799999999</v>
      </c>
    </row>
    <row r="324" spans="7:8" x14ac:dyDescent="0.3">
      <c r="G324" s="3" t="s">
        <v>1308</v>
      </c>
      <c r="H324" s="18">
        <v>22511.612799999999</v>
      </c>
    </row>
    <row r="325" spans="7:8" x14ac:dyDescent="0.3">
      <c r="G325" s="3" t="s">
        <v>181</v>
      </c>
      <c r="H325" s="18">
        <v>22511.612799999999</v>
      </c>
    </row>
    <row r="326" spans="7:8" x14ac:dyDescent="0.3">
      <c r="G326" s="3" t="s">
        <v>182</v>
      </c>
      <c r="H326" s="18">
        <v>22511.612799999999</v>
      </c>
    </row>
    <row r="327" spans="7:8" x14ac:dyDescent="0.3">
      <c r="G327" s="3" t="s">
        <v>1450</v>
      </c>
      <c r="H327" s="18">
        <v>22511.612799999999</v>
      </c>
    </row>
    <row r="328" spans="7:8" x14ac:dyDescent="0.3">
      <c r="G328" s="3" t="s">
        <v>1371</v>
      </c>
      <c r="H328" s="18">
        <v>22511.612799999999</v>
      </c>
    </row>
    <row r="329" spans="7:8" x14ac:dyDescent="0.3">
      <c r="G329" s="3" t="s">
        <v>186</v>
      </c>
      <c r="H329" s="18">
        <v>22511.612799999999</v>
      </c>
    </row>
    <row r="330" spans="7:8" x14ac:dyDescent="0.3">
      <c r="G330" s="3" t="s">
        <v>183</v>
      </c>
      <c r="H330" s="18">
        <v>22511.612799999999</v>
      </c>
    </row>
    <row r="331" spans="7:8" x14ac:dyDescent="0.3">
      <c r="G331" s="3" t="s">
        <v>888</v>
      </c>
      <c r="H331" s="18">
        <v>22511.612799999999</v>
      </c>
    </row>
    <row r="332" spans="7:8" x14ac:dyDescent="0.3">
      <c r="G332" s="3" t="s">
        <v>1385</v>
      </c>
      <c r="H332" s="18">
        <v>22511.612799999999</v>
      </c>
    </row>
    <row r="333" spans="7:8" x14ac:dyDescent="0.3">
      <c r="G333" s="3" t="s">
        <v>1429</v>
      </c>
      <c r="H333" s="18">
        <v>22511.612799999999</v>
      </c>
    </row>
    <row r="334" spans="7:8" x14ac:dyDescent="0.3">
      <c r="G334" s="3" t="s">
        <v>445</v>
      </c>
      <c r="H334" s="18">
        <v>22317.534</v>
      </c>
    </row>
    <row r="335" spans="7:8" x14ac:dyDescent="0.3">
      <c r="G335" s="3" t="s">
        <v>1346</v>
      </c>
      <c r="H335" s="18">
        <v>22317.534</v>
      </c>
    </row>
    <row r="336" spans="7:8" x14ac:dyDescent="0.3">
      <c r="G336" s="3" t="s">
        <v>397</v>
      </c>
      <c r="H336" s="18">
        <v>22317.534</v>
      </c>
    </row>
    <row r="337" spans="7:8" x14ac:dyDescent="0.3">
      <c r="G337" s="3" t="s">
        <v>650</v>
      </c>
      <c r="H337" s="18">
        <v>22317.534</v>
      </c>
    </row>
    <row r="338" spans="7:8" x14ac:dyDescent="0.3">
      <c r="G338" s="3" t="s">
        <v>703</v>
      </c>
      <c r="H338" s="18">
        <v>22153.434000000001</v>
      </c>
    </row>
    <row r="339" spans="7:8" x14ac:dyDescent="0.3">
      <c r="G339" s="3" t="s">
        <v>1816</v>
      </c>
      <c r="H339" s="18">
        <v>22153.434000000001</v>
      </c>
    </row>
    <row r="340" spans="7:8" x14ac:dyDescent="0.3">
      <c r="G340" s="3" t="s">
        <v>1560</v>
      </c>
      <c r="H340" s="18">
        <v>22153.434000000001</v>
      </c>
    </row>
    <row r="341" spans="7:8" x14ac:dyDescent="0.3">
      <c r="G341" s="3" t="s">
        <v>387</v>
      </c>
      <c r="H341" s="18">
        <v>22153.434000000001</v>
      </c>
    </row>
    <row r="342" spans="7:8" x14ac:dyDescent="0.3">
      <c r="G342" s="3" t="s">
        <v>187</v>
      </c>
      <c r="H342" s="18">
        <v>22153.434000000001</v>
      </c>
    </row>
    <row r="343" spans="7:8" x14ac:dyDescent="0.3">
      <c r="G343" s="3" t="s">
        <v>1427</v>
      </c>
      <c r="H343" s="18">
        <v>22153.434000000001</v>
      </c>
    </row>
    <row r="344" spans="7:8" x14ac:dyDescent="0.3">
      <c r="G344" s="3" t="s">
        <v>659</v>
      </c>
      <c r="H344" s="18">
        <v>22153.434000000001</v>
      </c>
    </row>
    <row r="345" spans="7:8" x14ac:dyDescent="0.3">
      <c r="G345" s="3" t="s">
        <v>583</v>
      </c>
      <c r="H345" s="18">
        <v>21104.636999999999</v>
      </c>
    </row>
    <row r="346" spans="7:8" x14ac:dyDescent="0.3">
      <c r="G346" s="3" t="s">
        <v>1248</v>
      </c>
      <c r="H346" s="18">
        <v>21104.636999999999</v>
      </c>
    </row>
    <row r="347" spans="7:8" x14ac:dyDescent="0.3">
      <c r="G347" s="3" t="s">
        <v>1299</v>
      </c>
      <c r="H347" s="18">
        <v>21104.636999999999</v>
      </c>
    </row>
    <row r="348" spans="7:8" x14ac:dyDescent="0.3">
      <c r="G348" s="3" t="s">
        <v>861</v>
      </c>
      <c r="H348" s="18">
        <v>21104.636999999999</v>
      </c>
    </row>
    <row r="349" spans="7:8" x14ac:dyDescent="0.3">
      <c r="G349" s="3" t="s">
        <v>406</v>
      </c>
      <c r="H349" s="18">
        <v>21104.636999999999</v>
      </c>
    </row>
    <row r="350" spans="7:8" x14ac:dyDescent="0.3">
      <c r="G350" s="3" t="s">
        <v>1711</v>
      </c>
      <c r="H350" s="18">
        <v>21104.636999999999</v>
      </c>
    </row>
    <row r="351" spans="7:8" x14ac:dyDescent="0.3">
      <c r="G351" s="3" t="s">
        <v>1348</v>
      </c>
      <c r="H351" s="18">
        <v>21104.636999999999</v>
      </c>
    </row>
    <row r="352" spans="7:8" x14ac:dyDescent="0.3">
      <c r="G352" s="3" t="s">
        <v>191</v>
      </c>
      <c r="H352" s="18">
        <v>21104.636999999999</v>
      </c>
    </row>
    <row r="353" spans="7:8" x14ac:dyDescent="0.3">
      <c r="G353" s="3" t="s">
        <v>1377</v>
      </c>
      <c r="H353" s="18">
        <v>21104.636999999999</v>
      </c>
    </row>
    <row r="354" spans="7:8" x14ac:dyDescent="0.3">
      <c r="G354" s="3" t="s">
        <v>791</v>
      </c>
      <c r="H354" s="18">
        <v>21104.636999999999</v>
      </c>
    </row>
    <row r="355" spans="7:8" x14ac:dyDescent="0.3">
      <c r="G355" s="3" t="s">
        <v>1460</v>
      </c>
      <c r="H355" s="18">
        <v>21104.636999999999</v>
      </c>
    </row>
    <row r="356" spans="7:8" x14ac:dyDescent="0.3">
      <c r="G356" s="3" t="s">
        <v>1686</v>
      </c>
      <c r="H356" s="18">
        <v>21104.636999999999</v>
      </c>
    </row>
    <row r="357" spans="7:8" x14ac:dyDescent="0.3">
      <c r="G357" s="3" t="s">
        <v>1271</v>
      </c>
      <c r="H357" s="18">
        <v>21104.636999999999</v>
      </c>
    </row>
    <row r="358" spans="7:8" x14ac:dyDescent="0.3">
      <c r="G358" s="3" t="s">
        <v>1355</v>
      </c>
      <c r="H358" s="18">
        <v>21104.636999999999</v>
      </c>
    </row>
    <row r="359" spans="7:8" x14ac:dyDescent="0.3">
      <c r="G359" s="3" t="s">
        <v>189</v>
      </c>
      <c r="H359" s="18">
        <v>21104.636999999999</v>
      </c>
    </row>
    <row r="360" spans="7:8" x14ac:dyDescent="0.3">
      <c r="G360" s="3" t="s">
        <v>1813</v>
      </c>
      <c r="H360" s="18">
        <v>21104.636999999999</v>
      </c>
    </row>
    <row r="361" spans="7:8" x14ac:dyDescent="0.3">
      <c r="G361" s="3" t="s">
        <v>1345</v>
      </c>
      <c r="H361" s="18">
        <v>21104.636999999999</v>
      </c>
    </row>
    <row r="362" spans="7:8" x14ac:dyDescent="0.3">
      <c r="G362" s="3" t="s">
        <v>1362</v>
      </c>
      <c r="H362" s="18">
        <v>21104.636999999999</v>
      </c>
    </row>
    <row r="363" spans="7:8" x14ac:dyDescent="0.3">
      <c r="G363" s="3" t="s">
        <v>1680</v>
      </c>
      <c r="H363" s="18">
        <v>21104.636999999999</v>
      </c>
    </row>
    <row r="364" spans="7:8" x14ac:dyDescent="0.3">
      <c r="G364" s="3" t="s">
        <v>1433</v>
      </c>
      <c r="H364" s="18">
        <v>21104.636999999999</v>
      </c>
    </row>
    <row r="365" spans="7:8" x14ac:dyDescent="0.3">
      <c r="G365" s="3" t="s">
        <v>1340</v>
      </c>
      <c r="H365" s="18">
        <v>21104.636999999999</v>
      </c>
    </row>
    <row r="366" spans="7:8" x14ac:dyDescent="0.3">
      <c r="G366" s="3" t="s">
        <v>1262</v>
      </c>
      <c r="H366" s="18">
        <v>21104.636999999999</v>
      </c>
    </row>
    <row r="367" spans="7:8" x14ac:dyDescent="0.3">
      <c r="G367" s="3" t="s">
        <v>1657</v>
      </c>
      <c r="H367" s="18">
        <v>21104.636999999999</v>
      </c>
    </row>
    <row r="368" spans="7:8" x14ac:dyDescent="0.3">
      <c r="G368" s="3" t="s">
        <v>905</v>
      </c>
      <c r="H368" s="18">
        <v>21104.636999999999</v>
      </c>
    </row>
    <row r="369" spans="7:8" x14ac:dyDescent="0.3">
      <c r="G369" s="3" t="s">
        <v>1304</v>
      </c>
      <c r="H369" s="18">
        <v>21104.636999999999</v>
      </c>
    </row>
    <row r="370" spans="7:8" x14ac:dyDescent="0.3">
      <c r="G370" s="3" t="s">
        <v>1869</v>
      </c>
      <c r="H370" s="18">
        <v>21104.636999999999</v>
      </c>
    </row>
    <row r="371" spans="7:8" x14ac:dyDescent="0.3">
      <c r="G371" s="3" t="s">
        <v>875</v>
      </c>
      <c r="H371" s="18">
        <v>21104.636999999999</v>
      </c>
    </row>
    <row r="372" spans="7:8" x14ac:dyDescent="0.3">
      <c r="G372" s="3" t="s">
        <v>190</v>
      </c>
      <c r="H372" s="18">
        <v>21104.636999999999</v>
      </c>
    </row>
    <row r="373" spans="7:8" x14ac:dyDescent="0.3">
      <c r="G373" s="3" t="s">
        <v>684</v>
      </c>
      <c r="H373" s="18">
        <v>21104.636999999999</v>
      </c>
    </row>
    <row r="374" spans="7:8" x14ac:dyDescent="0.3">
      <c r="G374" s="3" t="s">
        <v>773</v>
      </c>
      <c r="H374" s="18">
        <v>21104.636999999999</v>
      </c>
    </row>
    <row r="375" spans="7:8" x14ac:dyDescent="0.3">
      <c r="G375" s="3" t="s">
        <v>1635</v>
      </c>
      <c r="H375" s="18">
        <v>21104.636999999999</v>
      </c>
    </row>
    <row r="376" spans="7:8" x14ac:dyDescent="0.3">
      <c r="G376" s="3" t="s">
        <v>1361</v>
      </c>
      <c r="H376" s="18">
        <v>21104.636999999999</v>
      </c>
    </row>
    <row r="377" spans="7:8" x14ac:dyDescent="0.3">
      <c r="G377" s="3" t="s">
        <v>1652</v>
      </c>
      <c r="H377" s="18">
        <v>21104.636999999999</v>
      </c>
    </row>
    <row r="378" spans="7:8" x14ac:dyDescent="0.3">
      <c r="G378" s="3" t="s">
        <v>1626</v>
      </c>
      <c r="H378" s="18">
        <v>21104.636999999999</v>
      </c>
    </row>
    <row r="379" spans="7:8" x14ac:dyDescent="0.3">
      <c r="G379" s="3" t="s">
        <v>1300</v>
      </c>
      <c r="H379" s="18">
        <v>21104.636999999999</v>
      </c>
    </row>
    <row r="380" spans="7:8" x14ac:dyDescent="0.3">
      <c r="G380" s="3" t="s">
        <v>1753</v>
      </c>
      <c r="H380" s="18">
        <v>21104.636999999999</v>
      </c>
    </row>
    <row r="381" spans="7:8" x14ac:dyDescent="0.3">
      <c r="G381" s="3" t="s">
        <v>1631</v>
      </c>
      <c r="H381" s="18">
        <v>21104.636999999999</v>
      </c>
    </row>
    <row r="382" spans="7:8" x14ac:dyDescent="0.3">
      <c r="G382" s="3" t="s">
        <v>188</v>
      </c>
      <c r="H382" s="18">
        <v>21104.636999999999</v>
      </c>
    </row>
    <row r="383" spans="7:8" x14ac:dyDescent="0.3">
      <c r="G383" s="3" t="s">
        <v>509</v>
      </c>
      <c r="H383" s="18">
        <v>21104.636999999999</v>
      </c>
    </row>
    <row r="384" spans="7:8" x14ac:dyDescent="0.3">
      <c r="G384" s="3" t="s">
        <v>1342</v>
      </c>
      <c r="H384" s="18">
        <v>21104.636999999999</v>
      </c>
    </row>
    <row r="385" spans="7:8" x14ac:dyDescent="0.3">
      <c r="G385" s="3" t="s">
        <v>765</v>
      </c>
      <c r="H385" s="18">
        <v>21104.636999999999</v>
      </c>
    </row>
    <row r="386" spans="7:8" x14ac:dyDescent="0.3">
      <c r="G386" s="3" t="s">
        <v>892</v>
      </c>
      <c r="H386" s="18">
        <v>20829.698400000001</v>
      </c>
    </row>
    <row r="387" spans="7:8" x14ac:dyDescent="0.3">
      <c r="G387" s="3" t="s">
        <v>386</v>
      </c>
      <c r="H387" s="18">
        <v>20829.698400000001</v>
      </c>
    </row>
    <row r="388" spans="7:8" x14ac:dyDescent="0.3">
      <c r="G388" s="3" t="s">
        <v>1886</v>
      </c>
      <c r="H388" s="18">
        <v>20829.698400000001</v>
      </c>
    </row>
    <row r="389" spans="7:8" x14ac:dyDescent="0.3">
      <c r="G389" s="3" t="s">
        <v>192</v>
      </c>
      <c r="H389" s="18">
        <v>20829.698400000001</v>
      </c>
    </row>
    <row r="390" spans="7:8" x14ac:dyDescent="0.3">
      <c r="G390" s="3" t="s">
        <v>568</v>
      </c>
      <c r="H390" s="18">
        <v>20676.538400000001</v>
      </c>
    </row>
    <row r="391" spans="7:8" x14ac:dyDescent="0.3">
      <c r="G391" s="3" t="s">
        <v>1327</v>
      </c>
      <c r="H391" s="18">
        <v>20676.538400000001</v>
      </c>
    </row>
    <row r="392" spans="7:8" x14ac:dyDescent="0.3">
      <c r="G392" s="3" t="s">
        <v>1764</v>
      </c>
      <c r="H392" s="18">
        <v>20676.538400000001</v>
      </c>
    </row>
    <row r="393" spans="7:8" x14ac:dyDescent="0.3">
      <c r="G393" s="3" t="s">
        <v>383</v>
      </c>
      <c r="H393" s="18">
        <v>20676.538400000001</v>
      </c>
    </row>
    <row r="394" spans="7:8" x14ac:dyDescent="0.3">
      <c r="G394" s="3" t="s">
        <v>1695</v>
      </c>
      <c r="H394" s="18">
        <v>20676.538400000001</v>
      </c>
    </row>
    <row r="395" spans="7:8" x14ac:dyDescent="0.3">
      <c r="G395" s="3" t="s">
        <v>1515</v>
      </c>
      <c r="H395" s="18">
        <v>20676.538400000001</v>
      </c>
    </row>
    <row r="396" spans="7:8" x14ac:dyDescent="0.3">
      <c r="G396" s="3" t="s">
        <v>1468</v>
      </c>
      <c r="H396" s="18">
        <v>20676.538400000001</v>
      </c>
    </row>
    <row r="397" spans="7:8" x14ac:dyDescent="0.3">
      <c r="G397" s="3" t="s">
        <v>401</v>
      </c>
      <c r="H397" s="18">
        <v>20676.538400000001</v>
      </c>
    </row>
    <row r="398" spans="7:8" x14ac:dyDescent="0.3">
      <c r="G398" s="3" t="s">
        <v>487</v>
      </c>
      <c r="H398" s="18">
        <v>20676.538400000001</v>
      </c>
    </row>
    <row r="399" spans="7:8" x14ac:dyDescent="0.3">
      <c r="G399" s="3" t="s">
        <v>1331</v>
      </c>
      <c r="H399" s="18">
        <v>19697.661199999999</v>
      </c>
    </row>
    <row r="400" spans="7:8" x14ac:dyDescent="0.3">
      <c r="G400" s="3" t="s">
        <v>1302</v>
      </c>
      <c r="H400" s="18">
        <v>19697.661199999999</v>
      </c>
    </row>
    <row r="401" spans="7:8" x14ac:dyDescent="0.3">
      <c r="G401" s="3" t="s">
        <v>1364</v>
      </c>
      <c r="H401" s="18">
        <v>19697.661199999999</v>
      </c>
    </row>
    <row r="402" spans="7:8" x14ac:dyDescent="0.3">
      <c r="G402" s="3" t="s">
        <v>611</v>
      </c>
      <c r="H402" s="18">
        <v>19697.661199999999</v>
      </c>
    </row>
    <row r="403" spans="7:8" x14ac:dyDescent="0.3">
      <c r="G403" s="3" t="s">
        <v>602</v>
      </c>
      <c r="H403" s="18">
        <v>19697.661199999999</v>
      </c>
    </row>
    <row r="404" spans="7:8" x14ac:dyDescent="0.3">
      <c r="G404" s="3" t="s">
        <v>1315</v>
      </c>
      <c r="H404" s="18">
        <v>19697.661199999999</v>
      </c>
    </row>
    <row r="405" spans="7:8" x14ac:dyDescent="0.3">
      <c r="G405" s="3" t="s">
        <v>193</v>
      </c>
      <c r="H405" s="18">
        <v>19697.661199999999</v>
      </c>
    </row>
    <row r="406" spans="7:8" x14ac:dyDescent="0.3">
      <c r="G406" s="3" t="s">
        <v>683</v>
      </c>
      <c r="H406" s="18">
        <v>19697.661199999999</v>
      </c>
    </row>
    <row r="407" spans="7:8" x14ac:dyDescent="0.3">
      <c r="G407" s="3" t="s">
        <v>1723</v>
      </c>
      <c r="H407" s="18">
        <v>19697.661199999999</v>
      </c>
    </row>
    <row r="408" spans="7:8" x14ac:dyDescent="0.3">
      <c r="G408" s="3" t="s">
        <v>1447</v>
      </c>
      <c r="H408" s="18">
        <v>19697.661199999999</v>
      </c>
    </row>
    <row r="409" spans="7:8" x14ac:dyDescent="0.3">
      <c r="G409" s="3" t="s">
        <v>1473</v>
      </c>
      <c r="H409" s="18">
        <v>19697.661199999999</v>
      </c>
    </row>
    <row r="410" spans="7:8" x14ac:dyDescent="0.3">
      <c r="G410" s="3" t="s">
        <v>534</v>
      </c>
      <c r="H410" s="18">
        <v>19697.661199999999</v>
      </c>
    </row>
    <row r="411" spans="7:8" x14ac:dyDescent="0.3">
      <c r="G411" s="3" t="s">
        <v>1833</v>
      </c>
      <c r="H411" s="18">
        <v>19697.661199999999</v>
      </c>
    </row>
    <row r="412" spans="7:8" x14ac:dyDescent="0.3">
      <c r="G412" s="3" t="s">
        <v>1862</v>
      </c>
      <c r="H412" s="18">
        <v>19697.661199999999</v>
      </c>
    </row>
    <row r="413" spans="7:8" x14ac:dyDescent="0.3">
      <c r="G413" s="3" t="s">
        <v>907</v>
      </c>
      <c r="H413" s="18">
        <v>19697.661199999999</v>
      </c>
    </row>
    <row r="414" spans="7:8" x14ac:dyDescent="0.3">
      <c r="G414" s="3" t="s">
        <v>1728</v>
      </c>
      <c r="H414" s="18">
        <v>19697.661199999999</v>
      </c>
    </row>
    <row r="415" spans="7:8" x14ac:dyDescent="0.3">
      <c r="G415" s="3" t="s">
        <v>1555</v>
      </c>
      <c r="H415" s="18">
        <v>19697.661199999999</v>
      </c>
    </row>
    <row r="416" spans="7:8" x14ac:dyDescent="0.3">
      <c r="G416" s="3" t="s">
        <v>1673</v>
      </c>
      <c r="H416" s="18">
        <v>19697.661199999999</v>
      </c>
    </row>
    <row r="417" spans="7:8" x14ac:dyDescent="0.3">
      <c r="G417" s="3" t="s">
        <v>681</v>
      </c>
      <c r="H417" s="18">
        <v>19697.661199999999</v>
      </c>
    </row>
    <row r="418" spans="7:8" x14ac:dyDescent="0.3">
      <c r="G418" s="3" t="s">
        <v>195</v>
      </c>
      <c r="H418" s="18">
        <v>19697.661199999999</v>
      </c>
    </row>
    <row r="419" spans="7:8" x14ac:dyDescent="0.3">
      <c r="G419" s="3" t="s">
        <v>704</v>
      </c>
      <c r="H419" s="18">
        <v>19697.661199999999</v>
      </c>
    </row>
    <row r="420" spans="7:8" x14ac:dyDescent="0.3">
      <c r="G420" s="3" t="s">
        <v>194</v>
      </c>
      <c r="H420" s="18">
        <v>19697.661199999999</v>
      </c>
    </row>
    <row r="421" spans="7:8" x14ac:dyDescent="0.3">
      <c r="G421" s="3" t="s">
        <v>1581</v>
      </c>
      <c r="H421" s="18">
        <v>19697.661199999999</v>
      </c>
    </row>
    <row r="422" spans="7:8" x14ac:dyDescent="0.3">
      <c r="G422" s="3" t="s">
        <v>1287</v>
      </c>
      <c r="H422" s="18">
        <v>19697.661199999999</v>
      </c>
    </row>
    <row r="423" spans="7:8" x14ac:dyDescent="0.3">
      <c r="G423" s="3" t="s">
        <v>1706</v>
      </c>
      <c r="H423" s="18">
        <v>19697.661199999999</v>
      </c>
    </row>
    <row r="424" spans="7:8" x14ac:dyDescent="0.3">
      <c r="G424" s="3" t="s">
        <v>1751</v>
      </c>
      <c r="H424" s="18">
        <v>19697.661199999999</v>
      </c>
    </row>
    <row r="425" spans="7:8" x14ac:dyDescent="0.3">
      <c r="G425" s="3" t="s">
        <v>1704</v>
      </c>
      <c r="H425" s="18">
        <v>19697.661199999999</v>
      </c>
    </row>
    <row r="426" spans="7:8" x14ac:dyDescent="0.3">
      <c r="G426" s="3" t="s">
        <v>1783</v>
      </c>
      <c r="H426" s="18">
        <v>19697.661199999999</v>
      </c>
    </row>
    <row r="427" spans="7:8" x14ac:dyDescent="0.3">
      <c r="G427" s="3" t="s">
        <v>1471</v>
      </c>
      <c r="H427" s="18">
        <v>19697.661199999999</v>
      </c>
    </row>
    <row r="428" spans="7:8" x14ac:dyDescent="0.3">
      <c r="G428" s="3" t="s">
        <v>1770</v>
      </c>
      <c r="H428" s="18">
        <v>19697.661199999999</v>
      </c>
    </row>
    <row r="429" spans="7:8" x14ac:dyDescent="0.3">
      <c r="G429" s="3" t="s">
        <v>1951</v>
      </c>
      <c r="H429" s="18">
        <v>19341.862799999999</v>
      </c>
    </row>
    <row r="430" spans="7:8" x14ac:dyDescent="0.3">
      <c r="G430" s="3" t="s">
        <v>1676</v>
      </c>
      <c r="H430" s="18">
        <v>19341.862799999999</v>
      </c>
    </row>
    <row r="431" spans="7:8" x14ac:dyDescent="0.3">
      <c r="G431" s="3" t="s">
        <v>1707</v>
      </c>
      <c r="H431" s="18">
        <v>19341.862799999999</v>
      </c>
    </row>
    <row r="432" spans="7:8" x14ac:dyDescent="0.3">
      <c r="G432" s="3" t="s">
        <v>860</v>
      </c>
      <c r="H432" s="18">
        <v>19341.862799999999</v>
      </c>
    </row>
    <row r="433" spans="7:8" x14ac:dyDescent="0.3">
      <c r="G433" s="3" t="s">
        <v>1610</v>
      </c>
      <c r="H433" s="18">
        <v>19341.862799999999</v>
      </c>
    </row>
    <row r="434" spans="7:8" x14ac:dyDescent="0.3">
      <c r="G434" s="3" t="s">
        <v>1284</v>
      </c>
      <c r="H434" s="18">
        <v>19341.862799999999</v>
      </c>
    </row>
    <row r="435" spans="7:8" x14ac:dyDescent="0.3">
      <c r="G435" s="3" t="s">
        <v>932</v>
      </c>
      <c r="H435" s="18">
        <v>19341.862799999999</v>
      </c>
    </row>
    <row r="436" spans="7:8" x14ac:dyDescent="0.3">
      <c r="G436" s="3" t="s">
        <v>1458</v>
      </c>
      <c r="H436" s="18">
        <v>19341.862799999999</v>
      </c>
    </row>
    <row r="437" spans="7:8" x14ac:dyDescent="0.3">
      <c r="G437" s="3" t="s">
        <v>196</v>
      </c>
      <c r="H437" s="18">
        <v>19199.642800000001</v>
      </c>
    </row>
    <row r="438" spans="7:8" x14ac:dyDescent="0.3">
      <c r="G438" s="3" t="s">
        <v>404</v>
      </c>
      <c r="H438" s="18">
        <v>19199.642800000001</v>
      </c>
    </row>
    <row r="439" spans="7:8" x14ac:dyDescent="0.3">
      <c r="G439" s="3" t="s">
        <v>1606</v>
      </c>
      <c r="H439" s="18">
        <v>19199.642800000001</v>
      </c>
    </row>
    <row r="440" spans="7:8" x14ac:dyDescent="0.3">
      <c r="G440" s="3" t="s">
        <v>1965</v>
      </c>
      <c r="H440" s="18">
        <v>19199.642800000001</v>
      </c>
    </row>
    <row r="441" spans="7:8" x14ac:dyDescent="0.3">
      <c r="G441" s="3" t="s">
        <v>1840</v>
      </c>
      <c r="H441" s="18">
        <v>19199.642800000001</v>
      </c>
    </row>
    <row r="442" spans="7:8" x14ac:dyDescent="0.3">
      <c r="G442" s="3" t="s">
        <v>1596</v>
      </c>
      <c r="H442" s="18">
        <v>19199.642800000001</v>
      </c>
    </row>
    <row r="443" spans="7:8" x14ac:dyDescent="0.3">
      <c r="G443" s="3" t="s">
        <v>513</v>
      </c>
      <c r="H443" s="18">
        <v>19199.642800000001</v>
      </c>
    </row>
    <row r="444" spans="7:8" x14ac:dyDescent="0.3">
      <c r="G444" s="3" t="s">
        <v>1461</v>
      </c>
      <c r="H444" s="18">
        <v>19199.642800000001</v>
      </c>
    </row>
    <row r="445" spans="7:8" x14ac:dyDescent="0.3">
      <c r="G445" s="3" t="s">
        <v>1966</v>
      </c>
      <c r="H445" s="18">
        <v>19199.642800000001</v>
      </c>
    </row>
    <row r="446" spans="7:8" x14ac:dyDescent="0.3">
      <c r="G446" s="3" t="s">
        <v>1503</v>
      </c>
      <c r="H446" s="18">
        <v>19071.274000000001</v>
      </c>
    </row>
    <row r="447" spans="7:8" x14ac:dyDescent="0.3">
      <c r="G447" s="3" t="s">
        <v>1971</v>
      </c>
      <c r="H447" s="18">
        <v>19071.274000000001</v>
      </c>
    </row>
    <row r="448" spans="7:8" x14ac:dyDescent="0.3">
      <c r="G448" s="3" t="s">
        <v>1735</v>
      </c>
      <c r="H448" s="18">
        <v>19071.274000000001</v>
      </c>
    </row>
    <row r="449" spans="7:8" x14ac:dyDescent="0.3">
      <c r="G449" s="3" t="s">
        <v>1757</v>
      </c>
      <c r="H449" s="18">
        <v>19071.274000000001</v>
      </c>
    </row>
    <row r="450" spans="7:8" x14ac:dyDescent="0.3">
      <c r="G450" s="3" t="s">
        <v>542</v>
      </c>
      <c r="H450" s="18">
        <v>19071.274000000001</v>
      </c>
    </row>
    <row r="451" spans="7:8" x14ac:dyDescent="0.3">
      <c r="G451" s="3" t="s">
        <v>1789</v>
      </c>
      <c r="H451" s="18">
        <v>19071.274000000001</v>
      </c>
    </row>
    <row r="452" spans="7:8" x14ac:dyDescent="0.3">
      <c r="G452" s="3" t="s">
        <v>843</v>
      </c>
      <c r="H452" s="18">
        <v>19071.274000000001</v>
      </c>
    </row>
    <row r="453" spans="7:8" x14ac:dyDescent="0.3">
      <c r="G453" s="3" t="s">
        <v>665</v>
      </c>
      <c r="H453" s="18">
        <v>19071.274000000001</v>
      </c>
    </row>
    <row r="454" spans="7:8" x14ac:dyDescent="0.3">
      <c r="G454" s="3" t="s">
        <v>959</v>
      </c>
      <c r="H454" s="18">
        <v>18865.763999999999</v>
      </c>
    </row>
    <row r="455" spans="7:8" x14ac:dyDescent="0.3">
      <c r="G455" s="3" t="s">
        <v>197</v>
      </c>
      <c r="H455" s="18">
        <v>18865.763999999999</v>
      </c>
    </row>
    <row r="456" spans="7:8" x14ac:dyDescent="0.3">
      <c r="G456" s="3" t="s">
        <v>1839</v>
      </c>
      <c r="H456" s="18">
        <v>18865.763999999999</v>
      </c>
    </row>
    <row r="457" spans="7:8" x14ac:dyDescent="0.3">
      <c r="G457" s="3" t="s">
        <v>647</v>
      </c>
      <c r="H457" s="18">
        <v>18865.763999999999</v>
      </c>
    </row>
    <row r="458" spans="7:8" x14ac:dyDescent="0.3">
      <c r="G458" s="3" t="s">
        <v>1981</v>
      </c>
      <c r="H458" s="18">
        <v>18865.763999999999</v>
      </c>
    </row>
    <row r="459" spans="7:8" x14ac:dyDescent="0.3">
      <c r="G459" s="3" t="s">
        <v>605</v>
      </c>
      <c r="H459" s="18">
        <v>18865.763999999999</v>
      </c>
    </row>
    <row r="460" spans="7:8" x14ac:dyDescent="0.3">
      <c r="G460" s="3" t="s">
        <v>1339</v>
      </c>
      <c r="H460" s="18">
        <v>18865.763999999999</v>
      </c>
    </row>
    <row r="461" spans="7:8" x14ac:dyDescent="0.3">
      <c r="G461" s="3" t="s">
        <v>1876</v>
      </c>
      <c r="H461" s="18">
        <v>18865.763999999999</v>
      </c>
    </row>
    <row r="462" spans="7:8" x14ac:dyDescent="0.3">
      <c r="G462" s="3" t="s">
        <v>1908</v>
      </c>
      <c r="H462" s="18">
        <v>18865.763999999999</v>
      </c>
    </row>
    <row r="463" spans="7:8" x14ac:dyDescent="0.3">
      <c r="G463" s="3" t="s">
        <v>850</v>
      </c>
      <c r="H463" s="18">
        <v>18865.763999999999</v>
      </c>
    </row>
    <row r="464" spans="7:8" x14ac:dyDescent="0.3">
      <c r="G464" s="3" t="s">
        <v>1627</v>
      </c>
      <c r="H464" s="18">
        <v>18865.763999999999</v>
      </c>
    </row>
    <row r="465" spans="7:8" x14ac:dyDescent="0.3">
      <c r="G465" s="3" t="s">
        <v>391</v>
      </c>
      <c r="H465" s="18">
        <v>18865.763999999999</v>
      </c>
    </row>
    <row r="466" spans="7:8" x14ac:dyDescent="0.3">
      <c r="G466" s="3" t="s">
        <v>1400</v>
      </c>
      <c r="H466" s="18">
        <v>18865.763999999999</v>
      </c>
    </row>
    <row r="467" spans="7:8" x14ac:dyDescent="0.3">
      <c r="G467" s="3" t="s">
        <v>1982</v>
      </c>
      <c r="H467" s="18">
        <v>18865.763999999999</v>
      </c>
    </row>
    <row r="468" spans="7:8" x14ac:dyDescent="0.3">
      <c r="G468" s="3" t="s">
        <v>1587</v>
      </c>
      <c r="H468" s="18">
        <v>18491.272000000001</v>
      </c>
    </row>
    <row r="469" spans="7:8" x14ac:dyDescent="0.3">
      <c r="G469" s="3" t="s">
        <v>1318</v>
      </c>
      <c r="H469" s="18">
        <v>18491.272000000001</v>
      </c>
    </row>
    <row r="470" spans="7:8" x14ac:dyDescent="0.3">
      <c r="G470" s="3" t="s">
        <v>1821</v>
      </c>
      <c r="H470" s="18">
        <v>18491.272000000001</v>
      </c>
    </row>
    <row r="471" spans="7:8" x14ac:dyDescent="0.3">
      <c r="G471" s="3" t="s">
        <v>198</v>
      </c>
      <c r="H471" s="18">
        <v>18491.272000000001</v>
      </c>
    </row>
    <row r="472" spans="7:8" x14ac:dyDescent="0.3">
      <c r="G472" s="3" t="s">
        <v>951</v>
      </c>
      <c r="H472" s="18">
        <v>18491.272000000001</v>
      </c>
    </row>
    <row r="473" spans="7:8" x14ac:dyDescent="0.3">
      <c r="G473" s="3" t="s">
        <v>901</v>
      </c>
      <c r="H473" s="18">
        <v>18491.272000000001</v>
      </c>
    </row>
    <row r="474" spans="7:8" x14ac:dyDescent="0.3">
      <c r="G474" s="3" t="s">
        <v>1584</v>
      </c>
      <c r="H474" s="18">
        <v>18491.272000000001</v>
      </c>
    </row>
    <row r="475" spans="7:8" x14ac:dyDescent="0.3">
      <c r="G475" s="3" t="s">
        <v>1942</v>
      </c>
      <c r="H475" s="18">
        <v>18491.272000000001</v>
      </c>
    </row>
    <row r="476" spans="7:8" x14ac:dyDescent="0.3">
      <c r="G476" s="3" t="s">
        <v>1278</v>
      </c>
      <c r="H476" s="18">
        <v>18491.272000000001</v>
      </c>
    </row>
    <row r="477" spans="7:8" x14ac:dyDescent="0.3">
      <c r="G477" s="3" t="s">
        <v>830</v>
      </c>
      <c r="H477" s="18">
        <v>18491.272000000001</v>
      </c>
    </row>
    <row r="478" spans="7:8" x14ac:dyDescent="0.3">
      <c r="G478" s="3" t="s">
        <v>877</v>
      </c>
      <c r="H478" s="18">
        <v>18491.272000000001</v>
      </c>
    </row>
    <row r="479" spans="7:8" x14ac:dyDescent="0.3">
      <c r="G479" s="3" t="s">
        <v>1852</v>
      </c>
      <c r="H479" s="18">
        <v>18491.272000000001</v>
      </c>
    </row>
    <row r="480" spans="7:8" x14ac:dyDescent="0.3">
      <c r="G480" s="3" t="s">
        <v>1872</v>
      </c>
      <c r="H480" s="18">
        <v>18491.272000000001</v>
      </c>
    </row>
    <row r="481" spans="7:8" x14ac:dyDescent="0.3">
      <c r="G481" s="3" t="s">
        <v>1796</v>
      </c>
      <c r="H481" s="18">
        <v>18290.685399999998</v>
      </c>
    </row>
    <row r="482" spans="7:8" x14ac:dyDescent="0.3">
      <c r="G482" s="3" t="s">
        <v>200</v>
      </c>
      <c r="H482" s="18">
        <v>18290.685399999998</v>
      </c>
    </row>
    <row r="483" spans="7:8" x14ac:dyDescent="0.3">
      <c r="G483" s="3" t="s">
        <v>415</v>
      </c>
      <c r="H483" s="18">
        <v>18290.685399999998</v>
      </c>
    </row>
    <row r="484" spans="7:8" x14ac:dyDescent="0.3">
      <c r="G484" s="3" t="s">
        <v>463</v>
      </c>
      <c r="H484" s="18">
        <v>18290.685399999998</v>
      </c>
    </row>
    <row r="485" spans="7:8" x14ac:dyDescent="0.3">
      <c r="G485" s="3" t="s">
        <v>1350</v>
      </c>
      <c r="H485" s="18">
        <v>18290.685399999998</v>
      </c>
    </row>
    <row r="486" spans="7:8" x14ac:dyDescent="0.3">
      <c r="G486" s="3" t="s">
        <v>202</v>
      </c>
      <c r="H486" s="18">
        <v>18290.685399999998</v>
      </c>
    </row>
    <row r="487" spans="7:8" x14ac:dyDescent="0.3">
      <c r="G487" s="3" t="s">
        <v>2009</v>
      </c>
      <c r="H487" s="18">
        <v>18290.685399999998</v>
      </c>
    </row>
    <row r="488" spans="7:8" x14ac:dyDescent="0.3">
      <c r="G488" s="3" t="s">
        <v>1948</v>
      </c>
      <c r="H488" s="18">
        <v>18290.685399999998</v>
      </c>
    </row>
    <row r="489" spans="7:8" x14ac:dyDescent="0.3">
      <c r="G489" s="3" t="s">
        <v>737</v>
      </c>
      <c r="H489" s="18">
        <v>18290.685399999998</v>
      </c>
    </row>
    <row r="490" spans="7:8" x14ac:dyDescent="0.3">
      <c r="G490" s="3" t="s">
        <v>203</v>
      </c>
      <c r="H490" s="18">
        <v>18290.685399999998</v>
      </c>
    </row>
    <row r="491" spans="7:8" x14ac:dyDescent="0.3">
      <c r="G491" s="3" t="s">
        <v>708</v>
      </c>
      <c r="H491" s="18">
        <v>18290.685399999998</v>
      </c>
    </row>
    <row r="492" spans="7:8" x14ac:dyDescent="0.3">
      <c r="G492" s="3" t="s">
        <v>1536</v>
      </c>
      <c r="H492" s="18">
        <v>18290.685399999998</v>
      </c>
    </row>
    <row r="493" spans="7:8" x14ac:dyDescent="0.3">
      <c r="G493" s="3" t="s">
        <v>822</v>
      </c>
      <c r="H493" s="18">
        <v>18290.685399999998</v>
      </c>
    </row>
    <row r="494" spans="7:8" x14ac:dyDescent="0.3">
      <c r="G494" s="3" t="s">
        <v>1597</v>
      </c>
      <c r="H494" s="18">
        <v>18290.685399999998</v>
      </c>
    </row>
    <row r="495" spans="7:8" x14ac:dyDescent="0.3">
      <c r="G495" s="3" t="s">
        <v>1792</v>
      </c>
      <c r="H495" s="18">
        <v>18290.685399999998</v>
      </c>
    </row>
    <row r="496" spans="7:8" x14ac:dyDescent="0.3">
      <c r="G496" s="3" t="s">
        <v>1727</v>
      </c>
      <c r="H496" s="18">
        <v>18290.685399999998</v>
      </c>
    </row>
    <row r="497" spans="7:8" x14ac:dyDescent="0.3">
      <c r="G497" s="3" t="s">
        <v>464</v>
      </c>
      <c r="H497" s="18">
        <v>18290.685399999998</v>
      </c>
    </row>
    <row r="498" spans="7:8" x14ac:dyDescent="0.3">
      <c r="G498" s="3" t="s">
        <v>199</v>
      </c>
      <c r="H498" s="18">
        <v>18290.685399999998</v>
      </c>
    </row>
    <row r="499" spans="7:8" x14ac:dyDescent="0.3">
      <c r="G499" s="3" t="s">
        <v>1363</v>
      </c>
      <c r="H499" s="18">
        <v>18290.685399999998</v>
      </c>
    </row>
    <row r="500" spans="7:8" x14ac:dyDescent="0.3">
      <c r="G500" s="3" t="s">
        <v>205</v>
      </c>
      <c r="H500" s="18">
        <v>18290.685399999998</v>
      </c>
    </row>
    <row r="501" spans="7:8" x14ac:dyDescent="0.3">
      <c r="G501" s="3" t="s">
        <v>1334</v>
      </c>
      <c r="H501" s="18">
        <v>18290.685399999998</v>
      </c>
    </row>
    <row r="502" spans="7:8" x14ac:dyDescent="0.3">
      <c r="G502" s="3" t="s">
        <v>1467</v>
      </c>
      <c r="H502" s="18">
        <v>18290.685399999998</v>
      </c>
    </row>
    <row r="503" spans="7:8" x14ac:dyDescent="0.3">
      <c r="G503" s="3" t="s">
        <v>689</v>
      </c>
      <c r="H503" s="18">
        <v>18290.685399999998</v>
      </c>
    </row>
    <row r="504" spans="7:8" x14ac:dyDescent="0.3">
      <c r="G504" s="3" t="s">
        <v>1542</v>
      </c>
      <c r="H504" s="18">
        <v>18290.685399999998</v>
      </c>
    </row>
    <row r="505" spans="7:8" x14ac:dyDescent="0.3">
      <c r="G505" s="3" t="s">
        <v>1576</v>
      </c>
      <c r="H505" s="18">
        <v>18290.685399999998</v>
      </c>
    </row>
    <row r="506" spans="7:8" x14ac:dyDescent="0.3">
      <c r="G506" s="3" t="s">
        <v>1846</v>
      </c>
      <c r="H506" s="18">
        <v>18290.685399999998</v>
      </c>
    </row>
    <row r="507" spans="7:8" x14ac:dyDescent="0.3">
      <c r="G507" s="3" t="s">
        <v>1520</v>
      </c>
      <c r="H507" s="18">
        <v>18290.685399999998</v>
      </c>
    </row>
    <row r="508" spans="7:8" x14ac:dyDescent="0.3">
      <c r="G508" s="3" t="s">
        <v>526</v>
      </c>
      <c r="H508" s="18">
        <v>18290.685399999998</v>
      </c>
    </row>
    <row r="509" spans="7:8" x14ac:dyDescent="0.3">
      <c r="G509" s="3" t="s">
        <v>495</v>
      </c>
      <c r="H509" s="18">
        <v>18290.685399999998</v>
      </c>
    </row>
    <row r="510" spans="7:8" x14ac:dyDescent="0.3">
      <c r="G510" s="3" t="s">
        <v>876</v>
      </c>
      <c r="H510" s="18">
        <v>18290.685399999998</v>
      </c>
    </row>
    <row r="511" spans="7:8" x14ac:dyDescent="0.3">
      <c r="G511" s="3" t="s">
        <v>1359</v>
      </c>
      <c r="H511" s="18">
        <v>18290.685399999998</v>
      </c>
    </row>
    <row r="512" spans="7:8" x14ac:dyDescent="0.3">
      <c r="G512" s="3" t="s">
        <v>201</v>
      </c>
      <c r="H512" s="18">
        <v>18290.685399999998</v>
      </c>
    </row>
    <row r="513" spans="7:8" x14ac:dyDescent="0.3">
      <c r="G513" s="3" t="s">
        <v>1930</v>
      </c>
      <c r="H513" s="18">
        <v>18290.685399999998</v>
      </c>
    </row>
    <row r="514" spans="7:8" x14ac:dyDescent="0.3">
      <c r="G514" s="3" t="s">
        <v>204</v>
      </c>
      <c r="H514" s="18">
        <v>18290.685399999998</v>
      </c>
    </row>
    <row r="515" spans="7:8" x14ac:dyDescent="0.3">
      <c r="G515" s="3" t="s">
        <v>813</v>
      </c>
      <c r="H515" s="18">
        <v>18290.685399999998</v>
      </c>
    </row>
    <row r="516" spans="7:8" x14ac:dyDescent="0.3">
      <c r="G516" s="3" t="s">
        <v>688</v>
      </c>
      <c r="H516" s="18">
        <v>18290.685399999998</v>
      </c>
    </row>
    <row r="517" spans="7:8" x14ac:dyDescent="0.3">
      <c r="G517" s="3" t="s">
        <v>1324</v>
      </c>
      <c r="H517" s="18">
        <v>18290.685399999998</v>
      </c>
    </row>
    <row r="518" spans="7:8" x14ac:dyDescent="0.3">
      <c r="G518" s="3" t="s">
        <v>1421</v>
      </c>
      <c r="H518" s="18">
        <v>18290.685399999998</v>
      </c>
    </row>
    <row r="519" spans="7:8" x14ac:dyDescent="0.3">
      <c r="G519" s="3" t="s">
        <v>1494</v>
      </c>
      <c r="H519" s="18">
        <v>18290.685399999998</v>
      </c>
    </row>
    <row r="520" spans="7:8" x14ac:dyDescent="0.3">
      <c r="G520" s="3" t="s">
        <v>467</v>
      </c>
      <c r="H520" s="18">
        <v>18290.685399999998</v>
      </c>
    </row>
    <row r="521" spans="7:8" x14ac:dyDescent="0.3">
      <c r="G521" s="3" t="s">
        <v>633</v>
      </c>
      <c r="H521" s="18">
        <v>18290.685399999998</v>
      </c>
    </row>
    <row r="522" spans="7:8" x14ac:dyDescent="0.3">
      <c r="G522" s="3" t="s">
        <v>1670</v>
      </c>
      <c r="H522" s="18">
        <v>18290.685399999998</v>
      </c>
    </row>
    <row r="523" spans="7:8" x14ac:dyDescent="0.3">
      <c r="G523" s="3" t="s">
        <v>443</v>
      </c>
      <c r="H523" s="18">
        <v>18117.710299999999</v>
      </c>
    </row>
    <row r="524" spans="7:8" x14ac:dyDescent="0.3">
      <c r="G524" s="3" t="s">
        <v>2022</v>
      </c>
      <c r="H524" s="18">
        <v>18117.710299999999</v>
      </c>
    </row>
    <row r="525" spans="7:8" x14ac:dyDescent="0.3">
      <c r="G525" s="3" t="s">
        <v>563</v>
      </c>
      <c r="H525" s="18">
        <v>18117.710299999999</v>
      </c>
    </row>
    <row r="526" spans="7:8" x14ac:dyDescent="0.3">
      <c r="G526" s="3" t="s">
        <v>971</v>
      </c>
      <c r="H526" s="18">
        <v>18117.710299999999</v>
      </c>
    </row>
    <row r="527" spans="7:8" x14ac:dyDescent="0.3">
      <c r="G527" s="3" t="s">
        <v>1665</v>
      </c>
      <c r="H527" s="18">
        <v>18117.710299999999</v>
      </c>
    </row>
    <row r="528" spans="7:8" x14ac:dyDescent="0.3">
      <c r="G528" s="3" t="s">
        <v>1609</v>
      </c>
      <c r="H528" s="18">
        <v>18117.710299999999</v>
      </c>
    </row>
    <row r="529" spans="7:8" x14ac:dyDescent="0.3">
      <c r="G529" s="3" t="s">
        <v>846</v>
      </c>
      <c r="H529" s="18">
        <v>18117.710299999999</v>
      </c>
    </row>
    <row r="530" spans="7:8" x14ac:dyDescent="0.3">
      <c r="G530" s="3" t="s">
        <v>699</v>
      </c>
      <c r="H530" s="18">
        <v>18117.710299999999</v>
      </c>
    </row>
    <row r="531" spans="7:8" x14ac:dyDescent="0.3">
      <c r="G531" s="3" t="s">
        <v>1834</v>
      </c>
      <c r="H531" s="18">
        <v>17922.4758</v>
      </c>
    </row>
    <row r="532" spans="7:8" x14ac:dyDescent="0.3">
      <c r="G532" s="3" t="s">
        <v>1454</v>
      </c>
      <c r="H532" s="18">
        <v>17922.4758</v>
      </c>
    </row>
    <row r="533" spans="7:8" x14ac:dyDescent="0.3">
      <c r="G533" s="3" t="s">
        <v>1387</v>
      </c>
      <c r="H533" s="18">
        <v>17922.4758</v>
      </c>
    </row>
    <row r="534" spans="7:8" x14ac:dyDescent="0.3">
      <c r="G534" s="3" t="s">
        <v>469</v>
      </c>
      <c r="H534" s="18">
        <v>17922.4758</v>
      </c>
    </row>
    <row r="535" spans="7:8" x14ac:dyDescent="0.3">
      <c r="G535" s="3" t="s">
        <v>419</v>
      </c>
      <c r="H535" s="18">
        <v>17922.4758</v>
      </c>
    </row>
    <row r="536" spans="7:8" x14ac:dyDescent="0.3">
      <c r="G536" s="3" t="s">
        <v>536</v>
      </c>
      <c r="H536" s="18">
        <v>17922.4758</v>
      </c>
    </row>
    <row r="537" spans="7:8" x14ac:dyDescent="0.3">
      <c r="G537" s="3" t="s">
        <v>2030</v>
      </c>
      <c r="H537" s="18">
        <v>17922.4758</v>
      </c>
    </row>
    <row r="538" spans="7:8" x14ac:dyDescent="0.3">
      <c r="G538" s="3" t="s">
        <v>388</v>
      </c>
      <c r="H538" s="18">
        <v>17922.4758</v>
      </c>
    </row>
    <row r="539" spans="7:8" x14ac:dyDescent="0.3">
      <c r="G539" s="3" t="s">
        <v>1768</v>
      </c>
      <c r="H539" s="18">
        <v>17922.4758</v>
      </c>
    </row>
    <row r="540" spans="7:8" x14ac:dyDescent="0.3">
      <c r="G540" s="3" t="s">
        <v>426</v>
      </c>
      <c r="H540" s="18">
        <v>17922.4758</v>
      </c>
    </row>
    <row r="541" spans="7:8" x14ac:dyDescent="0.3">
      <c r="G541" s="3" t="s">
        <v>390</v>
      </c>
      <c r="H541" s="18">
        <v>17922.4758</v>
      </c>
    </row>
    <row r="542" spans="7:8" x14ac:dyDescent="0.3">
      <c r="G542" s="3" t="s">
        <v>604</v>
      </c>
      <c r="H542" s="18">
        <v>17854.0272</v>
      </c>
    </row>
    <row r="543" spans="7:8" x14ac:dyDescent="0.3">
      <c r="G543" s="3" t="s">
        <v>643</v>
      </c>
      <c r="H543" s="18">
        <v>17854.0272</v>
      </c>
    </row>
    <row r="544" spans="7:8" x14ac:dyDescent="0.3">
      <c r="G544" s="3" t="s">
        <v>716</v>
      </c>
      <c r="H544" s="18">
        <v>17722.747200000002</v>
      </c>
    </row>
    <row r="545" spans="7:8" x14ac:dyDescent="0.3">
      <c r="G545" s="3" t="s">
        <v>516</v>
      </c>
      <c r="H545" s="18">
        <v>17722.747200000002</v>
      </c>
    </row>
    <row r="546" spans="7:8" x14ac:dyDescent="0.3">
      <c r="G546" s="3" t="s">
        <v>545</v>
      </c>
      <c r="H546" s="18">
        <v>17722.747200000002</v>
      </c>
    </row>
    <row r="547" spans="7:8" x14ac:dyDescent="0.3">
      <c r="G547" s="3" t="s">
        <v>1525</v>
      </c>
      <c r="H547" s="18">
        <v>17722.747200000002</v>
      </c>
    </row>
    <row r="548" spans="7:8" x14ac:dyDescent="0.3">
      <c r="G548" s="3" t="s">
        <v>471</v>
      </c>
      <c r="H548" s="18">
        <v>17722.747200000002</v>
      </c>
    </row>
    <row r="549" spans="7:8" x14ac:dyDescent="0.3">
      <c r="G549" s="3" t="s">
        <v>895</v>
      </c>
      <c r="H549" s="18">
        <v>17566.7084</v>
      </c>
    </row>
    <row r="550" spans="7:8" x14ac:dyDescent="0.3">
      <c r="G550" s="3" t="s">
        <v>1290</v>
      </c>
      <c r="H550" s="18">
        <v>17566.7084</v>
      </c>
    </row>
    <row r="551" spans="7:8" x14ac:dyDescent="0.3">
      <c r="G551" s="3" t="s">
        <v>1370</v>
      </c>
      <c r="H551" s="18">
        <v>17566.7084</v>
      </c>
    </row>
    <row r="552" spans="7:8" x14ac:dyDescent="0.3">
      <c r="G552" s="3" t="s">
        <v>1349</v>
      </c>
      <c r="H552" s="18">
        <v>17566.7084</v>
      </c>
    </row>
    <row r="553" spans="7:8" x14ac:dyDescent="0.3">
      <c r="G553" s="3" t="s">
        <v>207</v>
      </c>
      <c r="H553" s="18">
        <v>17566.7084</v>
      </c>
    </row>
    <row r="554" spans="7:8" x14ac:dyDescent="0.3">
      <c r="G554" s="3" t="s">
        <v>1545</v>
      </c>
      <c r="H554" s="18">
        <v>17566.7084</v>
      </c>
    </row>
    <row r="555" spans="7:8" x14ac:dyDescent="0.3">
      <c r="G555" s="3" t="s">
        <v>968</v>
      </c>
      <c r="H555" s="18">
        <v>17566.7084</v>
      </c>
    </row>
    <row r="556" spans="7:8" x14ac:dyDescent="0.3">
      <c r="G556" s="3" t="s">
        <v>1258</v>
      </c>
      <c r="H556" s="18">
        <v>17566.7084</v>
      </c>
    </row>
    <row r="557" spans="7:8" x14ac:dyDescent="0.3">
      <c r="G557" s="3" t="s">
        <v>1766</v>
      </c>
      <c r="H557" s="18">
        <v>17566.7084</v>
      </c>
    </row>
    <row r="558" spans="7:8" x14ac:dyDescent="0.3">
      <c r="G558" s="3" t="s">
        <v>993</v>
      </c>
      <c r="H558" s="18">
        <v>17566.7084</v>
      </c>
    </row>
    <row r="559" spans="7:8" x14ac:dyDescent="0.3">
      <c r="G559" s="3" t="s">
        <v>206</v>
      </c>
      <c r="H559" s="18">
        <v>17566.7084</v>
      </c>
    </row>
    <row r="560" spans="7:8" x14ac:dyDescent="0.3">
      <c r="G560" s="3" t="s">
        <v>1585</v>
      </c>
      <c r="H560" s="18">
        <v>17217.574000000001</v>
      </c>
    </row>
    <row r="561" spans="7:8" x14ac:dyDescent="0.3">
      <c r="G561" s="3" t="s">
        <v>1806</v>
      </c>
      <c r="H561" s="18">
        <v>17217.574000000001</v>
      </c>
    </row>
    <row r="562" spans="7:8" x14ac:dyDescent="0.3">
      <c r="G562" s="3" t="s">
        <v>979</v>
      </c>
      <c r="H562" s="18">
        <v>17217.574000000001</v>
      </c>
    </row>
    <row r="563" spans="7:8" x14ac:dyDescent="0.3">
      <c r="G563" s="3" t="s">
        <v>1863</v>
      </c>
      <c r="H563" s="18">
        <v>17217.574000000001</v>
      </c>
    </row>
    <row r="564" spans="7:8" x14ac:dyDescent="0.3">
      <c r="G564" s="3" t="s">
        <v>950</v>
      </c>
      <c r="H564" s="18">
        <v>17217.574000000001</v>
      </c>
    </row>
    <row r="565" spans="7:8" x14ac:dyDescent="0.3">
      <c r="G565" s="3" t="s">
        <v>1847</v>
      </c>
      <c r="H565" s="18">
        <v>17217.574000000001</v>
      </c>
    </row>
    <row r="566" spans="7:8" x14ac:dyDescent="0.3">
      <c r="G566" s="3" t="s">
        <v>1892</v>
      </c>
      <c r="H566" s="18">
        <v>17217.574000000001</v>
      </c>
    </row>
    <row r="567" spans="7:8" x14ac:dyDescent="0.3">
      <c r="G567" s="3" t="s">
        <v>1880</v>
      </c>
      <c r="H567" s="18">
        <v>17217.574000000001</v>
      </c>
    </row>
    <row r="568" spans="7:8" x14ac:dyDescent="0.3">
      <c r="G568" s="3" t="s">
        <v>1001</v>
      </c>
      <c r="H568" s="18">
        <v>17217.574000000001</v>
      </c>
    </row>
    <row r="569" spans="7:8" x14ac:dyDescent="0.3">
      <c r="G569" s="3" t="s">
        <v>1911</v>
      </c>
      <c r="H569" s="18">
        <v>17217.574000000001</v>
      </c>
    </row>
    <row r="570" spans="7:8" x14ac:dyDescent="0.3">
      <c r="G570" s="3" t="s">
        <v>1855</v>
      </c>
      <c r="H570" s="18">
        <v>17217.574000000001</v>
      </c>
    </row>
    <row r="571" spans="7:8" x14ac:dyDescent="0.3">
      <c r="G571" s="3" t="s">
        <v>859</v>
      </c>
      <c r="H571" s="18">
        <v>17217.574000000001</v>
      </c>
    </row>
    <row r="572" spans="7:8" x14ac:dyDescent="0.3">
      <c r="G572" s="3" t="s">
        <v>835</v>
      </c>
      <c r="H572" s="18">
        <v>17217.574000000001</v>
      </c>
    </row>
    <row r="573" spans="7:8" x14ac:dyDescent="0.3">
      <c r="G573" s="3" t="s">
        <v>1916</v>
      </c>
      <c r="H573" s="18">
        <v>17217.574000000001</v>
      </c>
    </row>
    <row r="574" spans="7:8" x14ac:dyDescent="0.3">
      <c r="G574" s="3" t="s">
        <v>1004</v>
      </c>
      <c r="H574" s="18">
        <v>17217.574000000001</v>
      </c>
    </row>
    <row r="575" spans="7:8" x14ac:dyDescent="0.3">
      <c r="G575" s="3" t="s">
        <v>1830</v>
      </c>
      <c r="H575" s="18">
        <v>17217.574000000001</v>
      </c>
    </row>
    <row r="576" spans="7:8" x14ac:dyDescent="0.3">
      <c r="G576" s="3" t="s">
        <v>1246</v>
      </c>
      <c r="H576" s="18">
        <v>17217.574000000001</v>
      </c>
    </row>
    <row r="577" spans="7:8" x14ac:dyDescent="0.3">
      <c r="G577" s="3" t="s">
        <v>1804</v>
      </c>
      <c r="H577" s="18">
        <v>17217.574000000001</v>
      </c>
    </row>
    <row r="578" spans="7:8" x14ac:dyDescent="0.3">
      <c r="G578" s="3" t="s">
        <v>1799</v>
      </c>
      <c r="H578" s="18">
        <v>17217.574000000001</v>
      </c>
    </row>
    <row r="579" spans="7:8" x14ac:dyDescent="0.3">
      <c r="G579" s="3" t="s">
        <v>1414</v>
      </c>
      <c r="H579" s="18">
        <v>17217.574000000001</v>
      </c>
    </row>
    <row r="580" spans="7:8" x14ac:dyDescent="0.3">
      <c r="G580" s="3" t="s">
        <v>1939</v>
      </c>
      <c r="H580" s="18">
        <v>17217.574000000001</v>
      </c>
    </row>
    <row r="581" spans="7:8" x14ac:dyDescent="0.3">
      <c r="G581" s="3" t="s">
        <v>940</v>
      </c>
      <c r="H581" s="18">
        <v>17217.574000000001</v>
      </c>
    </row>
    <row r="582" spans="7:8" x14ac:dyDescent="0.3">
      <c r="G582" s="3" t="s">
        <v>1769</v>
      </c>
      <c r="H582" s="18">
        <v>17217.574000000001</v>
      </c>
    </row>
    <row r="583" spans="7:8" x14ac:dyDescent="0.3">
      <c r="G583" s="3" t="s">
        <v>908</v>
      </c>
      <c r="H583" s="18">
        <v>17217.574000000001</v>
      </c>
    </row>
    <row r="584" spans="7:8" x14ac:dyDescent="0.3">
      <c r="G584" s="3" t="s">
        <v>998</v>
      </c>
      <c r="H584" s="18">
        <v>17217.574000000001</v>
      </c>
    </row>
    <row r="585" spans="7:8" x14ac:dyDescent="0.3">
      <c r="G585" s="3" t="s">
        <v>933</v>
      </c>
      <c r="H585" s="18">
        <v>17217.574000000001</v>
      </c>
    </row>
    <row r="586" spans="7:8" x14ac:dyDescent="0.3">
      <c r="G586" s="3" t="s">
        <v>913</v>
      </c>
      <c r="H586" s="18">
        <v>17217.574000000001</v>
      </c>
    </row>
    <row r="587" spans="7:8" x14ac:dyDescent="0.3">
      <c r="G587" s="3" t="s">
        <v>673</v>
      </c>
      <c r="H587" s="18">
        <v>17217.574000000001</v>
      </c>
    </row>
    <row r="588" spans="7:8" x14ac:dyDescent="0.3">
      <c r="G588" s="3" t="s">
        <v>898</v>
      </c>
      <c r="H588" s="18">
        <v>17217.574000000001</v>
      </c>
    </row>
    <row r="589" spans="7:8" x14ac:dyDescent="0.3">
      <c r="G589" s="3" t="s">
        <v>1508</v>
      </c>
      <c r="H589" s="18">
        <v>17217.574000000001</v>
      </c>
    </row>
    <row r="590" spans="7:8" x14ac:dyDescent="0.3">
      <c r="G590" s="3" t="s">
        <v>1506</v>
      </c>
      <c r="H590" s="18">
        <v>17217.574000000001</v>
      </c>
    </row>
    <row r="591" spans="7:8" x14ac:dyDescent="0.3">
      <c r="G591" s="3" t="s">
        <v>2073</v>
      </c>
      <c r="H591" s="18">
        <v>17164.1466</v>
      </c>
    </row>
    <row r="592" spans="7:8" x14ac:dyDescent="0.3">
      <c r="G592" s="3" t="s">
        <v>540</v>
      </c>
      <c r="H592" s="18">
        <v>17164.1466</v>
      </c>
    </row>
    <row r="593" spans="7:8" x14ac:dyDescent="0.3">
      <c r="G593" s="3" t="s">
        <v>1403</v>
      </c>
      <c r="H593" s="18">
        <v>17164.1466</v>
      </c>
    </row>
    <row r="594" spans="7:8" x14ac:dyDescent="0.3">
      <c r="G594" s="3" t="s">
        <v>1860</v>
      </c>
      <c r="H594" s="18">
        <v>17164.1466</v>
      </c>
    </row>
    <row r="595" spans="7:8" x14ac:dyDescent="0.3">
      <c r="G595" s="3" t="s">
        <v>883</v>
      </c>
      <c r="H595" s="18">
        <v>16979.187600000001</v>
      </c>
    </row>
    <row r="596" spans="7:8" x14ac:dyDescent="0.3">
      <c r="G596" s="3" t="s">
        <v>544</v>
      </c>
      <c r="H596" s="18">
        <v>16979.187600000001</v>
      </c>
    </row>
    <row r="597" spans="7:8" x14ac:dyDescent="0.3">
      <c r="G597" s="3" t="s">
        <v>1398</v>
      </c>
      <c r="H597" s="18">
        <v>16979.187600000001</v>
      </c>
    </row>
    <row r="598" spans="7:8" x14ac:dyDescent="0.3">
      <c r="G598" s="3" t="s">
        <v>1970</v>
      </c>
      <c r="H598" s="18">
        <v>16979.187600000001</v>
      </c>
    </row>
    <row r="599" spans="7:8" x14ac:dyDescent="0.3">
      <c r="G599" s="3" t="s">
        <v>208</v>
      </c>
      <c r="H599" s="18">
        <v>16979.187600000001</v>
      </c>
    </row>
    <row r="600" spans="7:8" x14ac:dyDescent="0.3">
      <c r="G600" s="3" t="s">
        <v>1901</v>
      </c>
      <c r="H600" s="18">
        <v>16979.187600000001</v>
      </c>
    </row>
    <row r="601" spans="7:8" x14ac:dyDescent="0.3">
      <c r="G601" s="3" t="s">
        <v>1316</v>
      </c>
      <c r="H601" s="18">
        <v>16979.187600000001</v>
      </c>
    </row>
    <row r="602" spans="7:8" x14ac:dyDescent="0.3">
      <c r="G602" s="3" t="s">
        <v>994</v>
      </c>
      <c r="H602" s="18">
        <v>16979.187600000001</v>
      </c>
    </row>
    <row r="603" spans="7:8" x14ac:dyDescent="0.3">
      <c r="G603" s="3" t="s">
        <v>1668</v>
      </c>
      <c r="H603" s="18">
        <v>16979.187600000001</v>
      </c>
    </row>
    <row r="604" spans="7:8" x14ac:dyDescent="0.3">
      <c r="G604" s="3" t="s">
        <v>582</v>
      </c>
      <c r="H604" s="18">
        <v>16883.709599999998</v>
      </c>
    </row>
    <row r="605" spans="7:8" x14ac:dyDescent="0.3">
      <c r="G605" s="3" t="s">
        <v>210</v>
      </c>
      <c r="H605" s="18">
        <v>16883.709599999998</v>
      </c>
    </row>
    <row r="606" spans="7:8" x14ac:dyDescent="0.3">
      <c r="G606" s="3" t="s">
        <v>1967</v>
      </c>
      <c r="H606" s="18">
        <v>16883.709599999998</v>
      </c>
    </row>
    <row r="607" spans="7:8" x14ac:dyDescent="0.3">
      <c r="G607" s="3" t="s">
        <v>677</v>
      </c>
      <c r="H607" s="18">
        <v>16883.709599999998</v>
      </c>
    </row>
    <row r="608" spans="7:8" x14ac:dyDescent="0.3">
      <c r="G608" s="3" t="s">
        <v>2088</v>
      </c>
      <c r="H608" s="18">
        <v>16883.709599999998</v>
      </c>
    </row>
    <row r="609" spans="7:8" x14ac:dyDescent="0.3">
      <c r="G609" s="3" t="s">
        <v>489</v>
      </c>
      <c r="H609" s="18">
        <v>16883.709599999998</v>
      </c>
    </row>
    <row r="610" spans="7:8" x14ac:dyDescent="0.3">
      <c r="G610" s="3" t="s">
        <v>2056</v>
      </c>
      <c r="H610" s="18">
        <v>16883.709599999998</v>
      </c>
    </row>
    <row r="611" spans="7:8" x14ac:dyDescent="0.3">
      <c r="G611" s="3" t="s">
        <v>1383</v>
      </c>
      <c r="H611" s="18">
        <v>16883.709599999998</v>
      </c>
    </row>
    <row r="612" spans="7:8" x14ac:dyDescent="0.3">
      <c r="G612" s="3" t="s">
        <v>212</v>
      </c>
      <c r="H612" s="18">
        <v>16883.709599999998</v>
      </c>
    </row>
    <row r="613" spans="7:8" x14ac:dyDescent="0.3">
      <c r="G613" s="3" t="s">
        <v>1256</v>
      </c>
      <c r="H613" s="18">
        <v>16883.709599999998</v>
      </c>
    </row>
    <row r="614" spans="7:8" x14ac:dyDescent="0.3">
      <c r="G614" s="3" t="s">
        <v>956</v>
      </c>
      <c r="H614" s="18">
        <v>16883.709599999998</v>
      </c>
    </row>
    <row r="615" spans="7:8" x14ac:dyDescent="0.3">
      <c r="G615" s="3" t="s">
        <v>1896</v>
      </c>
      <c r="H615" s="18">
        <v>16883.709599999998</v>
      </c>
    </row>
    <row r="616" spans="7:8" x14ac:dyDescent="0.3">
      <c r="G616" s="3" t="s">
        <v>970</v>
      </c>
      <c r="H616" s="18">
        <v>16883.709599999998</v>
      </c>
    </row>
    <row r="617" spans="7:8" x14ac:dyDescent="0.3">
      <c r="G617" s="3" t="s">
        <v>211</v>
      </c>
      <c r="H617" s="18">
        <v>16883.709599999998</v>
      </c>
    </row>
    <row r="618" spans="7:8" x14ac:dyDescent="0.3">
      <c r="G618" s="3" t="s">
        <v>488</v>
      </c>
      <c r="H618" s="18">
        <v>16883.709599999998</v>
      </c>
    </row>
    <row r="619" spans="7:8" x14ac:dyDescent="0.3">
      <c r="G619" s="3" t="s">
        <v>1539</v>
      </c>
      <c r="H619" s="18">
        <v>16883.709599999998</v>
      </c>
    </row>
    <row r="620" spans="7:8" x14ac:dyDescent="0.3">
      <c r="G620" s="3" t="s">
        <v>1565</v>
      </c>
      <c r="H620" s="18">
        <v>16883.709599999998</v>
      </c>
    </row>
    <row r="621" spans="7:8" x14ac:dyDescent="0.3">
      <c r="G621" s="3" t="s">
        <v>812</v>
      </c>
      <c r="H621" s="18">
        <v>16883.709599999998</v>
      </c>
    </row>
    <row r="622" spans="7:8" x14ac:dyDescent="0.3">
      <c r="G622" s="3" t="s">
        <v>1595</v>
      </c>
      <c r="H622" s="18">
        <v>16883.709599999998</v>
      </c>
    </row>
    <row r="623" spans="7:8" x14ac:dyDescent="0.3">
      <c r="G623" s="3" t="s">
        <v>523</v>
      </c>
      <c r="H623" s="18">
        <v>16883.709599999998</v>
      </c>
    </row>
    <row r="624" spans="7:8" x14ac:dyDescent="0.3">
      <c r="G624" s="3" t="s">
        <v>1683</v>
      </c>
      <c r="H624" s="18">
        <v>16883.709599999998</v>
      </c>
    </row>
    <row r="625" spans="7:8" x14ac:dyDescent="0.3">
      <c r="G625" s="3" t="s">
        <v>1419</v>
      </c>
      <c r="H625" s="18">
        <v>16883.709599999998</v>
      </c>
    </row>
    <row r="626" spans="7:8" x14ac:dyDescent="0.3">
      <c r="G626" s="3" t="s">
        <v>527</v>
      </c>
      <c r="H626" s="18">
        <v>16883.709599999998</v>
      </c>
    </row>
    <row r="627" spans="7:8" x14ac:dyDescent="0.3">
      <c r="G627" s="3" t="s">
        <v>1718</v>
      </c>
      <c r="H627" s="18">
        <v>16883.709599999998</v>
      </c>
    </row>
    <row r="628" spans="7:8" x14ac:dyDescent="0.3">
      <c r="G628" s="3" t="s">
        <v>2090</v>
      </c>
      <c r="H628" s="18">
        <v>16883.709599999998</v>
      </c>
    </row>
    <row r="629" spans="7:8" x14ac:dyDescent="0.3">
      <c r="G629" s="3" t="s">
        <v>1964</v>
      </c>
      <c r="H629" s="18">
        <v>16883.709599999998</v>
      </c>
    </row>
    <row r="630" spans="7:8" x14ac:dyDescent="0.3">
      <c r="G630" s="3" t="s">
        <v>1557</v>
      </c>
      <c r="H630" s="18">
        <v>16883.709599999998</v>
      </c>
    </row>
    <row r="631" spans="7:8" x14ac:dyDescent="0.3">
      <c r="G631" s="3" t="s">
        <v>2089</v>
      </c>
      <c r="H631" s="18">
        <v>16883.709599999998</v>
      </c>
    </row>
    <row r="632" spans="7:8" x14ac:dyDescent="0.3">
      <c r="G632" s="3" t="s">
        <v>686</v>
      </c>
      <c r="H632" s="18">
        <v>16883.709599999998</v>
      </c>
    </row>
    <row r="633" spans="7:8" x14ac:dyDescent="0.3">
      <c r="G633" s="3" t="s">
        <v>722</v>
      </c>
      <c r="H633" s="18">
        <v>16883.709599999998</v>
      </c>
    </row>
    <row r="634" spans="7:8" x14ac:dyDescent="0.3">
      <c r="G634" s="3" t="s">
        <v>705</v>
      </c>
      <c r="H634" s="18">
        <v>16883.709599999998</v>
      </c>
    </row>
    <row r="635" spans="7:8" x14ac:dyDescent="0.3">
      <c r="G635" s="3" t="s">
        <v>1784</v>
      </c>
      <c r="H635" s="18">
        <v>16883.709599999998</v>
      </c>
    </row>
    <row r="636" spans="7:8" x14ac:dyDescent="0.3">
      <c r="G636" s="3" t="s">
        <v>209</v>
      </c>
      <c r="H636" s="18">
        <v>16883.709599999998</v>
      </c>
    </row>
    <row r="637" spans="7:8" x14ac:dyDescent="0.3">
      <c r="G637" s="3" t="s">
        <v>1575</v>
      </c>
      <c r="H637" s="18">
        <v>16883.709599999998</v>
      </c>
    </row>
    <row r="638" spans="7:8" x14ac:dyDescent="0.3">
      <c r="G638" s="3" t="s">
        <v>1243</v>
      </c>
      <c r="H638" s="18">
        <v>16883.709599999998</v>
      </c>
    </row>
    <row r="639" spans="7:8" x14ac:dyDescent="0.3">
      <c r="G639" s="3" t="s">
        <v>1394</v>
      </c>
      <c r="H639" s="18">
        <v>16883.709599999998</v>
      </c>
    </row>
    <row r="640" spans="7:8" x14ac:dyDescent="0.3">
      <c r="G640" s="3" t="s">
        <v>1270</v>
      </c>
      <c r="H640" s="18">
        <v>16642.144799999998</v>
      </c>
    </row>
    <row r="641" spans="7:8" x14ac:dyDescent="0.3">
      <c r="G641" s="3" t="s">
        <v>213</v>
      </c>
      <c r="H641" s="18">
        <v>16642.144799999998</v>
      </c>
    </row>
    <row r="642" spans="7:8" x14ac:dyDescent="0.3">
      <c r="G642" s="3" t="s">
        <v>862</v>
      </c>
      <c r="H642" s="18">
        <v>16642.144799999998</v>
      </c>
    </row>
    <row r="643" spans="7:8" x14ac:dyDescent="0.3">
      <c r="G643" s="3" t="s">
        <v>215</v>
      </c>
      <c r="H643" s="18">
        <v>16642.144799999998</v>
      </c>
    </row>
    <row r="644" spans="7:8" x14ac:dyDescent="0.3">
      <c r="G644" s="3" t="s">
        <v>1858</v>
      </c>
      <c r="H644" s="18">
        <v>16642.144799999998</v>
      </c>
    </row>
    <row r="645" spans="7:8" x14ac:dyDescent="0.3">
      <c r="G645" s="3" t="s">
        <v>1829</v>
      </c>
      <c r="H645" s="18">
        <v>16642.144799999998</v>
      </c>
    </row>
    <row r="646" spans="7:8" x14ac:dyDescent="0.3">
      <c r="G646" s="3" t="s">
        <v>1976</v>
      </c>
      <c r="H646" s="18">
        <v>16642.144799999998</v>
      </c>
    </row>
    <row r="647" spans="7:8" x14ac:dyDescent="0.3">
      <c r="G647" s="3" t="s">
        <v>214</v>
      </c>
      <c r="H647" s="18">
        <v>16642.144799999998</v>
      </c>
    </row>
    <row r="648" spans="7:8" x14ac:dyDescent="0.3">
      <c r="G648" s="3" t="s">
        <v>975</v>
      </c>
      <c r="H648" s="18">
        <v>16642.144799999998</v>
      </c>
    </row>
    <row r="649" spans="7:8" x14ac:dyDescent="0.3">
      <c r="G649" s="3" t="s">
        <v>395</v>
      </c>
      <c r="H649" s="18">
        <v>16366.1916</v>
      </c>
    </row>
    <row r="650" spans="7:8" x14ac:dyDescent="0.3">
      <c r="G650" s="3" t="s">
        <v>958</v>
      </c>
      <c r="H650" s="18">
        <v>16366.1916</v>
      </c>
    </row>
    <row r="651" spans="7:8" x14ac:dyDescent="0.3">
      <c r="G651" s="3" t="s">
        <v>1778</v>
      </c>
      <c r="H651" s="18">
        <v>16366.1916</v>
      </c>
    </row>
    <row r="652" spans="7:8" x14ac:dyDescent="0.3">
      <c r="G652" s="3" t="s">
        <v>1484</v>
      </c>
      <c r="H652" s="18">
        <v>16366.1916</v>
      </c>
    </row>
    <row r="653" spans="7:8" x14ac:dyDescent="0.3">
      <c r="G653" s="3" t="s">
        <v>739</v>
      </c>
      <c r="H653" s="18">
        <v>16366.1916</v>
      </c>
    </row>
    <row r="654" spans="7:8" x14ac:dyDescent="0.3">
      <c r="G654" s="3" t="s">
        <v>1620</v>
      </c>
      <c r="H654" s="18">
        <v>16356.695299999999</v>
      </c>
    </row>
    <row r="655" spans="7:8" x14ac:dyDescent="0.3">
      <c r="G655" s="3" t="s">
        <v>1603</v>
      </c>
      <c r="H655" s="18">
        <v>16356.695299999999</v>
      </c>
    </row>
    <row r="656" spans="7:8" x14ac:dyDescent="0.3">
      <c r="G656" s="3" t="s">
        <v>1008</v>
      </c>
      <c r="H656" s="18">
        <v>16356.695299999999</v>
      </c>
    </row>
    <row r="657" spans="7:8" x14ac:dyDescent="0.3">
      <c r="G657" s="3" t="s">
        <v>1366</v>
      </c>
      <c r="H657" s="18">
        <v>16356.695299999999</v>
      </c>
    </row>
    <row r="658" spans="7:8" x14ac:dyDescent="0.3">
      <c r="G658" s="3" t="s">
        <v>1416</v>
      </c>
      <c r="H658" s="18">
        <v>16356.695299999999</v>
      </c>
    </row>
    <row r="659" spans="7:8" x14ac:dyDescent="0.3">
      <c r="G659" s="3" t="s">
        <v>899</v>
      </c>
      <c r="H659" s="18">
        <v>16356.695299999999</v>
      </c>
    </row>
    <row r="660" spans="7:8" x14ac:dyDescent="0.3">
      <c r="G660" s="3" t="s">
        <v>1935</v>
      </c>
      <c r="H660" s="18">
        <v>16356.695299999999</v>
      </c>
    </row>
    <row r="661" spans="7:8" x14ac:dyDescent="0.3">
      <c r="G661" s="3" t="s">
        <v>2066</v>
      </c>
      <c r="H661" s="18">
        <v>16356.695299999999</v>
      </c>
    </row>
    <row r="662" spans="7:8" x14ac:dyDescent="0.3">
      <c r="G662" s="3" t="s">
        <v>1906</v>
      </c>
      <c r="H662" s="18">
        <v>16356.695299999999</v>
      </c>
    </row>
    <row r="663" spans="7:8" x14ac:dyDescent="0.3">
      <c r="G663" s="3" t="s">
        <v>378</v>
      </c>
      <c r="H663" s="18">
        <v>16356.695299999999</v>
      </c>
    </row>
    <row r="664" spans="7:8" x14ac:dyDescent="0.3">
      <c r="G664" s="3" t="s">
        <v>977</v>
      </c>
      <c r="H664" s="18">
        <v>16356.695299999999</v>
      </c>
    </row>
    <row r="665" spans="7:8" x14ac:dyDescent="0.3">
      <c r="G665" s="3" t="s">
        <v>1253</v>
      </c>
      <c r="H665" s="18">
        <v>16356.695299999999</v>
      </c>
    </row>
    <row r="666" spans="7:8" x14ac:dyDescent="0.3">
      <c r="G666" s="3" t="s">
        <v>990</v>
      </c>
      <c r="H666" s="18">
        <v>16356.695299999999</v>
      </c>
    </row>
    <row r="667" spans="7:8" x14ac:dyDescent="0.3">
      <c r="G667" s="3" t="s">
        <v>1571</v>
      </c>
      <c r="H667" s="18">
        <v>16356.695299999999</v>
      </c>
    </row>
    <row r="668" spans="7:8" x14ac:dyDescent="0.3">
      <c r="G668" s="3" t="s">
        <v>1678</v>
      </c>
      <c r="H668" s="18">
        <v>16356.695299999999</v>
      </c>
    </row>
    <row r="669" spans="7:8" x14ac:dyDescent="0.3">
      <c r="G669" s="3" t="s">
        <v>2052</v>
      </c>
      <c r="H669" s="18">
        <v>16356.695299999999</v>
      </c>
    </row>
    <row r="670" spans="7:8" x14ac:dyDescent="0.3">
      <c r="G670" s="3" t="s">
        <v>964</v>
      </c>
      <c r="H670" s="18">
        <v>16356.695299999999</v>
      </c>
    </row>
    <row r="671" spans="7:8" x14ac:dyDescent="0.3">
      <c r="G671" s="3" t="s">
        <v>1805</v>
      </c>
      <c r="H671" s="18">
        <v>16356.695299999999</v>
      </c>
    </row>
    <row r="672" spans="7:8" x14ac:dyDescent="0.3">
      <c r="G672" s="3" t="s">
        <v>1940</v>
      </c>
      <c r="H672" s="18">
        <v>16356.695299999999</v>
      </c>
    </row>
    <row r="673" spans="7:8" x14ac:dyDescent="0.3">
      <c r="G673" s="3" t="s">
        <v>1013</v>
      </c>
      <c r="H673" s="18">
        <v>16356.695299999999</v>
      </c>
    </row>
    <row r="674" spans="7:8" x14ac:dyDescent="0.3">
      <c r="G674" s="3" t="s">
        <v>789</v>
      </c>
      <c r="H674" s="18">
        <v>16356.695299999999</v>
      </c>
    </row>
    <row r="675" spans="7:8" x14ac:dyDescent="0.3">
      <c r="G675" s="3" t="s">
        <v>216</v>
      </c>
      <c r="H675" s="18">
        <v>16356.695299999999</v>
      </c>
    </row>
    <row r="676" spans="7:8" x14ac:dyDescent="0.3">
      <c r="G676" s="3" t="s">
        <v>1762</v>
      </c>
      <c r="H676" s="18">
        <v>16356.695299999999</v>
      </c>
    </row>
    <row r="677" spans="7:8" x14ac:dyDescent="0.3">
      <c r="G677" s="3" t="s">
        <v>504</v>
      </c>
      <c r="H677" s="18">
        <v>16245.8516</v>
      </c>
    </row>
    <row r="678" spans="7:8" x14ac:dyDescent="0.3">
      <c r="G678" s="3" t="s">
        <v>1241</v>
      </c>
      <c r="H678" s="18">
        <v>16245.8516</v>
      </c>
    </row>
    <row r="679" spans="7:8" x14ac:dyDescent="0.3">
      <c r="G679" s="3" t="s">
        <v>380</v>
      </c>
      <c r="H679" s="18">
        <v>16245.8516</v>
      </c>
    </row>
    <row r="680" spans="7:8" x14ac:dyDescent="0.3">
      <c r="G680" s="3" t="s">
        <v>432</v>
      </c>
      <c r="H680" s="18">
        <v>16245.8516</v>
      </c>
    </row>
    <row r="681" spans="7:8" x14ac:dyDescent="0.3">
      <c r="G681" s="3" t="s">
        <v>217</v>
      </c>
      <c r="H681" s="18">
        <v>16245.8516</v>
      </c>
    </row>
    <row r="682" spans="7:8" x14ac:dyDescent="0.3">
      <c r="G682" s="3" t="s">
        <v>1760</v>
      </c>
      <c r="H682" s="18">
        <v>16245.8516</v>
      </c>
    </row>
    <row r="683" spans="7:8" x14ac:dyDescent="0.3">
      <c r="G683" s="3" t="s">
        <v>1428</v>
      </c>
      <c r="H683" s="18">
        <v>16245.8516</v>
      </c>
    </row>
    <row r="684" spans="7:8" x14ac:dyDescent="0.3">
      <c r="G684" s="3" t="s">
        <v>218</v>
      </c>
      <c r="H684" s="18">
        <v>16245.8516</v>
      </c>
    </row>
    <row r="685" spans="7:8" x14ac:dyDescent="0.3">
      <c r="G685" s="3" t="s">
        <v>1720</v>
      </c>
      <c r="H685" s="18">
        <v>16245.8516</v>
      </c>
    </row>
    <row r="686" spans="7:8" x14ac:dyDescent="0.3">
      <c r="G686" s="3" t="s">
        <v>666</v>
      </c>
      <c r="H686" s="18">
        <v>16210.582899999999</v>
      </c>
    </row>
    <row r="687" spans="7:8" x14ac:dyDescent="0.3">
      <c r="G687" s="3" t="s">
        <v>1842</v>
      </c>
      <c r="H687" s="18">
        <v>16210.582899999999</v>
      </c>
    </row>
    <row r="688" spans="7:8" x14ac:dyDescent="0.3">
      <c r="G688" s="3" t="s">
        <v>1795</v>
      </c>
      <c r="H688" s="18">
        <v>16210.582899999999</v>
      </c>
    </row>
    <row r="689" spans="7:8" x14ac:dyDescent="0.3">
      <c r="G689" s="3" t="s">
        <v>1645</v>
      </c>
      <c r="H689" s="18">
        <v>16210.582899999999</v>
      </c>
    </row>
    <row r="690" spans="7:8" x14ac:dyDescent="0.3">
      <c r="G690" s="3" t="s">
        <v>1528</v>
      </c>
      <c r="H690" s="18">
        <v>16210.582899999999</v>
      </c>
    </row>
    <row r="691" spans="7:8" x14ac:dyDescent="0.3">
      <c r="G691" s="3" t="s">
        <v>520</v>
      </c>
      <c r="H691" s="18">
        <v>16210.582899999999</v>
      </c>
    </row>
    <row r="692" spans="7:8" x14ac:dyDescent="0.3">
      <c r="G692" s="3" t="s">
        <v>506</v>
      </c>
      <c r="H692" s="18">
        <v>16210.582899999999</v>
      </c>
    </row>
    <row r="693" spans="7:8" x14ac:dyDescent="0.3">
      <c r="G693" s="3" t="s">
        <v>1859</v>
      </c>
      <c r="H693" s="18">
        <v>16210.582899999999</v>
      </c>
    </row>
    <row r="694" spans="7:8" x14ac:dyDescent="0.3">
      <c r="G694" s="3" t="s">
        <v>2142</v>
      </c>
      <c r="H694" s="18">
        <v>16035.8994</v>
      </c>
    </row>
    <row r="695" spans="7:8" x14ac:dyDescent="0.3">
      <c r="G695" s="3" t="s">
        <v>757</v>
      </c>
      <c r="H695" s="18">
        <v>16035.8994</v>
      </c>
    </row>
    <row r="696" spans="7:8" x14ac:dyDescent="0.3">
      <c r="G696" s="3" t="s">
        <v>2143</v>
      </c>
      <c r="H696" s="18">
        <v>16035.8994</v>
      </c>
    </row>
    <row r="697" spans="7:8" x14ac:dyDescent="0.3">
      <c r="G697" s="3" t="s">
        <v>1715</v>
      </c>
      <c r="H697" s="18">
        <v>16035.8994</v>
      </c>
    </row>
    <row r="698" spans="7:8" x14ac:dyDescent="0.3">
      <c r="G698" s="3" t="s">
        <v>1337</v>
      </c>
      <c r="H698" s="18">
        <v>16035.8994</v>
      </c>
    </row>
    <row r="699" spans="7:8" x14ac:dyDescent="0.3">
      <c r="G699" s="3" t="s">
        <v>1613</v>
      </c>
      <c r="H699" s="18">
        <v>16035.8994</v>
      </c>
    </row>
    <row r="700" spans="7:8" x14ac:dyDescent="0.3">
      <c r="G700" s="3" t="s">
        <v>1850</v>
      </c>
      <c r="H700" s="18">
        <v>16035.8994</v>
      </c>
    </row>
    <row r="701" spans="7:8" x14ac:dyDescent="0.3">
      <c r="G701" s="3" t="s">
        <v>1448</v>
      </c>
      <c r="H701" s="18">
        <v>16035.8994</v>
      </c>
    </row>
    <row r="702" spans="7:8" x14ac:dyDescent="0.3">
      <c r="G702" s="3" t="s">
        <v>841</v>
      </c>
      <c r="H702" s="18">
        <v>16035.8994</v>
      </c>
    </row>
    <row r="703" spans="7:8" x14ac:dyDescent="0.3">
      <c r="G703" s="3" t="s">
        <v>389</v>
      </c>
      <c r="H703" s="18">
        <v>16035.8994</v>
      </c>
    </row>
    <row r="704" spans="7:8" x14ac:dyDescent="0.3">
      <c r="G704" s="3" t="s">
        <v>451</v>
      </c>
      <c r="H704" s="18">
        <v>16035.8994</v>
      </c>
    </row>
    <row r="705" spans="7:8" x14ac:dyDescent="0.3">
      <c r="G705" s="3" t="s">
        <v>2040</v>
      </c>
      <c r="H705" s="18">
        <v>15717.581200000001</v>
      </c>
    </row>
    <row r="706" spans="7:8" x14ac:dyDescent="0.3">
      <c r="G706" s="3" t="s">
        <v>1612</v>
      </c>
      <c r="H706" s="18">
        <v>15717.581200000001</v>
      </c>
    </row>
    <row r="707" spans="7:8" x14ac:dyDescent="0.3">
      <c r="G707" s="3" t="s">
        <v>931</v>
      </c>
      <c r="H707" s="18">
        <v>15717.581200000001</v>
      </c>
    </row>
    <row r="708" spans="7:8" x14ac:dyDescent="0.3">
      <c r="G708" s="3" t="s">
        <v>820</v>
      </c>
      <c r="H708" s="18">
        <v>15717.581200000001</v>
      </c>
    </row>
    <row r="709" spans="7:8" x14ac:dyDescent="0.3">
      <c r="G709" s="3" t="s">
        <v>2032</v>
      </c>
      <c r="H709" s="18">
        <v>15717.581200000001</v>
      </c>
    </row>
    <row r="710" spans="7:8" x14ac:dyDescent="0.3">
      <c r="G710" s="3" t="s">
        <v>1010</v>
      </c>
      <c r="H710" s="18">
        <v>15717.581200000001</v>
      </c>
    </row>
    <row r="711" spans="7:8" x14ac:dyDescent="0.3">
      <c r="G711" s="3" t="s">
        <v>220</v>
      </c>
      <c r="H711" s="18">
        <v>15717.581200000001</v>
      </c>
    </row>
    <row r="712" spans="7:8" x14ac:dyDescent="0.3">
      <c r="G712" s="3" t="s">
        <v>879</v>
      </c>
      <c r="H712" s="18">
        <v>15717.581200000001</v>
      </c>
    </row>
    <row r="713" spans="7:8" x14ac:dyDescent="0.3">
      <c r="G713" s="3" t="s">
        <v>2050</v>
      </c>
      <c r="H713" s="18">
        <v>15717.581200000001</v>
      </c>
    </row>
    <row r="714" spans="7:8" x14ac:dyDescent="0.3">
      <c r="G714" s="3" t="s">
        <v>219</v>
      </c>
      <c r="H714" s="18">
        <v>15717.581200000001</v>
      </c>
    </row>
    <row r="715" spans="7:8" x14ac:dyDescent="0.3">
      <c r="G715" s="3" t="s">
        <v>967</v>
      </c>
      <c r="H715" s="18">
        <v>15717.581200000001</v>
      </c>
    </row>
    <row r="716" spans="7:8" x14ac:dyDescent="0.3">
      <c r="G716" s="3" t="s">
        <v>1924</v>
      </c>
      <c r="H716" s="18">
        <v>15717.581200000001</v>
      </c>
    </row>
    <row r="717" spans="7:8" x14ac:dyDescent="0.3">
      <c r="G717" s="3" t="s">
        <v>2024</v>
      </c>
      <c r="H717" s="18">
        <v>15717.581200000001</v>
      </c>
    </row>
    <row r="718" spans="7:8" x14ac:dyDescent="0.3">
      <c r="G718" s="3" t="s">
        <v>1267</v>
      </c>
      <c r="H718" s="18">
        <v>15717.581200000001</v>
      </c>
    </row>
    <row r="719" spans="7:8" x14ac:dyDescent="0.3">
      <c r="G719" s="3" t="s">
        <v>1881</v>
      </c>
      <c r="H719" s="18">
        <v>15717.581200000001</v>
      </c>
    </row>
    <row r="720" spans="7:8" x14ac:dyDescent="0.3">
      <c r="G720" s="3" t="s">
        <v>886</v>
      </c>
      <c r="H720" s="18">
        <v>15717.581200000001</v>
      </c>
    </row>
    <row r="721" spans="7:8" x14ac:dyDescent="0.3">
      <c r="G721" s="3" t="s">
        <v>867</v>
      </c>
      <c r="H721" s="18">
        <v>15495.8166</v>
      </c>
    </row>
    <row r="722" spans="7:8" x14ac:dyDescent="0.3">
      <c r="G722" s="3" t="s">
        <v>223</v>
      </c>
      <c r="H722" s="18">
        <v>15495.8166</v>
      </c>
    </row>
    <row r="723" spans="7:8" x14ac:dyDescent="0.3">
      <c r="G723" s="3" t="s">
        <v>878</v>
      </c>
      <c r="H723" s="18">
        <v>15495.8166</v>
      </c>
    </row>
    <row r="724" spans="7:8" x14ac:dyDescent="0.3">
      <c r="G724" s="3" t="s">
        <v>1470</v>
      </c>
      <c r="H724" s="18">
        <v>15495.8166</v>
      </c>
    </row>
    <row r="725" spans="7:8" x14ac:dyDescent="0.3">
      <c r="G725" s="3" t="s">
        <v>1336</v>
      </c>
      <c r="H725" s="18">
        <v>15495.8166</v>
      </c>
    </row>
    <row r="726" spans="7:8" x14ac:dyDescent="0.3">
      <c r="G726" s="3" t="s">
        <v>222</v>
      </c>
      <c r="H726" s="18">
        <v>15495.8166</v>
      </c>
    </row>
    <row r="727" spans="7:8" x14ac:dyDescent="0.3">
      <c r="G727" s="3" t="s">
        <v>864</v>
      </c>
      <c r="H727" s="18">
        <v>15495.8166</v>
      </c>
    </row>
    <row r="728" spans="7:8" x14ac:dyDescent="0.3">
      <c r="G728" s="3" t="s">
        <v>2043</v>
      </c>
      <c r="H728" s="18">
        <v>15495.8166</v>
      </c>
    </row>
    <row r="729" spans="7:8" x14ac:dyDescent="0.3">
      <c r="G729" s="3" t="s">
        <v>1653</v>
      </c>
      <c r="H729" s="18">
        <v>15495.8166</v>
      </c>
    </row>
    <row r="730" spans="7:8" x14ac:dyDescent="0.3">
      <c r="G730" s="3" t="s">
        <v>1894</v>
      </c>
      <c r="H730" s="18">
        <v>15495.8166</v>
      </c>
    </row>
    <row r="731" spans="7:8" x14ac:dyDescent="0.3">
      <c r="G731" s="3" t="s">
        <v>1401</v>
      </c>
      <c r="H731" s="18">
        <v>15495.8166</v>
      </c>
    </row>
    <row r="732" spans="7:8" x14ac:dyDescent="0.3">
      <c r="G732" s="3" t="s">
        <v>1814</v>
      </c>
      <c r="H732" s="18">
        <v>15495.8166</v>
      </c>
    </row>
    <row r="733" spans="7:8" x14ac:dyDescent="0.3">
      <c r="G733" s="3" t="s">
        <v>1384</v>
      </c>
      <c r="H733" s="18">
        <v>15495.8166</v>
      </c>
    </row>
    <row r="734" spans="7:8" x14ac:dyDescent="0.3">
      <c r="G734" s="3" t="s">
        <v>2102</v>
      </c>
      <c r="H734" s="18">
        <v>15495.8166</v>
      </c>
    </row>
    <row r="735" spans="7:8" x14ac:dyDescent="0.3">
      <c r="G735" s="3" t="s">
        <v>1788</v>
      </c>
      <c r="H735" s="18">
        <v>15495.8166</v>
      </c>
    </row>
    <row r="736" spans="7:8" x14ac:dyDescent="0.3">
      <c r="G736" s="3" t="s">
        <v>1837</v>
      </c>
      <c r="H736" s="18">
        <v>15495.8166</v>
      </c>
    </row>
    <row r="737" spans="7:8" x14ac:dyDescent="0.3">
      <c r="G737" s="3" t="s">
        <v>909</v>
      </c>
      <c r="H737" s="18">
        <v>15495.8166</v>
      </c>
    </row>
    <row r="738" spans="7:8" x14ac:dyDescent="0.3">
      <c r="G738" s="3" t="s">
        <v>753</v>
      </c>
      <c r="H738" s="18">
        <v>15495.8166</v>
      </c>
    </row>
    <row r="739" spans="7:8" x14ac:dyDescent="0.3">
      <c r="G739" s="3" t="s">
        <v>1677</v>
      </c>
      <c r="H739" s="18">
        <v>15495.8166</v>
      </c>
    </row>
    <row r="740" spans="7:8" x14ac:dyDescent="0.3">
      <c r="G740" s="3" t="s">
        <v>1402</v>
      </c>
      <c r="H740" s="18">
        <v>15495.8166</v>
      </c>
    </row>
    <row r="741" spans="7:8" x14ac:dyDescent="0.3">
      <c r="G741" s="3" t="s">
        <v>1630</v>
      </c>
      <c r="H741" s="18">
        <v>15495.8166</v>
      </c>
    </row>
    <row r="742" spans="7:8" x14ac:dyDescent="0.3">
      <c r="G742" s="3" t="s">
        <v>1526</v>
      </c>
      <c r="H742" s="18">
        <v>15495.8166</v>
      </c>
    </row>
    <row r="743" spans="7:8" x14ac:dyDescent="0.3">
      <c r="G743" s="3" t="s">
        <v>1905</v>
      </c>
      <c r="H743" s="18">
        <v>15495.8166</v>
      </c>
    </row>
    <row r="744" spans="7:8" x14ac:dyDescent="0.3">
      <c r="G744" s="3" t="s">
        <v>1619</v>
      </c>
      <c r="H744" s="18">
        <v>15495.8166</v>
      </c>
    </row>
    <row r="745" spans="7:8" x14ac:dyDescent="0.3">
      <c r="G745" s="3" t="s">
        <v>1745</v>
      </c>
      <c r="H745" s="18">
        <v>15495.8166</v>
      </c>
    </row>
    <row r="746" spans="7:8" x14ac:dyDescent="0.3">
      <c r="G746" s="3" t="s">
        <v>2051</v>
      </c>
      <c r="H746" s="18">
        <v>15495.8166</v>
      </c>
    </row>
    <row r="747" spans="7:8" x14ac:dyDescent="0.3">
      <c r="G747" s="3" t="s">
        <v>2098</v>
      </c>
      <c r="H747" s="18">
        <v>15495.8166</v>
      </c>
    </row>
    <row r="748" spans="7:8" x14ac:dyDescent="0.3">
      <c r="G748" s="3" t="s">
        <v>991</v>
      </c>
      <c r="H748" s="18">
        <v>15495.8166</v>
      </c>
    </row>
    <row r="749" spans="7:8" x14ac:dyDescent="0.3">
      <c r="G749" s="3" t="s">
        <v>221</v>
      </c>
      <c r="H749" s="18">
        <v>15495.8166</v>
      </c>
    </row>
    <row r="750" spans="7:8" x14ac:dyDescent="0.3">
      <c r="G750" s="3" t="s">
        <v>1590</v>
      </c>
      <c r="H750" s="18">
        <v>15495.8166</v>
      </c>
    </row>
    <row r="751" spans="7:8" x14ac:dyDescent="0.3">
      <c r="G751" s="3" t="s">
        <v>749</v>
      </c>
      <c r="H751" s="18">
        <v>15476.7338</v>
      </c>
    </row>
    <row r="752" spans="7:8" x14ac:dyDescent="0.3">
      <c r="G752" s="3" t="s">
        <v>1441</v>
      </c>
      <c r="H752" s="18">
        <v>15476.7338</v>
      </c>
    </row>
    <row r="753" spans="7:8" x14ac:dyDescent="0.3">
      <c r="G753" s="3" t="s">
        <v>437</v>
      </c>
      <c r="H753" s="18">
        <v>15476.7338</v>
      </c>
    </row>
    <row r="754" spans="7:8" x14ac:dyDescent="0.3">
      <c r="G754" s="3" t="s">
        <v>1406</v>
      </c>
      <c r="H754" s="18">
        <v>15476.7338</v>
      </c>
    </row>
    <row r="755" spans="7:8" x14ac:dyDescent="0.3">
      <c r="G755" s="3" t="s">
        <v>458</v>
      </c>
      <c r="H755" s="18">
        <v>15476.7338</v>
      </c>
    </row>
    <row r="756" spans="7:8" x14ac:dyDescent="0.3">
      <c r="G756" s="3" t="s">
        <v>1367</v>
      </c>
      <c r="H756" s="18">
        <v>15476.7338</v>
      </c>
    </row>
    <row r="757" spans="7:8" x14ac:dyDescent="0.3">
      <c r="G757" s="3" t="s">
        <v>734</v>
      </c>
      <c r="H757" s="18">
        <v>15476.7338</v>
      </c>
    </row>
    <row r="758" spans="7:8" x14ac:dyDescent="0.3">
      <c r="G758" s="3" t="s">
        <v>698</v>
      </c>
      <c r="H758" s="18">
        <v>15476.7338</v>
      </c>
    </row>
    <row r="759" spans="7:8" x14ac:dyDescent="0.3">
      <c r="G759" s="3" t="s">
        <v>1714</v>
      </c>
      <c r="H759" s="18">
        <v>15476.7338</v>
      </c>
    </row>
    <row r="760" spans="7:8" x14ac:dyDescent="0.3">
      <c r="G760" s="3" t="s">
        <v>2046</v>
      </c>
      <c r="H760" s="18">
        <v>15476.7338</v>
      </c>
    </row>
    <row r="761" spans="7:8" x14ac:dyDescent="0.3">
      <c r="G761" s="3" t="s">
        <v>1822</v>
      </c>
      <c r="H761" s="18">
        <v>15476.7338</v>
      </c>
    </row>
    <row r="762" spans="7:8" x14ac:dyDescent="0.3">
      <c r="G762" s="3" t="s">
        <v>1567</v>
      </c>
      <c r="H762" s="18">
        <v>15476.7338</v>
      </c>
    </row>
    <row r="763" spans="7:8" x14ac:dyDescent="0.3">
      <c r="G763" s="3" t="s">
        <v>225</v>
      </c>
      <c r="H763" s="18">
        <v>15476.7338</v>
      </c>
    </row>
    <row r="764" spans="7:8" x14ac:dyDescent="0.3">
      <c r="G764" s="3" t="s">
        <v>1381</v>
      </c>
      <c r="H764" s="18">
        <v>15476.7338</v>
      </c>
    </row>
    <row r="765" spans="7:8" x14ac:dyDescent="0.3">
      <c r="G765" s="3" t="s">
        <v>226</v>
      </c>
      <c r="H765" s="18">
        <v>15476.7338</v>
      </c>
    </row>
    <row r="766" spans="7:8" x14ac:dyDescent="0.3">
      <c r="G766" s="3" t="s">
        <v>720</v>
      </c>
      <c r="H766" s="18">
        <v>15476.7338</v>
      </c>
    </row>
    <row r="767" spans="7:8" x14ac:dyDescent="0.3">
      <c r="G767" s="3" t="s">
        <v>1395</v>
      </c>
      <c r="H767" s="18">
        <v>15476.7338</v>
      </c>
    </row>
    <row r="768" spans="7:8" x14ac:dyDescent="0.3">
      <c r="G768" s="3" t="s">
        <v>1452</v>
      </c>
      <c r="H768" s="18">
        <v>15476.7338</v>
      </c>
    </row>
    <row r="769" spans="7:8" x14ac:dyDescent="0.3">
      <c r="G769" s="3" t="s">
        <v>754</v>
      </c>
      <c r="H769" s="18">
        <v>15476.7338</v>
      </c>
    </row>
    <row r="770" spans="7:8" x14ac:dyDescent="0.3">
      <c r="G770" s="3" t="s">
        <v>756</v>
      </c>
      <c r="H770" s="18">
        <v>15476.7338</v>
      </c>
    </row>
    <row r="771" spans="7:8" x14ac:dyDescent="0.3">
      <c r="G771" s="3" t="s">
        <v>2172</v>
      </c>
      <c r="H771" s="18">
        <v>15476.7338</v>
      </c>
    </row>
    <row r="772" spans="7:8" x14ac:dyDescent="0.3">
      <c r="G772" s="3" t="s">
        <v>1242</v>
      </c>
      <c r="H772" s="18">
        <v>15476.7338</v>
      </c>
    </row>
    <row r="773" spans="7:8" x14ac:dyDescent="0.3">
      <c r="G773" s="3" t="s">
        <v>1685</v>
      </c>
      <c r="H773" s="18">
        <v>15476.7338</v>
      </c>
    </row>
    <row r="774" spans="7:8" x14ac:dyDescent="0.3">
      <c r="G774" s="3" t="s">
        <v>1996</v>
      </c>
      <c r="H774" s="18">
        <v>15476.7338</v>
      </c>
    </row>
    <row r="775" spans="7:8" x14ac:dyDescent="0.3">
      <c r="G775" s="3" t="s">
        <v>764</v>
      </c>
      <c r="H775" s="18">
        <v>15476.7338</v>
      </c>
    </row>
    <row r="776" spans="7:8" x14ac:dyDescent="0.3">
      <c r="G776" s="3" t="s">
        <v>224</v>
      </c>
      <c r="H776" s="18">
        <v>15476.7338</v>
      </c>
    </row>
    <row r="777" spans="7:8" x14ac:dyDescent="0.3">
      <c r="G777" s="3" t="s">
        <v>529</v>
      </c>
      <c r="H777" s="18">
        <v>15476.7338</v>
      </c>
    </row>
    <row r="778" spans="7:8" x14ac:dyDescent="0.3">
      <c r="G778" s="3" t="s">
        <v>711</v>
      </c>
      <c r="H778" s="18">
        <v>15476.7338</v>
      </c>
    </row>
    <row r="779" spans="7:8" x14ac:dyDescent="0.3">
      <c r="G779" s="3" t="s">
        <v>1870</v>
      </c>
      <c r="H779" s="18">
        <v>15476.7338</v>
      </c>
    </row>
    <row r="780" spans="7:8" x14ac:dyDescent="0.3">
      <c r="G780" s="3" t="s">
        <v>1463</v>
      </c>
      <c r="H780" s="18">
        <v>15476.7338</v>
      </c>
    </row>
    <row r="781" spans="7:8" x14ac:dyDescent="0.3">
      <c r="G781" s="3" t="s">
        <v>2121</v>
      </c>
      <c r="H781" s="18">
        <v>15476.7338</v>
      </c>
    </row>
    <row r="782" spans="7:8" x14ac:dyDescent="0.3">
      <c r="G782" s="3" t="s">
        <v>1995</v>
      </c>
      <c r="H782" s="18">
        <v>15476.7338</v>
      </c>
    </row>
    <row r="783" spans="7:8" x14ac:dyDescent="0.3">
      <c r="G783" s="3" t="s">
        <v>620</v>
      </c>
      <c r="H783" s="18">
        <v>15476.7338</v>
      </c>
    </row>
    <row r="784" spans="7:8" x14ac:dyDescent="0.3">
      <c r="G784" s="3" t="s">
        <v>768</v>
      </c>
      <c r="H784" s="18">
        <v>15476.7338</v>
      </c>
    </row>
    <row r="785" spans="7:8" x14ac:dyDescent="0.3">
      <c r="G785" s="3" t="s">
        <v>1422</v>
      </c>
      <c r="H785" s="18">
        <v>15476.7338</v>
      </c>
    </row>
    <row r="786" spans="7:8" x14ac:dyDescent="0.3">
      <c r="G786" s="3" t="s">
        <v>758</v>
      </c>
      <c r="H786" s="18">
        <v>15476.7338</v>
      </c>
    </row>
    <row r="787" spans="7:8" x14ac:dyDescent="0.3">
      <c r="G787" s="3" t="s">
        <v>2173</v>
      </c>
      <c r="H787" s="18">
        <v>15476.7338</v>
      </c>
    </row>
    <row r="788" spans="7:8" x14ac:dyDescent="0.3">
      <c r="G788" s="3" t="s">
        <v>1902</v>
      </c>
      <c r="H788" s="18">
        <v>15476.7338</v>
      </c>
    </row>
    <row r="789" spans="7:8" x14ac:dyDescent="0.3">
      <c r="G789" s="3" t="s">
        <v>2037</v>
      </c>
      <c r="H789" s="18">
        <v>15476.7338</v>
      </c>
    </row>
    <row r="790" spans="7:8" x14ac:dyDescent="0.3">
      <c r="G790" s="3" t="s">
        <v>632</v>
      </c>
      <c r="H790" s="18">
        <v>15476.7338</v>
      </c>
    </row>
    <row r="791" spans="7:8" x14ac:dyDescent="0.3">
      <c r="G791" s="3" t="s">
        <v>2070</v>
      </c>
      <c r="H791" s="18">
        <v>15257.019200000001</v>
      </c>
    </row>
    <row r="792" spans="7:8" x14ac:dyDescent="0.3">
      <c r="G792" s="3" t="s">
        <v>2183</v>
      </c>
      <c r="H792" s="18">
        <v>15257.019200000001</v>
      </c>
    </row>
    <row r="793" spans="7:8" x14ac:dyDescent="0.3">
      <c r="G793" s="3" t="s">
        <v>748</v>
      </c>
      <c r="H793" s="18">
        <v>15257.019200000001</v>
      </c>
    </row>
    <row r="794" spans="7:8" x14ac:dyDescent="0.3">
      <c r="G794" s="3" t="s">
        <v>1879</v>
      </c>
      <c r="H794" s="18">
        <v>15257.019200000001</v>
      </c>
    </row>
    <row r="795" spans="7:8" x14ac:dyDescent="0.3">
      <c r="G795" s="3" t="s">
        <v>227</v>
      </c>
      <c r="H795" s="18">
        <v>15257.019200000001</v>
      </c>
    </row>
    <row r="796" spans="7:8" x14ac:dyDescent="0.3">
      <c r="G796" s="3" t="s">
        <v>2082</v>
      </c>
      <c r="H796" s="18">
        <v>15257.019200000001</v>
      </c>
    </row>
    <row r="797" spans="7:8" x14ac:dyDescent="0.3">
      <c r="G797" s="3" t="s">
        <v>1694</v>
      </c>
      <c r="H797" s="18">
        <v>15257.019200000001</v>
      </c>
    </row>
    <row r="798" spans="7:8" x14ac:dyDescent="0.3">
      <c r="G798" s="3" t="s">
        <v>1564</v>
      </c>
      <c r="H798" s="18">
        <v>15257.019200000001</v>
      </c>
    </row>
    <row r="799" spans="7:8" x14ac:dyDescent="0.3">
      <c r="G799" s="3" t="s">
        <v>1329</v>
      </c>
      <c r="H799" s="18">
        <v>15257.019200000001</v>
      </c>
    </row>
    <row r="800" spans="7:8" x14ac:dyDescent="0.3">
      <c r="G800" s="3" t="s">
        <v>1843</v>
      </c>
      <c r="H800" s="18">
        <v>15092.611199999999</v>
      </c>
    </row>
    <row r="801" spans="7:8" x14ac:dyDescent="0.3">
      <c r="G801" s="3" t="s">
        <v>1687</v>
      </c>
      <c r="H801" s="18">
        <v>15092.611199999999</v>
      </c>
    </row>
    <row r="802" spans="7:8" x14ac:dyDescent="0.3">
      <c r="G802" s="3" t="s">
        <v>1726</v>
      </c>
      <c r="H802" s="18">
        <v>15092.611199999999</v>
      </c>
    </row>
    <row r="803" spans="7:8" x14ac:dyDescent="0.3">
      <c r="G803" s="3" t="s">
        <v>2074</v>
      </c>
      <c r="H803" s="18">
        <v>15092.611199999999</v>
      </c>
    </row>
    <row r="804" spans="7:8" x14ac:dyDescent="0.3">
      <c r="G804" s="3" t="s">
        <v>847</v>
      </c>
      <c r="H804" s="18">
        <v>15092.611199999999</v>
      </c>
    </row>
    <row r="805" spans="7:8" x14ac:dyDescent="0.3">
      <c r="G805" s="3" t="s">
        <v>594</v>
      </c>
      <c r="H805" s="18">
        <v>15092.611199999999</v>
      </c>
    </row>
    <row r="806" spans="7:8" x14ac:dyDescent="0.3">
      <c r="G806" s="3" t="s">
        <v>1521</v>
      </c>
      <c r="H806" s="18">
        <v>15092.611199999999</v>
      </c>
    </row>
    <row r="807" spans="7:8" x14ac:dyDescent="0.3">
      <c r="G807" s="3" t="s">
        <v>885</v>
      </c>
      <c r="H807" s="18">
        <v>15092.611199999999</v>
      </c>
    </row>
    <row r="808" spans="7:8" x14ac:dyDescent="0.3">
      <c r="G808" s="3" t="s">
        <v>882</v>
      </c>
      <c r="H808" s="18">
        <v>15092.611199999999</v>
      </c>
    </row>
    <row r="809" spans="7:8" x14ac:dyDescent="0.3">
      <c r="G809" s="3" t="s">
        <v>995</v>
      </c>
      <c r="H809" s="18">
        <v>15092.611199999999</v>
      </c>
    </row>
    <row r="810" spans="7:8" x14ac:dyDescent="0.3">
      <c r="G810" s="3" t="s">
        <v>1933</v>
      </c>
      <c r="H810" s="18">
        <v>15092.611199999999</v>
      </c>
    </row>
    <row r="811" spans="7:8" x14ac:dyDescent="0.3">
      <c r="G811" s="3" t="s">
        <v>1883</v>
      </c>
      <c r="H811" s="18">
        <v>14878.356</v>
      </c>
    </row>
    <row r="812" spans="7:8" x14ac:dyDescent="0.3">
      <c r="G812" s="3" t="s">
        <v>1984</v>
      </c>
      <c r="H812" s="18">
        <v>14878.356</v>
      </c>
    </row>
    <row r="813" spans="7:8" x14ac:dyDescent="0.3">
      <c r="G813" s="3" t="s">
        <v>2000</v>
      </c>
      <c r="H813" s="18">
        <v>14878.356</v>
      </c>
    </row>
    <row r="814" spans="7:8" x14ac:dyDescent="0.3">
      <c r="G814" s="3" t="s">
        <v>1962</v>
      </c>
      <c r="H814" s="18">
        <v>14878.356</v>
      </c>
    </row>
    <row r="815" spans="7:8" x14ac:dyDescent="0.3">
      <c r="G815" s="3" t="s">
        <v>510</v>
      </c>
      <c r="H815" s="18">
        <v>14878.356</v>
      </c>
    </row>
    <row r="816" spans="7:8" x14ac:dyDescent="0.3">
      <c r="G816" s="3" t="s">
        <v>1675</v>
      </c>
      <c r="H816" s="18">
        <v>14793.017599999999</v>
      </c>
    </row>
    <row r="817" spans="7:8" x14ac:dyDescent="0.3">
      <c r="G817" s="3" t="s">
        <v>954</v>
      </c>
      <c r="H817" s="18">
        <v>14793.017599999999</v>
      </c>
    </row>
    <row r="818" spans="7:8" x14ac:dyDescent="0.3">
      <c r="G818" s="3" t="s">
        <v>992</v>
      </c>
      <c r="H818" s="18">
        <v>14793.017599999999</v>
      </c>
    </row>
    <row r="819" spans="7:8" x14ac:dyDescent="0.3">
      <c r="G819" s="3" t="s">
        <v>1351</v>
      </c>
      <c r="H819" s="18">
        <v>14793.017599999999</v>
      </c>
    </row>
    <row r="820" spans="7:8" x14ac:dyDescent="0.3">
      <c r="G820" s="3" t="s">
        <v>2018</v>
      </c>
      <c r="H820" s="18">
        <v>14793.017599999999</v>
      </c>
    </row>
    <row r="821" spans="7:8" x14ac:dyDescent="0.3">
      <c r="G821" s="3" t="s">
        <v>2079</v>
      </c>
      <c r="H821" s="18">
        <v>14793.017599999999</v>
      </c>
    </row>
    <row r="822" spans="7:8" x14ac:dyDescent="0.3">
      <c r="G822" s="3" t="s">
        <v>1420</v>
      </c>
      <c r="H822" s="18">
        <v>14793.017599999999</v>
      </c>
    </row>
    <row r="823" spans="7:8" x14ac:dyDescent="0.3">
      <c r="G823" s="3" t="s">
        <v>1240</v>
      </c>
      <c r="H823" s="18">
        <v>14793.017599999999</v>
      </c>
    </row>
    <row r="824" spans="7:8" x14ac:dyDescent="0.3">
      <c r="G824" s="3" t="s">
        <v>927</v>
      </c>
      <c r="H824" s="18">
        <v>14793.017599999999</v>
      </c>
    </row>
    <row r="825" spans="7:8" x14ac:dyDescent="0.3">
      <c r="G825" s="3" t="s">
        <v>228</v>
      </c>
      <c r="H825" s="18">
        <v>14793.017599999999</v>
      </c>
    </row>
    <row r="826" spans="7:8" x14ac:dyDescent="0.3">
      <c r="G826" s="3" t="s">
        <v>1854</v>
      </c>
      <c r="H826" s="18">
        <v>14793.017599999999</v>
      </c>
    </row>
    <row r="827" spans="7:8" x14ac:dyDescent="0.3">
      <c r="G827" s="3" t="s">
        <v>1293</v>
      </c>
      <c r="H827" s="18">
        <v>14793.017599999999</v>
      </c>
    </row>
    <row r="828" spans="7:8" x14ac:dyDescent="0.3">
      <c r="G828" s="3" t="s">
        <v>1591</v>
      </c>
      <c r="H828" s="18">
        <v>14793.017599999999</v>
      </c>
    </row>
    <row r="829" spans="7:8" x14ac:dyDescent="0.3">
      <c r="G829" s="3" t="s">
        <v>653</v>
      </c>
      <c r="H829" s="18">
        <v>14793.017599999999</v>
      </c>
    </row>
    <row r="830" spans="7:8" x14ac:dyDescent="0.3">
      <c r="G830" s="3" t="s">
        <v>823</v>
      </c>
      <c r="H830" s="18">
        <v>14793.017599999999</v>
      </c>
    </row>
    <row r="831" spans="7:8" x14ac:dyDescent="0.3">
      <c r="G831" s="3" t="s">
        <v>618</v>
      </c>
      <c r="H831" s="18">
        <v>14768.956</v>
      </c>
    </row>
    <row r="832" spans="7:8" x14ac:dyDescent="0.3">
      <c r="G832" s="3" t="s">
        <v>398</v>
      </c>
      <c r="H832" s="18">
        <v>14768.956</v>
      </c>
    </row>
    <row r="833" spans="7:8" x14ac:dyDescent="0.3">
      <c r="G833" s="3" t="s">
        <v>457</v>
      </c>
      <c r="H833" s="18">
        <v>14768.956</v>
      </c>
    </row>
    <row r="834" spans="7:8" x14ac:dyDescent="0.3">
      <c r="G834" s="3" t="s">
        <v>444</v>
      </c>
      <c r="H834" s="18">
        <v>14768.956</v>
      </c>
    </row>
    <row r="835" spans="7:8" x14ac:dyDescent="0.3">
      <c r="G835" s="3" t="s">
        <v>505</v>
      </c>
      <c r="H835" s="18">
        <v>14768.956</v>
      </c>
    </row>
    <row r="836" spans="7:8" x14ac:dyDescent="0.3">
      <c r="G836" s="3" t="s">
        <v>1730</v>
      </c>
      <c r="H836" s="18">
        <v>14768.956</v>
      </c>
    </row>
    <row r="837" spans="7:8" x14ac:dyDescent="0.3">
      <c r="G837" s="3" t="s">
        <v>2204</v>
      </c>
      <c r="H837" s="18">
        <v>14768.956</v>
      </c>
    </row>
    <row r="838" spans="7:8" x14ac:dyDescent="0.3">
      <c r="G838" s="3" t="s">
        <v>1563</v>
      </c>
      <c r="H838" s="18">
        <v>14768.956</v>
      </c>
    </row>
    <row r="839" spans="7:8" x14ac:dyDescent="0.3">
      <c r="G839" s="3" t="s">
        <v>952</v>
      </c>
      <c r="H839" s="18">
        <v>14634.937900000001</v>
      </c>
    </row>
    <row r="840" spans="7:8" x14ac:dyDescent="0.3">
      <c r="G840" s="3" t="s">
        <v>1910</v>
      </c>
      <c r="H840" s="18">
        <v>14634.937900000001</v>
      </c>
    </row>
    <row r="841" spans="7:8" x14ac:dyDescent="0.3">
      <c r="G841" s="3" t="s">
        <v>2071</v>
      </c>
      <c r="H841" s="18">
        <v>14634.937900000001</v>
      </c>
    </row>
    <row r="842" spans="7:8" x14ac:dyDescent="0.3">
      <c r="G842" s="3" t="s">
        <v>880</v>
      </c>
      <c r="H842" s="18">
        <v>14634.937900000001</v>
      </c>
    </row>
    <row r="843" spans="7:8" x14ac:dyDescent="0.3">
      <c r="G843" s="3" t="s">
        <v>2025</v>
      </c>
      <c r="H843" s="18">
        <v>14634.937900000001</v>
      </c>
    </row>
    <row r="844" spans="7:8" x14ac:dyDescent="0.3">
      <c r="G844" s="3" t="s">
        <v>1696</v>
      </c>
      <c r="H844" s="18">
        <v>14634.937900000001</v>
      </c>
    </row>
    <row r="845" spans="7:8" x14ac:dyDescent="0.3">
      <c r="G845" s="3" t="s">
        <v>914</v>
      </c>
      <c r="H845" s="18">
        <v>14634.937900000001</v>
      </c>
    </row>
    <row r="846" spans="7:8" x14ac:dyDescent="0.3">
      <c r="G846" s="3" t="s">
        <v>887</v>
      </c>
      <c r="H846" s="18">
        <v>14634.937900000001</v>
      </c>
    </row>
    <row r="847" spans="7:8" x14ac:dyDescent="0.3">
      <c r="G847" s="3" t="s">
        <v>229</v>
      </c>
      <c r="H847" s="18">
        <v>14634.937900000001</v>
      </c>
    </row>
    <row r="848" spans="7:8" x14ac:dyDescent="0.3">
      <c r="G848" s="3" t="s">
        <v>1549</v>
      </c>
      <c r="H848" s="18">
        <v>14634.937900000001</v>
      </c>
    </row>
    <row r="849" spans="7:8" x14ac:dyDescent="0.3">
      <c r="G849" s="3" t="s">
        <v>926</v>
      </c>
      <c r="H849" s="18">
        <v>14634.937900000001</v>
      </c>
    </row>
    <row r="850" spans="7:8" x14ac:dyDescent="0.3">
      <c r="G850" s="3" t="s">
        <v>771</v>
      </c>
      <c r="H850" s="18">
        <v>14634.937900000001</v>
      </c>
    </row>
    <row r="851" spans="7:8" x14ac:dyDescent="0.3">
      <c r="G851" s="3" t="s">
        <v>230</v>
      </c>
      <c r="H851" s="18">
        <v>14634.937900000001</v>
      </c>
    </row>
    <row r="852" spans="7:8" x14ac:dyDescent="0.3">
      <c r="G852" s="3" t="s">
        <v>946</v>
      </c>
      <c r="H852" s="18">
        <v>14634.937900000001</v>
      </c>
    </row>
    <row r="853" spans="7:8" x14ac:dyDescent="0.3">
      <c r="G853" s="3" t="s">
        <v>231</v>
      </c>
      <c r="H853" s="18">
        <v>14634.937900000001</v>
      </c>
    </row>
    <row r="854" spans="7:8" x14ac:dyDescent="0.3">
      <c r="G854" s="3" t="s">
        <v>233</v>
      </c>
      <c r="H854" s="18">
        <v>14634.937900000001</v>
      </c>
    </row>
    <row r="855" spans="7:8" x14ac:dyDescent="0.3">
      <c r="G855" s="3" t="s">
        <v>1684</v>
      </c>
      <c r="H855" s="18">
        <v>14634.937900000001</v>
      </c>
    </row>
    <row r="856" spans="7:8" x14ac:dyDescent="0.3">
      <c r="G856" s="3" t="s">
        <v>2064</v>
      </c>
      <c r="H856" s="18">
        <v>14634.937900000001</v>
      </c>
    </row>
    <row r="857" spans="7:8" x14ac:dyDescent="0.3">
      <c r="G857" s="3" t="s">
        <v>1475</v>
      </c>
      <c r="H857" s="18">
        <v>14634.937900000001</v>
      </c>
    </row>
    <row r="858" spans="7:8" x14ac:dyDescent="0.3">
      <c r="G858" s="3" t="s">
        <v>2153</v>
      </c>
      <c r="H858" s="18">
        <v>14634.937900000001</v>
      </c>
    </row>
    <row r="859" spans="7:8" x14ac:dyDescent="0.3">
      <c r="G859" s="3" t="s">
        <v>1866</v>
      </c>
      <c r="H859" s="18">
        <v>14634.937900000001</v>
      </c>
    </row>
    <row r="860" spans="7:8" x14ac:dyDescent="0.3">
      <c r="G860" s="3" t="s">
        <v>925</v>
      </c>
      <c r="H860" s="18">
        <v>14634.937900000001</v>
      </c>
    </row>
    <row r="861" spans="7:8" x14ac:dyDescent="0.3">
      <c r="G861" s="3" t="s">
        <v>920</v>
      </c>
      <c r="H861" s="18">
        <v>14634.937900000001</v>
      </c>
    </row>
    <row r="862" spans="7:8" x14ac:dyDescent="0.3">
      <c r="G862" s="3" t="s">
        <v>2036</v>
      </c>
      <c r="H862" s="18">
        <v>14634.937900000001</v>
      </c>
    </row>
    <row r="863" spans="7:8" x14ac:dyDescent="0.3">
      <c r="G863" s="3" t="s">
        <v>1393</v>
      </c>
      <c r="H863" s="18">
        <v>14634.937900000001</v>
      </c>
    </row>
    <row r="864" spans="7:8" x14ac:dyDescent="0.3">
      <c r="G864" s="3" t="s">
        <v>930</v>
      </c>
      <c r="H864" s="18">
        <v>14634.937900000001</v>
      </c>
    </row>
    <row r="865" spans="7:8" x14ac:dyDescent="0.3">
      <c r="G865" s="3" t="s">
        <v>232</v>
      </c>
      <c r="H865" s="18">
        <v>14634.937900000001</v>
      </c>
    </row>
    <row r="866" spans="7:8" x14ac:dyDescent="0.3">
      <c r="G866" s="3" t="s">
        <v>680</v>
      </c>
      <c r="H866" s="18">
        <v>14634.937900000001</v>
      </c>
    </row>
    <row r="867" spans="7:8" x14ac:dyDescent="0.3">
      <c r="G867" s="3" t="s">
        <v>592</v>
      </c>
      <c r="H867" s="18">
        <v>14634.937900000001</v>
      </c>
    </row>
    <row r="868" spans="7:8" x14ac:dyDescent="0.3">
      <c r="G868" s="3" t="s">
        <v>1561</v>
      </c>
      <c r="H868" s="18">
        <v>14303.4555</v>
      </c>
    </row>
    <row r="869" spans="7:8" x14ac:dyDescent="0.3">
      <c r="G869" s="3" t="s">
        <v>2099</v>
      </c>
      <c r="H869" s="18">
        <v>14303.4555</v>
      </c>
    </row>
    <row r="870" spans="7:8" x14ac:dyDescent="0.3">
      <c r="G870" s="3" t="s">
        <v>400</v>
      </c>
      <c r="H870" s="18">
        <v>14303.4555</v>
      </c>
    </row>
    <row r="871" spans="7:8" x14ac:dyDescent="0.3">
      <c r="G871" s="3" t="s">
        <v>485</v>
      </c>
      <c r="H871" s="18">
        <v>14303.4555</v>
      </c>
    </row>
    <row r="872" spans="7:8" x14ac:dyDescent="0.3">
      <c r="G872" s="3" t="s">
        <v>988</v>
      </c>
      <c r="H872" s="18">
        <v>14303.4555</v>
      </c>
    </row>
    <row r="873" spans="7:8" x14ac:dyDescent="0.3">
      <c r="G873" s="3" t="s">
        <v>234</v>
      </c>
      <c r="H873" s="18">
        <v>14303.4555</v>
      </c>
    </row>
    <row r="874" spans="7:8" x14ac:dyDescent="0.3">
      <c r="G874" s="3" t="s">
        <v>1372</v>
      </c>
      <c r="H874" s="18">
        <v>14149.323</v>
      </c>
    </row>
    <row r="875" spans="7:8" x14ac:dyDescent="0.3">
      <c r="G875" s="3" t="s">
        <v>1580</v>
      </c>
      <c r="H875" s="18">
        <v>14149.323</v>
      </c>
    </row>
    <row r="876" spans="7:8" x14ac:dyDescent="0.3">
      <c r="G876" s="3" t="s">
        <v>2164</v>
      </c>
      <c r="H876" s="18">
        <v>14149.323</v>
      </c>
    </row>
    <row r="877" spans="7:8" x14ac:dyDescent="0.3">
      <c r="G877" s="3" t="s">
        <v>555</v>
      </c>
      <c r="H877" s="18">
        <v>14149.323</v>
      </c>
    </row>
    <row r="878" spans="7:8" x14ac:dyDescent="0.3">
      <c r="G878" s="3" t="s">
        <v>615</v>
      </c>
      <c r="H878" s="18">
        <v>14149.323</v>
      </c>
    </row>
    <row r="879" spans="7:8" x14ac:dyDescent="0.3">
      <c r="G879" s="3" t="s">
        <v>2055</v>
      </c>
      <c r="H879" s="18">
        <v>14149.323</v>
      </c>
    </row>
    <row r="880" spans="7:8" x14ac:dyDescent="0.3">
      <c r="G880" s="3" t="s">
        <v>235</v>
      </c>
      <c r="H880" s="18">
        <v>14069.758</v>
      </c>
    </row>
    <row r="881" spans="7:8" x14ac:dyDescent="0.3">
      <c r="G881" s="3" t="s">
        <v>1797</v>
      </c>
      <c r="H881" s="18">
        <v>14069.758</v>
      </c>
    </row>
    <row r="882" spans="7:8" x14ac:dyDescent="0.3">
      <c r="G882" s="3" t="s">
        <v>240</v>
      </c>
      <c r="H882" s="18">
        <v>14069.758</v>
      </c>
    </row>
    <row r="883" spans="7:8" x14ac:dyDescent="0.3">
      <c r="G883" s="3" t="s">
        <v>1529</v>
      </c>
      <c r="H883" s="18">
        <v>14069.758</v>
      </c>
    </row>
    <row r="884" spans="7:8" x14ac:dyDescent="0.3">
      <c r="G884" s="3" t="s">
        <v>1601</v>
      </c>
      <c r="H884" s="18">
        <v>14069.758</v>
      </c>
    </row>
    <row r="885" spans="7:8" x14ac:dyDescent="0.3">
      <c r="G885" s="3" t="s">
        <v>2237</v>
      </c>
      <c r="H885" s="18">
        <v>14069.758</v>
      </c>
    </row>
    <row r="886" spans="7:8" x14ac:dyDescent="0.3">
      <c r="G886" s="3" t="s">
        <v>981</v>
      </c>
      <c r="H886" s="18">
        <v>14069.758</v>
      </c>
    </row>
    <row r="887" spans="7:8" x14ac:dyDescent="0.3">
      <c r="G887" s="3" t="s">
        <v>1838</v>
      </c>
      <c r="H887" s="18">
        <v>14069.758</v>
      </c>
    </row>
    <row r="888" spans="7:8" x14ac:dyDescent="0.3">
      <c r="G888" s="3" t="s">
        <v>243</v>
      </c>
      <c r="H888" s="18">
        <v>14069.758</v>
      </c>
    </row>
    <row r="889" spans="7:8" x14ac:dyDescent="0.3">
      <c r="G889" s="3" t="s">
        <v>1254</v>
      </c>
      <c r="H889" s="18">
        <v>14069.758</v>
      </c>
    </row>
    <row r="890" spans="7:8" x14ac:dyDescent="0.3">
      <c r="G890" s="3" t="s">
        <v>2012</v>
      </c>
      <c r="H890" s="18">
        <v>14069.758</v>
      </c>
    </row>
    <row r="891" spans="7:8" x14ac:dyDescent="0.3">
      <c r="G891" s="3" t="s">
        <v>2220</v>
      </c>
      <c r="H891" s="18">
        <v>14069.758</v>
      </c>
    </row>
    <row r="892" spans="7:8" x14ac:dyDescent="0.3">
      <c r="G892" s="3" t="s">
        <v>1646</v>
      </c>
      <c r="H892" s="18">
        <v>14069.758</v>
      </c>
    </row>
    <row r="893" spans="7:8" x14ac:dyDescent="0.3">
      <c r="G893" s="3" t="s">
        <v>731</v>
      </c>
      <c r="H893" s="18">
        <v>14069.758</v>
      </c>
    </row>
    <row r="894" spans="7:8" x14ac:dyDescent="0.3">
      <c r="G894" s="3" t="s">
        <v>1853</v>
      </c>
      <c r="H894" s="18">
        <v>14069.758</v>
      </c>
    </row>
    <row r="895" spans="7:8" x14ac:dyDescent="0.3">
      <c r="G895" s="3" t="s">
        <v>237</v>
      </c>
      <c r="H895" s="18">
        <v>14069.758</v>
      </c>
    </row>
    <row r="896" spans="7:8" x14ac:dyDescent="0.3">
      <c r="G896" s="3" t="s">
        <v>2008</v>
      </c>
      <c r="H896" s="18">
        <v>14069.758</v>
      </c>
    </row>
    <row r="897" spans="7:8" x14ac:dyDescent="0.3">
      <c r="G897" s="3" t="s">
        <v>1826</v>
      </c>
      <c r="H897" s="18">
        <v>14069.758</v>
      </c>
    </row>
    <row r="898" spans="7:8" x14ac:dyDescent="0.3">
      <c r="G898" s="3" t="s">
        <v>2035</v>
      </c>
      <c r="H898" s="18">
        <v>14069.758</v>
      </c>
    </row>
    <row r="899" spans="7:8" x14ac:dyDescent="0.3">
      <c r="G899" s="3" t="s">
        <v>241</v>
      </c>
      <c r="H899" s="18">
        <v>14069.758</v>
      </c>
    </row>
    <row r="900" spans="7:8" x14ac:dyDescent="0.3">
      <c r="G900" s="3" t="s">
        <v>2187</v>
      </c>
      <c r="H900" s="18">
        <v>14069.758</v>
      </c>
    </row>
    <row r="901" spans="7:8" x14ac:dyDescent="0.3">
      <c r="G901" s="3" t="s">
        <v>242</v>
      </c>
      <c r="H901" s="18">
        <v>14069.758</v>
      </c>
    </row>
    <row r="902" spans="7:8" x14ac:dyDescent="0.3">
      <c r="G902" s="3" t="s">
        <v>2238</v>
      </c>
      <c r="H902" s="18">
        <v>14069.758</v>
      </c>
    </row>
    <row r="903" spans="7:8" x14ac:dyDescent="0.3">
      <c r="G903" s="3" t="s">
        <v>1958</v>
      </c>
      <c r="H903" s="18">
        <v>14069.758</v>
      </c>
    </row>
    <row r="904" spans="7:8" x14ac:dyDescent="0.3">
      <c r="G904" s="3" t="s">
        <v>1639</v>
      </c>
      <c r="H904" s="18">
        <v>14069.758</v>
      </c>
    </row>
    <row r="905" spans="7:8" x14ac:dyDescent="0.3">
      <c r="G905" s="3" t="s">
        <v>969</v>
      </c>
      <c r="H905" s="18">
        <v>14069.758</v>
      </c>
    </row>
    <row r="906" spans="7:8" x14ac:dyDescent="0.3">
      <c r="G906" s="3" t="s">
        <v>440</v>
      </c>
      <c r="H906" s="18">
        <v>14069.758</v>
      </c>
    </row>
    <row r="907" spans="7:8" x14ac:dyDescent="0.3">
      <c r="G907" s="3" t="s">
        <v>1791</v>
      </c>
      <c r="H907" s="18">
        <v>14069.758</v>
      </c>
    </row>
    <row r="908" spans="7:8" x14ac:dyDescent="0.3">
      <c r="G908" s="3" t="s">
        <v>1953</v>
      </c>
      <c r="H908" s="18">
        <v>14069.758</v>
      </c>
    </row>
    <row r="909" spans="7:8" x14ac:dyDescent="0.3">
      <c r="G909" s="3" t="s">
        <v>814</v>
      </c>
      <c r="H909" s="18">
        <v>14069.758</v>
      </c>
    </row>
    <row r="910" spans="7:8" x14ac:dyDescent="0.3">
      <c r="G910" s="3" t="s">
        <v>236</v>
      </c>
      <c r="H910" s="18">
        <v>14069.758</v>
      </c>
    </row>
    <row r="911" spans="7:8" x14ac:dyDescent="0.3">
      <c r="G911" s="3" t="s">
        <v>552</v>
      </c>
      <c r="H911" s="18">
        <v>14069.758</v>
      </c>
    </row>
    <row r="912" spans="7:8" x14ac:dyDescent="0.3">
      <c r="G912" s="3" t="s">
        <v>630</v>
      </c>
      <c r="H912" s="18">
        <v>14069.758</v>
      </c>
    </row>
    <row r="913" spans="7:8" x14ac:dyDescent="0.3">
      <c r="G913" s="3" t="s">
        <v>565</v>
      </c>
      <c r="H913" s="18">
        <v>14069.758</v>
      </c>
    </row>
    <row r="914" spans="7:8" x14ac:dyDescent="0.3">
      <c r="G914" s="3" t="s">
        <v>1660</v>
      </c>
      <c r="H914" s="18">
        <v>14069.758</v>
      </c>
    </row>
    <row r="915" spans="7:8" x14ac:dyDescent="0.3">
      <c r="G915" s="3" t="s">
        <v>2120</v>
      </c>
      <c r="H915" s="18">
        <v>14069.758</v>
      </c>
    </row>
    <row r="916" spans="7:8" x14ac:dyDescent="0.3">
      <c r="G916" s="3" t="s">
        <v>2116</v>
      </c>
      <c r="H916" s="18">
        <v>14069.758</v>
      </c>
    </row>
    <row r="917" spans="7:8" x14ac:dyDescent="0.3">
      <c r="G917" s="3" t="s">
        <v>239</v>
      </c>
      <c r="H917" s="18">
        <v>14069.758</v>
      </c>
    </row>
    <row r="918" spans="7:8" x14ac:dyDescent="0.3">
      <c r="G918" s="3" t="s">
        <v>2048</v>
      </c>
      <c r="H918" s="18">
        <v>14069.758</v>
      </c>
    </row>
    <row r="919" spans="7:8" x14ac:dyDescent="0.3">
      <c r="G919" s="3" t="s">
        <v>238</v>
      </c>
      <c r="H919" s="18">
        <v>14069.758</v>
      </c>
    </row>
    <row r="920" spans="7:8" x14ac:dyDescent="0.3">
      <c r="G920" s="3" t="s">
        <v>1552</v>
      </c>
      <c r="H920" s="18">
        <v>14069.758</v>
      </c>
    </row>
    <row r="921" spans="7:8" x14ac:dyDescent="0.3">
      <c r="G921" s="3" t="s">
        <v>1634</v>
      </c>
      <c r="H921" s="18">
        <v>14069.758</v>
      </c>
    </row>
    <row r="922" spans="7:8" x14ac:dyDescent="0.3">
      <c r="G922" s="3" t="s">
        <v>1899</v>
      </c>
      <c r="H922" s="18">
        <v>14069.758</v>
      </c>
    </row>
    <row r="923" spans="7:8" x14ac:dyDescent="0.3">
      <c r="G923" s="3" t="s">
        <v>675</v>
      </c>
      <c r="H923" s="18">
        <v>14069.758</v>
      </c>
    </row>
    <row r="924" spans="7:8" x14ac:dyDescent="0.3">
      <c r="G924" s="3" t="s">
        <v>1579</v>
      </c>
      <c r="H924" s="18">
        <v>14069.758</v>
      </c>
    </row>
    <row r="925" spans="7:8" x14ac:dyDescent="0.3">
      <c r="G925" s="3" t="s">
        <v>2059</v>
      </c>
      <c r="H925" s="18">
        <v>13868.454</v>
      </c>
    </row>
    <row r="926" spans="7:8" x14ac:dyDescent="0.3">
      <c r="G926" s="3" t="s">
        <v>819</v>
      </c>
      <c r="H926" s="18">
        <v>13868.454</v>
      </c>
    </row>
    <row r="927" spans="7:8" x14ac:dyDescent="0.3">
      <c r="G927" s="3" t="s">
        <v>2112</v>
      </c>
      <c r="H927" s="18">
        <v>13868.454</v>
      </c>
    </row>
    <row r="928" spans="7:8" x14ac:dyDescent="0.3">
      <c r="G928" s="3" t="s">
        <v>1629</v>
      </c>
      <c r="H928" s="18">
        <v>13868.454</v>
      </c>
    </row>
    <row r="929" spans="7:8" x14ac:dyDescent="0.3">
      <c r="G929" s="3" t="s">
        <v>890</v>
      </c>
      <c r="H929" s="18">
        <v>13868.454</v>
      </c>
    </row>
    <row r="930" spans="7:8" x14ac:dyDescent="0.3">
      <c r="G930" s="3" t="s">
        <v>903</v>
      </c>
      <c r="H930" s="18">
        <v>13868.454</v>
      </c>
    </row>
    <row r="931" spans="7:8" x14ac:dyDescent="0.3">
      <c r="G931" s="3" t="s">
        <v>1485</v>
      </c>
      <c r="H931" s="18">
        <v>13868.454</v>
      </c>
    </row>
    <row r="932" spans="7:8" x14ac:dyDescent="0.3">
      <c r="G932" s="3" t="s">
        <v>1022</v>
      </c>
      <c r="H932" s="18">
        <v>13868.454</v>
      </c>
    </row>
    <row r="933" spans="7:8" x14ac:dyDescent="0.3">
      <c r="G933" s="3" t="s">
        <v>561</v>
      </c>
      <c r="H933" s="18">
        <v>13868.454</v>
      </c>
    </row>
    <row r="934" spans="7:8" x14ac:dyDescent="0.3">
      <c r="G934" s="3" t="s">
        <v>1922</v>
      </c>
      <c r="H934" s="18">
        <v>13868.454</v>
      </c>
    </row>
    <row r="935" spans="7:8" x14ac:dyDescent="0.3">
      <c r="G935" s="3" t="s">
        <v>1354</v>
      </c>
      <c r="H935" s="18">
        <v>13868.454</v>
      </c>
    </row>
    <row r="936" spans="7:8" x14ac:dyDescent="0.3">
      <c r="G936" s="3" t="s">
        <v>896</v>
      </c>
      <c r="H936" s="18">
        <v>13774.0592</v>
      </c>
    </row>
    <row r="937" spans="7:8" x14ac:dyDescent="0.3">
      <c r="G937" s="3" t="s">
        <v>829</v>
      </c>
      <c r="H937" s="18">
        <v>13774.0592</v>
      </c>
    </row>
    <row r="938" spans="7:8" x14ac:dyDescent="0.3">
      <c r="G938" s="3" t="s">
        <v>938</v>
      </c>
      <c r="H938" s="18">
        <v>13774.0592</v>
      </c>
    </row>
    <row r="939" spans="7:8" x14ac:dyDescent="0.3">
      <c r="G939" s="3" t="s">
        <v>1604</v>
      </c>
      <c r="H939" s="18">
        <v>13774.0592</v>
      </c>
    </row>
    <row r="940" spans="7:8" x14ac:dyDescent="0.3">
      <c r="G940" s="3" t="s">
        <v>1517</v>
      </c>
      <c r="H940" s="18">
        <v>13774.0592</v>
      </c>
    </row>
    <row r="941" spans="7:8" x14ac:dyDescent="0.3">
      <c r="G941" s="3" t="s">
        <v>1333</v>
      </c>
      <c r="H941" s="18">
        <v>13774.0592</v>
      </c>
    </row>
    <row r="942" spans="7:8" x14ac:dyDescent="0.3">
      <c r="G942" s="3" t="s">
        <v>2115</v>
      </c>
      <c r="H942" s="18">
        <v>13774.0592</v>
      </c>
    </row>
    <row r="943" spans="7:8" x14ac:dyDescent="0.3">
      <c r="G943" s="3" t="s">
        <v>2188</v>
      </c>
      <c r="H943" s="18">
        <v>13774.0592</v>
      </c>
    </row>
    <row r="944" spans="7:8" x14ac:dyDescent="0.3">
      <c r="G944" s="3" t="s">
        <v>2084</v>
      </c>
      <c r="H944" s="18">
        <v>13774.0592</v>
      </c>
    </row>
    <row r="945" spans="7:8" x14ac:dyDescent="0.3">
      <c r="G945" s="3" t="s">
        <v>972</v>
      </c>
      <c r="H945" s="18">
        <v>13774.0592</v>
      </c>
    </row>
    <row r="946" spans="7:8" x14ac:dyDescent="0.3">
      <c r="G946" s="3" t="s">
        <v>872</v>
      </c>
      <c r="H946" s="18">
        <v>13774.0592</v>
      </c>
    </row>
    <row r="947" spans="7:8" x14ac:dyDescent="0.3">
      <c r="G947" s="3" t="s">
        <v>2049</v>
      </c>
      <c r="H947" s="18">
        <v>13774.0592</v>
      </c>
    </row>
    <row r="948" spans="7:8" x14ac:dyDescent="0.3">
      <c r="G948" s="3" t="s">
        <v>919</v>
      </c>
      <c r="H948" s="18">
        <v>13774.0592</v>
      </c>
    </row>
    <row r="949" spans="7:8" x14ac:dyDescent="0.3">
      <c r="G949" s="3" t="s">
        <v>1330</v>
      </c>
      <c r="H949" s="18">
        <v>13774.0592</v>
      </c>
    </row>
    <row r="950" spans="7:8" x14ac:dyDescent="0.3">
      <c r="G950" s="3" t="s">
        <v>785</v>
      </c>
      <c r="H950" s="18">
        <v>13774.0592</v>
      </c>
    </row>
    <row r="951" spans="7:8" x14ac:dyDescent="0.3">
      <c r="G951" s="3" t="s">
        <v>2095</v>
      </c>
      <c r="H951" s="18">
        <v>13774.0592</v>
      </c>
    </row>
    <row r="952" spans="7:8" x14ac:dyDescent="0.3">
      <c r="G952" s="3" t="s">
        <v>874</v>
      </c>
      <c r="H952" s="18">
        <v>13390.520399999999</v>
      </c>
    </row>
    <row r="953" spans="7:8" x14ac:dyDescent="0.3">
      <c r="G953" s="3" t="s">
        <v>2129</v>
      </c>
      <c r="H953" s="18">
        <v>13390.520399999999</v>
      </c>
    </row>
    <row r="954" spans="7:8" x14ac:dyDescent="0.3">
      <c r="G954" s="3" t="s">
        <v>1024</v>
      </c>
      <c r="H954" s="18">
        <v>13390.520399999999</v>
      </c>
    </row>
    <row r="955" spans="7:8" x14ac:dyDescent="0.3">
      <c r="G955" s="3" t="s">
        <v>760</v>
      </c>
      <c r="H955" s="18">
        <v>13390.520399999999</v>
      </c>
    </row>
    <row r="956" spans="7:8" x14ac:dyDescent="0.3">
      <c r="G956" s="3" t="s">
        <v>408</v>
      </c>
      <c r="H956" s="18">
        <v>13349.891799999999</v>
      </c>
    </row>
    <row r="957" spans="7:8" x14ac:dyDescent="0.3">
      <c r="G957" s="3" t="s">
        <v>1632</v>
      </c>
      <c r="H957" s="18">
        <v>13349.891799999999</v>
      </c>
    </row>
    <row r="958" spans="7:8" x14ac:dyDescent="0.3">
      <c r="G958" s="3" t="s">
        <v>1655</v>
      </c>
      <c r="H958" s="18">
        <v>13349.891799999999</v>
      </c>
    </row>
    <row r="959" spans="7:8" x14ac:dyDescent="0.3">
      <c r="G959" s="3" t="s">
        <v>244</v>
      </c>
      <c r="H959" s="18">
        <v>13349.891799999999</v>
      </c>
    </row>
    <row r="960" spans="7:8" x14ac:dyDescent="0.3">
      <c r="G960" s="3" t="s">
        <v>1993</v>
      </c>
      <c r="H960" s="18">
        <v>13349.891799999999</v>
      </c>
    </row>
    <row r="961" spans="7:8" x14ac:dyDescent="0.3">
      <c r="G961" s="3" t="s">
        <v>1474</v>
      </c>
      <c r="H961" s="18">
        <v>13349.891799999999</v>
      </c>
    </row>
    <row r="962" spans="7:8" x14ac:dyDescent="0.3">
      <c r="G962" s="3" t="s">
        <v>2134</v>
      </c>
      <c r="H962" s="18">
        <v>13349.891799999999</v>
      </c>
    </row>
    <row r="963" spans="7:8" x14ac:dyDescent="0.3">
      <c r="G963" s="3" t="s">
        <v>569</v>
      </c>
      <c r="H963" s="18">
        <v>13349.891799999999</v>
      </c>
    </row>
    <row r="964" spans="7:8" x14ac:dyDescent="0.3">
      <c r="G964" s="3" t="s">
        <v>1498</v>
      </c>
      <c r="H964" s="18">
        <v>13349.891799999999</v>
      </c>
    </row>
    <row r="965" spans="7:8" x14ac:dyDescent="0.3">
      <c r="G965" s="3" t="s">
        <v>468</v>
      </c>
      <c r="H965" s="18">
        <v>13349.891799999999</v>
      </c>
    </row>
    <row r="966" spans="7:8" x14ac:dyDescent="0.3">
      <c r="G966" s="3" t="s">
        <v>1566</v>
      </c>
      <c r="H966" s="18">
        <v>13349.891799999999</v>
      </c>
    </row>
    <row r="967" spans="7:8" x14ac:dyDescent="0.3">
      <c r="G967" s="3" t="s">
        <v>1050</v>
      </c>
      <c r="H967" s="18">
        <v>13349.891799999999</v>
      </c>
    </row>
    <row r="968" spans="7:8" x14ac:dyDescent="0.3">
      <c r="G968" s="3" t="s">
        <v>654</v>
      </c>
      <c r="H968" s="18">
        <v>13292.0604</v>
      </c>
    </row>
    <row r="969" spans="7:8" x14ac:dyDescent="0.3">
      <c r="G969" s="3" t="s">
        <v>1934</v>
      </c>
      <c r="H969" s="18">
        <v>13292.0604</v>
      </c>
    </row>
    <row r="970" spans="7:8" x14ac:dyDescent="0.3">
      <c r="G970" s="3" t="s">
        <v>1994</v>
      </c>
      <c r="H970" s="18">
        <v>13292.0604</v>
      </c>
    </row>
    <row r="971" spans="7:8" x14ac:dyDescent="0.3">
      <c r="G971" s="3" t="s">
        <v>548</v>
      </c>
      <c r="H971" s="18">
        <v>13292.0604</v>
      </c>
    </row>
    <row r="972" spans="7:8" x14ac:dyDescent="0.3">
      <c r="G972" s="3" t="s">
        <v>1642</v>
      </c>
      <c r="H972" s="18">
        <v>13206.034799999999</v>
      </c>
    </row>
    <row r="973" spans="7:8" x14ac:dyDescent="0.3">
      <c r="G973" s="3" t="s">
        <v>2284</v>
      </c>
      <c r="H973" s="18">
        <v>13206.034799999999</v>
      </c>
    </row>
    <row r="974" spans="7:8" x14ac:dyDescent="0.3">
      <c r="G974" s="3" t="s">
        <v>1818</v>
      </c>
      <c r="H974" s="18">
        <v>13206.034799999999</v>
      </c>
    </row>
    <row r="975" spans="7:8" x14ac:dyDescent="0.3">
      <c r="G975" s="3" t="s">
        <v>868</v>
      </c>
      <c r="H975" s="18">
        <v>13206.034799999999</v>
      </c>
    </row>
    <row r="976" spans="7:8" x14ac:dyDescent="0.3">
      <c r="G976" s="3" t="s">
        <v>624</v>
      </c>
      <c r="H976" s="18">
        <v>13206.034799999999</v>
      </c>
    </row>
    <row r="977" spans="7:8" x14ac:dyDescent="0.3">
      <c r="G977" s="3" t="s">
        <v>1018</v>
      </c>
      <c r="H977" s="18">
        <v>13206.034799999999</v>
      </c>
    </row>
    <row r="978" spans="7:8" x14ac:dyDescent="0.3">
      <c r="G978" s="3" t="s">
        <v>1867</v>
      </c>
      <c r="H978" s="18">
        <v>13206.034799999999</v>
      </c>
    </row>
    <row r="979" spans="7:8" x14ac:dyDescent="0.3">
      <c r="G979" s="3" t="s">
        <v>1897</v>
      </c>
      <c r="H979" s="18">
        <v>13206.034799999999</v>
      </c>
    </row>
    <row r="980" spans="7:8" x14ac:dyDescent="0.3">
      <c r="G980" s="3" t="s">
        <v>1803</v>
      </c>
      <c r="H980" s="18">
        <v>13206.034799999999</v>
      </c>
    </row>
    <row r="981" spans="7:8" x14ac:dyDescent="0.3">
      <c r="G981" s="3" t="s">
        <v>543</v>
      </c>
      <c r="H981" s="18">
        <v>13206.034799999999</v>
      </c>
    </row>
    <row r="982" spans="7:8" x14ac:dyDescent="0.3">
      <c r="G982" s="3" t="s">
        <v>1016</v>
      </c>
      <c r="H982" s="18">
        <v>13206.034799999999</v>
      </c>
    </row>
    <row r="983" spans="7:8" x14ac:dyDescent="0.3">
      <c r="G983" s="3" t="s">
        <v>2236</v>
      </c>
      <c r="H983" s="18">
        <v>13206.034799999999</v>
      </c>
    </row>
    <row r="984" spans="7:8" x14ac:dyDescent="0.3">
      <c r="G984" s="3" t="s">
        <v>2175</v>
      </c>
      <c r="H984" s="18">
        <v>12943.8904</v>
      </c>
    </row>
    <row r="985" spans="7:8" x14ac:dyDescent="0.3">
      <c r="G985" s="3" t="s">
        <v>245</v>
      </c>
      <c r="H985" s="18">
        <v>12943.8904</v>
      </c>
    </row>
    <row r="986" spans="7:8" x14ac:dyDescent="0.3">
      <c r="G986" s="3" t="s">
        <v>939</v>
      </c>
      <c r="H986" s="18">
        <v>12943.8904</v>
      </c>
    </row>
    <row r="987" spans="7:8" x14ac:dyDescent="0.3">
      <c r="G987" s="3" t="s">
        <v>1021</v>
      </c>
      <c r="H987" s="18">
        <v>12943.8904</v>
      </c>
    </row>
    <row r="988" spans="7:8" x14ac:dyDescent="0.3">
      <c r="G988" s="3" t="s">
        <v>1058</v>
      </c>
      <c r="H988" s="18">
        <v>12943.8904</v>
      </c>
    </row>
    <row r="989" spans="7:8" x14ac:dyDescent="0.3">
      <c r="G989" s="3" t="s">
        <v>980</v>
      </c>
      <c r="H989" s="18">
        <v>12943.8904</v>
      </c>
    </row>
    <row r="990" spans="7:8" x14ac:dyDescent="0.3">
      <c r="G990" s="3" t="s">
        <v>1759</v>
      </c>
      <c r="H990" s="18">
        <v>12943.8904</v>
      </c>
    </row>
    <row r="991" spans="7:8" x14ac:dyDescent="0.3">
      <c r="G991" s="3" t="s">
        <v>1737</v>
      </c>
      <c r="H991" s="18">
        <v>12913.1805</v>
      </c>
    </row>
    <row r="992" spans="7:8" x14ac:dyDescent="0.3">
      <c r="G992" s="3" t="s">
        <v>897</v>
      </c>
      <c r="H992" s="18">
        <v>12913.1805</v>
      </c>
    </row>
    <row r="993" spans="7:8" x14ac:dyDescent="0.3">
      <c r="G993" s="3" t="s">
        <v>2109</v>
      </c>
      <c r="H993" s="18">
        <v>12913.1805</v>
      </c>
    </row>
    <row r="994" spans="7:8" x14ac:dyDescent="0.3">
      <c r="G994" s="3" t="s">
        <v>1731</v>
      </c>
      <c r="H994" s="18">
        <v>12913.1805</v>
      </c>
    </row>
    <row r="995" spans="7:8" x14ac:dyDescent="0.3">
      <c r="G995" s="3" t="s">
        <v>247</v>
      </c>
      <c r="H995" s="18">
        <v>12913.1805</v>
      </c>
    </row>
    <row r="996" spans="7:8" x14ac:dyDescent="0.3">
      <c r="G996" s="3" t="s">
        <v>1608</v>
      </c>
      <c r="H996" s="18">
        <v>12913.1805</v>
      </c>
    </row>
    <row r="997" spans="7:8" x14ac:dyDescent="0.3">
      <c r="G997" s="3" t="s">
        <v>1289</v>
      </c>
      <c r="H997" s="18">
        <v>12913.1805</v>
      </c>
    </row>
    <row r="998" spans="7:8" x14ac:dyDescent="0.3">
      <c r="G998" s="3" t="s">
        <v>1042</v>
      </c>
      <c r="H998" s="18">
        <v>12913.1805</v>
      </c>
    </row>
    <row r="999" spans="7:8" x14ac:dyDescent="0.3">
      <c r="G999" s="3" t="s">
        <v>912</v>
      </c>
      <c r="H999" s="18">
        <v>12913.1805</v>
      </c>
    </row>
    <row r="1000" spans="7:8" x14ac:dyDescent="0.3">
      <c r="G1000" s="3" t="s">
        <v>1915</v>
      </c>
      <c r="H1000" s="18">
        <v>12913.1805</v>
      </c>
    </row>
    <row r="1001" spans="7:8" x14ac:dyDescent="0.3">
      <c r="G1001" s="3" t="s">
        <v>248</v>
      </c>
      <c r="H1001" s="18">
        <v>12913.1805</v>
      </c>
    </row>
    <row r="1002" spans="7:8" x14ac:dyDescent="0.3">
      <c r="G1002" s="3" t="s">
        <v>674</v>
      </c>
      <c r="H1002" s="18">
        <v>12913.1805</v>
      </c>
    </row>
    <row r="1003" spans="7:8" x14ac:dyDescent="0.3">
      <c r="G1003" s="3" t="s">
        <v>1904</v>
      </c>
      <c r="H1003" s="18">
        <v>12913.1805</v>
      </c>
    </row>
    <row r="1004" spans="7:8" x14ac:dyDescent="0.3">
      <c r="G1004" s="3" t="s">
        <v>1524</v>
      </c>
      <c r="H1004" s="18">
        <v>12913.1805</v>
      </c>
    </row>
    <row r="1005" spans="7:8" x14ac:dyDescent="0.3">
      <c r="G1005" s="3" t="s">
        <v>246</v>
      </c>
      <c r="H1005" s="18">
        <v>12913.1805</v>
      </c>
    </row>
    <row r="1006" spans="7:8" x14ac:dyDescent="0.3">
      <c r="G1006" s="3" t="s">
        <v>2150</v>
      </c>
      <c r="H1006" s="18">
        <v>12913.1805</v>
      </c>
    </row>
    <row r="1007" spans="7:8" x14ac:dyDescent="0.3">
      <c r="G1007" s="3" t="s">
        <v>1023</v>
      </c>
      <c r="H1007" s="18">
        <v>12913.1805</v>
      </c>
    </row>
    <row r="1008" spans="7:8" x14ac:dyDescent="0.3">
      <c r="G1008" s="3" t="s">
        <v>1038</v>
      </c>
      <c r="H1008" s="18">
        <v>12913.1805</v>
      </c>
    </row>
    <row r="1009" spans="7:8" x14ac:dyDescent="0.3">
      <c r="G1009" s="3" t="s">
        <v>1569</v>
      </c>
      <c r="H1009" s="18">
        <v>12913.1805</v>
      </c>
    </row>
    <row r="1010" spans="7:8" x14ac:dyDescent="0.3">
      <c r="G1010" s="3" t="s">
        <v>944</v>
      </c>
      <c r="H1010" s="18">
        <v>12913.1805</v>
      </c>
    </row>
    <row r="1011" spans="7:8" x14ac:dyDescent="0.3">
      <c r="G1011" s="3" t="s">
        <v>1436</v>
      </c>
      <c r="H1011" s="18">
        <v>12662.7822</v>
      </c>
    </row>
    <row r="1012" spans="7:8" x14ac:dyDescent="0.3">
      <c r="G1012" s="3" t="s">
        <v>1662</v>
      </c>
      <c r="H1012" s="18">
        <v>12662.7822</v>
      </c>
    </row>
    <row r="1013" spans="7:8" x14ac:dyDescent="0.3">
      <c r="G1013" s="3" t="s">
        <v>816</v>
      </c>
      <c r="H1013" s="18">
        <v>12662.7822</v>
      </c>
    </row>
    <row r="1014" spans="7:8" x14ac:dyDescent="0.3">
      <c r="G1014" s="3" t="s">
        <v>251</v>
      </c>
      <c r="H1014" s="18">
        <v>12662.7822</v>
      </c>
    </row>
    <row r="1015" spans="7:8" x14ac:dyDescent="0.3">
      <c r="G1015" s="3" t="s">
        <v>2257</v>
      </c>
      <c r="H1015" s="18">
        <v>12662.7822</v>
      </c>
    </row>
    <row r="1016" spans="7:8" x14ac:dyDescent="0.3">
      <c r="G1016" s="3" t="s">
        <v>2191</v>
      </c>
      <c r="H1016" s="18">
        <v>12662.7822</v>
      </c>
    </row>
    <row r="1017" spans="7:8" x14ac:dyDescent="0.3">
      <c r="G1017" s="3" t="s">
        <v>499</v>
      </c>
      <c r="H1017" s="18">
        <v>12662.7822</v>
      </c>
    </row>
    <row r="1018" spans="7:8" x14ac:dyDescent="0.3">
      <c r="G1018" s="3" t="s">
        <v>598</v>
      </c>
      <c r="H1018" s="18">
        <v>12662.7822</v>
      </c>
    </row>
    <row r="1019" spans="7:8" x14ac:dyDescent="0.3">
      <c r="G1019" s="3" t="s">
        <v>1637</v>
      </c>
      <c r="H1019" s="18">
        <v>12662.7822</v>
      </c>
    </row>
    <row r="1020" spans="7:8" x14ac:dyDescent="0.3">
      <c r="G1020" s="3" t="s">
        <v>763</v>
      </c>
      <c r="H1020" s="18">
        <v>12662.7822</v>
      </c>
    </row>
    <row r="1021" spans="7:8" x14ac:dyDescent="0.3">
      <c r="G1021" s="3" t="s">
        <v>2136</v>
      </c>
      <c r="H1021" s="18">
        <v>12662.7822</v>
      </c>
    </row>
    <row r="1022" spans="7:8" x14ac:dyDescent="0.3">
      <c r="G1022" s="3" t="s">
        <v>2029</v>
      </c>
      <c r="H1022" s="18">
        <v>12662.7822</v>
      </c>
    </row>
    <row r="1023" spans="7:8" x14ac:dyDescent="0.3">
      <c r="G1023" s="3" t="s">
        <v>609</v>
      </c>
      <c r="H1023" s="18">
        <v>12662.7822</v>
      </c>
    </row>
    <row r="1024" spans="7:8" x14ac:dyDescent="0.3">
      <c r="G1024" s="3" t="s">
        <v>1510</v>
      </c>
      <c r="H1024" s="18">
        <v>12662.7822</v>
      </c>
    </row>
    <row r="1025" spans="7:8" x14ac:dyDescent="0.3">
      <c r="G1025" s="3" t="s">
        <v>2314</v>
      </c>
      <c r="H1025" s="18">
        <v>12662.7822</v>
      </c>
    </row>
    <row r="1026" spans="7:8" x14ac:dyDescent="0.3">
      <c r="G1026" s="3" t="s">
        <v>2155</v>
      </c>
      <c r="H1026" s="18">
        <v>12662.7822</v>
      </c>
    </row>
    <row r="1027" spans="7:8" x14ac:dyDescent="0.3">
      <c r="G1027" s="3" t="s">
        <v>2135</v>
      </c>
      <c r="H1027" s="18">
        <v>12662.7822</v>
      </c>
    </row>
    <row r="1028" spans="7:8" x14ac:dyDescent="0.3">
      <c r="G1028" s="3" t="s">
        <v>691</v>
      </c>
      <c r="H1028" s="18">
        <v>12662.7822</v>
      </c>
    </row>
    <row r="1029" spans="7:8" x14ac:dyDescent="0.3">
      <c r="G1029" s="3" t="s">
        <v>435</v>
      </c>
      <c r="H1029" s="18">
        <v>12662.7822</v>
      </c>
    </row>
    <row r="1030" spans="7:8" x14ac:dyDescent="0.3">
      <c r="G1030" s="3" t="s">
        <v>658</v>
      </c>
      <c r="H1030" s="18">
        <v>12662.7822</v>
      </c>
    </row>
    <row r="1031" spans="7:8" x14ac:dyDescent="0.3">
      <c r="G1031" s="3" t="s">
        <v>2085</v>
      </c>
      <c r="H1031" s="18">
        <v>12662.7822</v>
      </c>
    </row>
    <row r="1032" spans="7:8" x14ac:dyDescent="0.3">
      <c r="G1032" s="3" t="s">
        <v>2118</v>
      </c>
      <c r="H1032" s="18">
        <v>12662.7822</v>
      </c>
    </row>
    <row r="1033" spans="7:8" x14ac:dyDescent="0.3">
      <c r="G1033" s="3" t="s">
        <v>1440</v>
      </c>
      <c r="H1033" s="18">
        <v>12662.7822</v>
      </c>
    </row>
    <row r="1034" spans="7:8" x14ac:dyDescent="0.3">
      <c r="G1034" s="3" t="s">
        <v>1513</v>
      </c>
      <c r="H1034" s="18">
        <v>12662.7822</v>
      </c>
    </row>
    <row r="1035" spans="7:8" x14ac:dyDescent="0.3">
      <c r="G1035" s="3" t="s">
        <v>1871</v>
      </c>
      <c r="H1035" s="18">
        <v>12662.7822</v>
      </c>
    </row>
    <row r="1036" spans="7:8" x14ac:dyDescent="0.3">
      <c r="G1036" s="3" t="s">
        <v>2248</v>
      </c>
      <c r="H1036" s="18">
        <v>12662.7822</v>
      </c>
    </row>
    <row r="1037" spans="7:8" x14ac:dyDescent="0.3">
      <c r="G1037" s="3" t="s">
        <v>1568</v>
      </c>
      <c r="H1037" s="18">
        <v>12662.7822</v>
      </c>
    </row>
    <row r="1038" spans="7:8" x14ac:dyDescent="0.3">
      <c r="G1038" s="3" t="s">
        <v>1750</v>
      </c>
      <c r="H1038" s="18">
        <v>12662.7822</v>
      </c>
    </row>
    <row r="1039" spans="7:8" x14ac:dyDescent="0.3">
      <c r="G1039" s="3" t="s">
        <v>547</v>
      </c>
      <c r="H1039" s="18">
        <v>12662.7822</v>
      </c>
    </row>
    <row r="1040" spans="7:8" x14ac:dyDescent="0.3">
      <c r="G1040" s="3" t="s">
        <v>252</v>
      </c>
      <c r="H1040" s="18">
        <v>12662.7822</v>
      </c>
    </row>
    <row r="1041" spans="7:8" x14ac:dyDescent="0.3">
      <c r="G1041" s="3" t="s">
        <v>1548</v>
      </c>
      <c r="H1041" s="18">
        <v>12662.7822</v>
      </c>
    </row>
    <row r="1042" spans="7:8" x14ac:dyDescent="0.3">
      <c r="G1042" s="3" t="s">
        <v>425</v>
      </c>
      <c r="H1042" s="18">
        <v>12662.7822</v>
      </c>
    </row>
    <row r="1043" spans="7:8" x14ac:dyDescent="0.3">
      <c r="G1043" s="3" t="s">
        <v>250</v>
      </c>
      <c r="H1043" s="18">
        <v>12662.7822</v>
      </c>
    </row>
    <row r="1044" spans="7:8" x14ac:dyDescent="0.3">
      <c r="G1044" s="3" t="s">
        <v>1831</v>
      </c>
      <c r="H1044" s="18">
        <v>12662.7822</v>
      </c>
    </row>
    <row r="1045" spans="7:8" x14ac:dyDescent="0.3">
      <c r="G1045" s="3" t="s">
        <v>1477</v>
      </c>
      <c r="H1045" s="18">
        <v>12662.7822</v>
      </c>
    </row>
    <row r="1046" spans="7:8" x14ac:dyDescent="0.3">
      <c r="G1046" s="3" t="s">
        <v>249</v>
      </c>
      <c r="H1046" s="18">
        <v>12662.7822</v>
      </c>
    </row>
    <row r="1047" spans="7:8" x14ac:dyDescent="0.3">
      <c r="G1047" s="3" t="s">
        <v>831</v>
      </c>
      <c r="H1047" s="18">
        <v>12662.7822</v>
      </c>
    </row>
    <row r="1048" spans="7:8" x14ac:dyDescent="0.3">
      <c r="G1048" s="3" t="s">
        <v>253</v>
      </c>
      <c r="H1048" s="18">
        <v>12662.7822</v>
      </c>
    </row>
    <row r="1049" spans="7:8" x14ac:dyDescent="0.3">
      <c r="G1049" s="3" t="s">
        <v>254</v>
      </c>
      <c r="H1049" s="18">
        <v>12662.7822</v>
      </c>
    </row>
    <row r="1050" spans="7:8" x14ac:dyDescent="0.3">
      <c r="G1050" s="3" t="s">
        <v>1570</v>
      </c>
      <c r="H1050" s="18">
        <v>12662.7822</v>
      </c>
    </row>
    <row r="1051" spans="7:8" x14ac:dyDescent="0.3">
      <c r="G1051" s="3" t="s">
        <v>1651</v>
      </c>
      <c r="H1051" s="18">
        <v>12662.7822</v>
      </c>
    </row>
    <row r="1052" spans="7:8" x14ac:dyDescent="0.3">
      <c r="G1052" s="3" t="s">
        <v>2325</v>
      </c>
      <c r="H1052" s="18">
        <v>12396.328100000001</v>
      </c>
    </row>
    <row r="1053" spans="7:8" x14ac:dyDescent="0.3">
      <c r="G1053" s="3" t="s">
        <v>1319</v>
      </c>
      <c r="H1053" s="18">
        <v>12396.328100000001</v>
      </c>
    </row>
    <row r="1054" spans="7:8" x14ac:dyDescent="0.3">
      <c r="G1054" s="3" t="s">
        <v>1656</v>
      </c>
      <c r="H1054" s="18">
        <v>12396.328100000001</v>
      </c>
    </row>
    <row r="1055" spans="7:8" x14ac:dyDescent="0.3">
      <c r="G1055" s="3" t="s">
        <v>1918</v>
      </c>
      <c r="H1055" s="18">
        <v>12396.328100000001</v>
      </c>
    </row>
    <row r="1056" spans="7:8" x14ac:dyDescent="0.3">
      <c r="G1056" s="3" t="s">
        <v>1538</v>
      </c>
      <c r="H1056" s="18">
        <v>12396.328100000001</v>
      </c>
    </row>
    <row r="1057" spans="7:8" x14ac:dyDescent="0.3">
      <c r="G1057" s="3" t="s">
        <v>2222</v>
      </c>
      <c r="H1057" s="18">
        <v>12396.328100000001</v>
      </c>
    </row>
    <row r="1058" spans="7:8" x14ac:dyDescent="0.3">
      <c r="G1058" s="3" t="s">
        <v>560</v>
      </c>
      <c r="H1058" s="18">
        <v>12396.328100000001</v>
      </c>
    </row>
    <row r="1059" spans="7:8" x14ac:dyDescent="0.3">
      <c r="G1059" s="3" t="s">
        <v>2028</v>
      </c>
      <c r="H1059" s="18">
        <v>12396.328100000001</v>
      </c>
    </row>
    <row r="1060" spans="7:8" x14ac:dyDescent="0.3">
      <c r="G1060" s="3" t="s">
        <v>1621</v>
      </c>
      <c r="H1060" s="18">
        <v>12396.328100000001</v>
      </c>
    </row>
    <row r="1061" spans="7:8" x14ac:dyDescent="0.3">
      <c r="G1061" s="3" t="s">
        <v>1449</v>
      </c>
      <c r="H1061" s="18">
        <v>12396.328100000001</v>
      </c>
    </row>
    <row r="1062" spans="7:8" x14ac:dyDescent="0.3">
      <c r="G1062" s="3" t="s">
        <v>2015</v>
      </c>
      <c r="H1062" s="18">
        <v>12396.328100000001</v>
      </c>
    </row>
    <row r="1063" spans="7:8" x14ac:dyDescent="0.3">
      <c r="G1063" s="3" t="s">
        <v>1546</v>
      </c>
      <c r="H1063" s="18">
        <v>12396.328100000001</v>
      </c>
    </row>
    <row r="1064" spans="7:8" x14ac:dyDescent="0.3">
      <c r="G1064" s="3" t="s">
        <v>2267</v>
      </c>
      <c r="H1064" s="18">
        <v>12396.328100000001</v>
      </c>
    </row>
    <row r="1065" spans="7:8" x14ac:dyDescent="0.3">
      <c r="G1065" s="3" t="s">
        <v>454</v>
      </c>
      <c r="H1065" s="18">
        <v>12262.7466</v>
      </c>
    </row>
    <row r="1066" spans="7:8" x14ac:dyDescent="0.3">
      <c r="G1066" s="3" t="s">
        <v>2011</v>
      </c>
      <c r="H1066" s="18">
        <v>12262.7466</v>
      </c>
    </row>
    <row r="1067" spans="7:8" x14ac:dyDescent="0.3">
      <c r="G1067" s="3" t="s">
        <v>2245</v>
      </c>
      <c r="H1067" s="18">
        <v>12262.7466</v>
      </c>
    </row>
    <row r="1068" spans="7:8" x14ac:dyDescent="0.3">
      <c r="G1068" s="3" t="s">
        <v>1868</v>
      </c>
      <c r="H1068" s="18">
        <v>12262.7466</v>
      </c>
    </row>
    <row r="1069" spans="7:8" x14ac:dyDescent="0.3">
      <c r="G1069" s="3" t="s">
        <v>640</v>
      </c>
      <c r="H1069" s="18">
        <v>12262.7466</v>
      </c>
    </row>
    <row r="1070" spans="7:8" x14ac:dyDescent="0.3">
      <c r="G1070" s="3" t="s">
        <v>2228</v>
      </c>
      <c r="H1070" s="18">
        <v>12262.7466</v>
      </c>
    </row>
    <row r="1071" spans="7:8" x14ac:dyDescent="0.3">
      <c r="G1071" s="3" t="s">
        <v>2338</v>
      </c>
      <c r="H1071" s="18">
        <v>12262.7466</v>
      </c>
    </row>
    <row r="1072" spans="7:8" x14ac:dyDescent="0.3">
      <c r="G1072" s="3" t="s">
        <v>2337</v>
      </c>
      <c r="H1072" s="18">
        <v>12262.7466</v>
      </c>
    </row>
    <row r="1073" spans="7:8" x14ac:dyDescent="0.3">
      <c r="G1073" s="3" t="s">
        <v>840</v>
      </c>
      <c r="H1073" s="18">
        <v>12262.7466</v>
      </c>
    </row>
    <row r="1074" spans="7:8" x14ac:dyDescent="0.3">
      <c r="G1074" s="3" t="s">
        <v>2147</v>
      </c>
      <c r="H1074" s="18">
        <v>12262.7466</v>
      </c>
    </row>
    <row r="1075" spans="7:8" x14ac:dyDescent="0.3">
      <c r="G1075" s="3" t="s">
        <v>1405</v>
      </c>
      <c r="H1075" s="18">
        <v>12262.7466</v>
      </c>
    </row>
    <row r="1076" spans="7:8" x14ac:dyDescent="0.3">
      <c r="G1076" s="3" t="s">
        <v>1598</v>
      </c>
      <c r="H1076" s="18">
        <v>12262.7466</v>
      </c>
    </row>
    <row r="1077" spans="7:8" x14ac:dyDescent="0.3">
      <c r="G1077" s="3" t="s">
        <v>891</v>
      </c>
      <c r="H1077" s="18">
        <v>12262.7466</v>
      </c>
    </row>
    <row r="1078" spans="7:8" x14ac:dyDescent="0.3">
      <c r="G1078" s="3" t="s">
        <v>1431</v>
      </c>
      <c r="H1078" s="18">
        <v>12262.7466</v>
      </c>
    </row>
    <row r="1079" spans="7:8" x14ac:dyDescent="0.3">
      <c r="G1079" s="3" t="s">
        <v>1669</v>
      </c>
      <c r="H1079" s="18">
        <v>12262.7466</v>
      </c>
    </row>
    <row r="1080" spans="7:8" x14ac:dyDescent="0.3">
      <c r="G1080" s="3" t="s">
        <v>1547</v>
      </c>
      <c r="H1080" s="18">
        <v>12262.7466</v>
      </c>
    </row>
    <row r="1081" spans="7:8" x14ac:dyDescent="0.3">
      <c r="G1081" s="3" t="s">
        <v>1733</v>
      </c>
      <c r="H1081" s="18">
        <v>12262.7466</v>
      </c>
    </row>
    <row r="1082" spans="7:8" x14ac:dyDescent="0.3">
      <c r="G1082" s="3" t="s">
        <v>2227</v>
      </c>
      <c r="H1082" s="18">
        <v>12262.7466</v>
      </c>
    </row>
    <row r="1083" spans="7:8" x14ac:dyDescent="0.3">
      <c r="G1083" s="3" t="s">
        <v>1614</v>
      </c>
      <c r="H1083" s="18">
        <v>12262.7466</v>
      </c>
    </row>
    <row r="1084" spans="7:8" x14ac:dyDescent="0.3">
      <c r="G1084" s="3" t="s">
        <v>638</v>
      </c>
      <c r="H1084" s="18">
        <v>12262.7466</v>
      </c>
    </row>
    <row r="1085" spans="7:8" x14ac:dyDescent="0.3">
      <c r="G1085" s="3" t="s">
        <v>1446</v>
      </c>
      <c r="H1085" s="18">
        <v>12052.301799999999</v>
      </c>
    </row>
    <row r="1086" spans="7:8" x14ac:dyDescent="0.3">
      <c r="G1086" s="3" t="s">
        <v>769</v>
      </c>
      <c r="H1086" s="18">
        <v>12052.301799999999</v>
      </c>
    </row>
    <row r="1087" spans="7:8" x14ac:dyDescent="0.3">
      <c r="G1087" s="3" t="s">
        <v>255</v>
      </c>
      <c r="H1087" s="18">
        <v>12052.301799999999</v>
      </c>
    </row>
    <row r="1088" spans="7:8" x14ac:dyDescent="0.3">
      <c r="G1088" s="3" t="s">
        <v>2240</v>
      </c>
      <c r="H1088" s="18">
        <v>12052.301799999999</v>
      </c>
    </row>
    <row r="1089" spans="7:8" x14ac:dyDescent="0.3">
      <c r="G1089" s="3" t="s">
        <v>695</v>
      </c>
      <c r="H1089" s="18">
        <v>12052.301799999999</v>
      </c>
    </row>
    <row r="1090" spans="7:8" x14ac:dyDescent="0.3">
      <c r="G1090" s="3" t="s">
        <v>580</v>
      </c>
      <c r="H1090" s="18">
        <v>12052.301799999999</v>
      </c>
    </row>
    <row r="1091" spans="7:8" x14ac:dyDescent="0.3">
      <c r="G1091" s="3" t="s">
        <v>1012</v>
      </c>
      <c r="H1091" s="18">
        <v>12052.301799999999</v>
      </c>
    </row>
    <row r="1092" spans="7:8" x14ac:dyDescent="0.3">
      <c r="G1092" s="3" t="s">
        <v>924</v>
      </c>
      <c r="H1092" s="18">
        <v>12052.301799999999</v>
      </c>
    </row>
    <row r="1093" spans="7:8" x14ac:dyDescent="0.3">
      <c r="G1093" s="3" t="s">
        <v>2254</v>
      </c>
      <c r="H1093" s="18">
        <v>12052.301799999999</v>
      </c>
    </row>
    <row r="1094" spans="7:8" x14ac:dyDescent="0.3">
      <c r="G1094" s="3" t="s">
        <v>256</v>
      </c>
      <c r="H1094" s="18">
        <v>12052.301799999999</v>
      </c>
    </row>
    <row r="1095" spans="7:8" x14ac:dyDescent="0.3">
      <c r="G1095" s="3" t="s">
        <v>578</v>
      </c>
      <c r="H1095" s="18">
        <v>12052.301799999999</v>
      </c>
    </row>
    <row r="1096" spans="7:8" x14ac:dyDescent="0.3">
      <c r="G1096" s="3" t="s">
        <v>936</v>
      </c>
      <c r="H1096" s="18">
        <v>12052.301799999999</v>
      </c>
    </row>
    <row r="1097" spans="7:8" x14ac:dyDescent="0.3">
      <c r="G1097" s="3" t="s">
        <v>1998</v>
      </c>
      <c r="H1097" s="18">
        <v>12052.301799999999</v>
      </c>
    </row>
    <row r="1098" spans="7:8" x14ac:dyDescent="0.3">
      <c r="G1098" s="3" t="s">
        <v>1453</v>
      </c>
      <c r="H1098" s="18">
        <v>12052.301799999999</v>
      </c>
    </row>
    <row r="1099" spans="7:8" x14ac:dyDescent="0.3">
      <c r="G1099" s="3" t="s">
        <v>1532</v>
      </c>
      <c r="H1099" s="18">
        <v>12052.301799999999</v>
      </c>
    </row>
    <row r="1100" spans="7:8" x14ac:dyDescent="0.3">
      <c r="G1100" s="3" t="s">
        <v>1044</v>
      </c>
      <c r="H1100" s="18">
        <v>12052.301799999999</v>
      </c>
    </row>
    <row r="1101" spans="7:8" x14ac:dyDescent="0.3">
      <c r="G1101" s="3" t="s">
        <v>1586</v>
      </c>
      <c r="H1101" s="18">
        <v>12052.301799999999</v>
      </c>
    </row>
    <row r="1102" spans="7:8" x14ac:dyDescent="0.3">
      <c r="G1102" s="3" t="s">
        <v>1505</v>
      </c>
      <c r="H1102" s="18">
        <v>12052.301799999999</v>
      </c>
    </row>
    <row r="1103" spans="7:8" x14ac:dyDescent="0.3">
      <c r="G1103" s="3" t="s">
        <v>916</v>
      </c>
      <c r="H1103" s="18">
        <v>12052.301799999999</v>
      </c>
    </row>
    <row r="1104" spans="7:8" x14ac:dyDescent="0.3">
      <c r="G1104" s="3" t="s">
        <v>257</v>
      </c>
      <c r="H1104" s="18">
        <v>12019.326800000001</v>
      </c>
    </row>
    <row r="1105" spans="7:8" x14ac:dyDescent="0.3">
      <c r="G1105" s="3" t="s">
        <v>1065</v>
      </c>
      <c r="H1105" s="18">
        <v>12019.326800000001</v>
      </c>
    </row>
    <row r="1106" spans="7:8" x14ac:dyDescent="0.3">
      <c r="G1106" s="3" t="s">
        <v>960</v>
      </c>
      <c r="H1106" s="18">
        <v>12019.326800000001</v>
      </c>
    </row>
    <row r="1107" spans="7:8" x14ac:dyDescent="0.3">
      <c r="G1107" s="3" t="s">
        <v>2219</v>
      </c>
      <c r="H1107" s="18">
        <v>12019.326800000001</v>
      </c>
    </row>
    <row r="1108" spans="7:8" x14ac:dyDescent="0.3">
      <c r="G1108" s="3" t="s">
        <v>724</v>
      </c>
      <c r="H1108" s="18">
        <v>12019.326800000001</v>
      </c>
    </row>
    <row r="1109" spans="7:8" x14ac:dyDescent="0.3">
      <c r="G1109" s="3" t="s">
        <v>2330</v>
      </c>
      <c r="H1109" s="18">
        <v>12019.326800000001</v>
      </c>
    </row>
    <row r="1110" spans="7:8" x14ac:dyDescent="0.3">
      <c r="G1110" s="3" t="s">
        <v>2045</v>
      </c>
      <c r="H1110" s="18">
        <v>12019.326800000001</v>
      </c>
    </row>
    <row r="1111" spans="7:8" x14ac:dyDescent="0.3">
      <c r="G1111" s="3" t="s">
        <v>258</v>
      </c>
      <c r="H1111" s="18">
        <v>12019.326800000001</v>
      </c>
    </row>
    <row r="1112" spans="7:8" x14ac:dyDescent="0.3">
      <c r="G1112" s="3" t="s">
        <v>800</v>
      </c>
      <c r="H1112" s="18">
        <v>12019.326800000001</v>
      </c>
    </row>
    <row r="1113" spans="7:8" x14ac:dyDescent="0.3">
      <c r="G1113" s="3" t="s">
        <v>1456</v>
      </c>
      <c r="H1113" s="18">
        <v>12019.326800000001</v>
      </c>
    </row>
    <row r="1114" spans="7:8" x14ac:dyDescent="0.3">
      <c r="G1114" s="3" t="s">
        <v>2308</v>
      </c>
      <c r="H1114" s="18">
        <v>12019.326800000001</v>
      </c>
    </row>
    <row r="1115" spans="7:8" x14ac:dyDescent="0.3">
      <c r="G1115" s="3" t="s">
        <v>1353</v>
      </c>
      <c r="H1115" s="18">
        <v>12019.326800000001</v>
      </c>
    </row>
    <row r="1116" spans="7:8" x14ac:dyDescent="0.3">
      <c r="G1116" s="3" t="s">
        <v>766</v>
      </c>
      <c r="H1116" s="18">
        <v>12019.326800000001</v>
      </c>
    </row>
    <row r="1117" spans="7:8" x14ac:dyDescent="0.3">
      <c r="G1117" s="3" t="s">
        <v>2017</v>
      </c>
      <c r="H1117" s="18">
        <v>12019.326800000001</v>
      </c>
    </row>
    <row r="1118" spans="7:8" x14ac:dyDescent="0.3">
      <c r="G1118" s="3" t="s">
        <v>2224</v>
      </c>
      <c r="H1118" s="18">
        <v>12019.326800000001</v>
      </c>
    </row>
    <row r="1119" spans="7:8" x14ac:dyDescent="0.3">
      <c r="G1119" s="3" t="s">
        <v>2303</v>
      </c>
      <c r="H1119" s="18">
        <v>12019.326800000001</v>
      </c>
    </row>
    <row r="1120" spans="7:8" x14ac:dyDescent="0.3">
      <c r="G1120" s="3" t="s">
        <v>382</v>
      </c>
      <c r="H1120" s="18">
        <v>11902.684800000001</v>
      </c>
    </row>
    <row r="1121" spans="7:8" x14ac:dyDescent="0.3">
      <c r="G1121" s="3" t="s">
        <v>2081</v>
      </c>
      <c r="H1121" s="18">
        <v>11902.684800000001</v>
      </c>
    </row>
    <row r="1122" spans="7:8" x14ac:dyDescent="0.3">
      <c r="G1122" s="3" t="s">
        <v>1268</v>
      </c>
      <c r="H1122" s="18">
        <v>11902.684800000001</v>
      </c>
    </row>
    <row r="1123" spans="7:8" x14ac:dyDescent="0.3">
      <c r="G1123" s="3" t="s">
        <v>2211</v>
      </c>
      <c r="H1123" s="18">
        <v>11902.684800000001</v>
      </c>
    </row>
    <row r="1124" spans="7:8" x14ac:dyDescent="0.3">
      <c r="G1124" s="3" t="s">
        <v>1046</v>
      </c>
      <c r="H1124" s="18">
        <v>11815.1648</v>
      </c>
    </row>
    <row r="1125" spans="7:8" x14ac:dyDescent="0.3">
      <c r="G1125" s="3" t="s">
        <v>411</v>
      </c>
      <c r="H1125" s="18">
        <v>11815.1648</v>
      </c>
    </row>
    <row r="1126" spans="7:8" x14ac:dyDescent="0.3">
      <c r="G1126" s="3" t="s">
        <v>577</v>
      </c>
      <c r="H1126" s="18">
        <v>11815.1648</v>
      </c>
    </row>
    <row r="1127" spans="7:8" x14ac:dyDescent="0.3">
      <c r="G1127" s="3" t="s">
        <v>1296</v>
      </c>
      <c r="H1127" s="18">
        <v>11815.1648</v>
      </c>
    </row>
    <row r="1128" spans="7:8" x14ac:dyDescent="0.3">
      <c r="G1128" s="3" t="s">
        <v>1756</v>
      </c>
      <c r="H1128" s="18">
        <v>11815.1648</v>
      </c>
    </row>
    <row r="1129" spans="7:8" x14ac:dyDescent="0.3">
      <c r="G1129" s="3" t="s">
        <v>1459</v>
      </c>
      <c r="H1129" s="18">
        <v>11442.7644</v>
      </c>
    </row>
    <row r="1130" spans="7:8" x14ac:dyDescent="0.3">
      <c r="G1130" s="3" t="s">
        <v>1659</v>
      </c>
      <c r="H1130" s="18">
        <v>11442.7644</v>
      </c>
    </row>
    <row r="1131" spans="7:8" x14ac:dyDescent="0.3">
      <c r="G1131" s="3" t="s">
        <v>483</v>
      </c>
      <c r="H1131" s="18">
        <v>11442.7644</v>
      </c>
    </row>
    <row r="1132" spans="7:8" x14ac:dyDescent="0.3">
      <c r="G1132" s="3" t="s">
        <v>2384</v>
      </c>
      <c r="H1132" s="18">
        <v>11442.7644</v>
      </c>
    </row>
    <row r="1133" spans="7:8" x14ac:dyDescent="0.3">
      <c r="G1133" s="3" t="s">
        <v>2149</v>
      </c>
      <c r="H1133" s="18">
        <v>11442.7644</v>
      </c>
    </row>
    <row r="1134" spans="7:8" x14ac:dyDescent="0.3">
      <c r="G1134" s="3" t="s">
        <v>423</v>
      </c>
      <c r="H1134" s="18">
        <v>11442.7644</v>
      </c>
    </row>
    <row r="1135" spans="7:8" x14ac:dyDescent="0.3">
      <c r="G1135" s="3" t="s">
        <v>2170</v>
      </c>
      <c r="H1135" s="18">
        <v>11442.7644</v>
      </c>
    </row>
    <row r="1136" spans="7:8" x14ac:dyDescent="0.3">
      <c r="G1136" s="3" t="s">
        <v>2385</v>
      </c>
      <c r="H1136" s="18">
        <v>11442.7644</v>
      </c>
    </row>
    <row r="1137" spans="7:8" x14ac:dyDescent="0.3">
      <c r="G1137" s="3" t="s">
        <v>1041</v>
      </c>
      <c r="H1137" s="18">
        <v>11442.7644</v>
      </c>
    </row>
    <row r="1138" spans="7:8" x14ac:dyDescent="0.3">
      <c r="G1138" s="3" t="s">
        <v>1439</v>
      </c>
      <c r="H1138" s="18">
        <v>11442.7644</v>
      </c>
    </row>
    <row r="1139" spans="7:8" x14ac:dyDescent="0.3">
      <c r="G1139" s="3" t="s">
        <v>259</v>
      </c>
      <c r="H1139" s="18">
        <v>11442.7644</v>
      </c>
    </row>
    <row r="1140" spans="7:8" x14ac:dyDescent="0.3">
      <c r="G1140" s="3" t="s">
        <v>441</v>
      </c>
      <c r="H1140" s="18">
        <v>11319.4584</v>
      </c>
    </row>
    <row r="1141" spans="7:8" x14ac:dyDescent="0.3">
      <c r="G1141" s="3" t="s">
        <v>2323</v>
      </c>
      <c r="H1141" s="18">
        <v>11319.4584</v>
      </c>
    </row>
    <row r="1142" spans="7:8" x14ac:dyDescent="0.3">
      <c r="G1142" s="3" t="s">
        <v>1035</v>
      </c>
      <c r="H1142" s="18">
        <v>11319.4584</v>
      </c>
    </row>
    <row r="1143" spans="7:8" x14ac:dyDescent="0.3">
      <c r="G1143" s="3" t="s">
        <v>260</v>
      </c>
      <c r="H1143" s="18">
        <v>11319.4584</v>
      </c>
    </row>
    <row r="1144" spans="7:8" x14ac:dyDescent="0.3">
      <c r="G1144" s="3" t="s">
        <v>869</v>
      </c>
      <c r="H1144" s="18">
        <v>11319.4584</v>
      </c>
    </row>
    <row r="1145" spans="7:8" x14ac:dyDescent="0.3">
      <c r="G1145" s="3" t="s">
        <v>1600</v>
      </c>
      <c r="H1145" s="18">
        <v>11319.4584</v>
      </c>
    </row>
    <row r="1146" spans="7:8" x14ac:dyDescent="0.3">
      <c r="G1146" s="3" t="s">
        <v>517</v>
      </c>
      <c r="H1146" s="18">
        <v>11319.4584</v>
      </c>
    </row>
    <row r="1147" spans="7:8" x14ac:dyDescent="0.3">
      <c r="G1147" s="3" t="s">
        <v>402</v>
      </c>
      <c r="H1147" s="18">
        <v>11319.4584</v>
      </c>
    </row>
    <row r="1148" spans="7:8" x14ac:dyDescent="0.3">
      <c r="G1148" s="3" t="s">
        <v>1020</v>
      </c>
      <c r="H1148" s="18">
        <v>11319.4584</v>
      </c>
    </row>
    <row r="1149" spans="7:8" x14ac:dyDescent="0.3">
      <c r="G1149" s="3" t="s">
        <v>2387</v>
      </c>
      <c r="H1149" s="18">
        <v>11319.4584</v>
      </c>
    </row>
    <row r="1150" spans="7:8" x14ac:dyDescent="0.3">
      <c r="G1150" s="3" t="s">
        <v>2388</v>
      </c>
      <c r="H1150" s="18">
        <v>11319.4584</v>
      </c>
    </row>
    <row r="1151" spans="7:8" x14ac:dyDescent="0.3">
      <c r="G1151" s="3" t="s">
        <v>603</v>
      </c>
      <c r="H1151" s="18">
        <v>11255.806399999999</v>
      </c>
    </row>
    <row r="1152" spans="7:8" x14ac:dyDescent="0.3">
      <c r="G1152" s="3" t="s">
        <v>629</v>
      </c>
      <c r="H1152" s="18">
        <v>11255.806399999999</v>
      </c>
    </row>
    <row r="1153" spans="7:8" x14ac:dyDescent="0.3">
      <c r="G1153" s="3" t="s">
        <v>1907</v>
      </c>
      <c r="H1153" s="18">
        <v>11255.806399999999</v>
      </c>
    </row>
    <row r="1154" spans="7:8" x14ac:dyDescent="0.3">
      <c r="G1154" s="3" t="s">
        <v>431</v>
      </c>
      <c r="H1154" s="18">
        <v>11255.806399999999</v>
      </c>
    </row>
    <row r="1155" spans="7:8" x14ac:dyDescent="0.3">
      <c r="G1155" s="3" t="s">
        <v>2192</v>
      </c>
      <c r="H1155" s="18">
        <v>11255.806399999999</v>
      </c>
    </row>
    <row r="1156" spans="7:8" x14ac:dyDescent="0.3">
      <c r="G1156" s="3" t="s">
        <v>1671</v>
      </c>
      <c r="H1156" s="18">
        <v>11255.806399999999</v>
      </c>
    </row>
    <row r="1157" spans="7:8" x14ac:dyDescent="0.3">
      <c r="G1157" s="3" t="s">
        <v>2174</v>
      </c>
      <c r="H1157" s="18">
        <v>11255.806399999999</v>
      </c>
    </row>
    <row r="1158" spans="7:8" x14ac:dyDescent="0.3">
      <c r="G1158" s="3" t="s">
        <v>2041</v>
      </c>
      <c r="H1158" s="18">
        <v>11255.806399999999</v>
      </c>
    </row>
    <row r="1159" spans="7:8" x14ac:dyDescent="0.3">
      <c r="G1159" s="3" t="s">
        <v>262</v>
      </c>
      <c r="H1159" s="18">
        <v>11255.806399999999</v>
      </c>
    </row>
    <row r="1160" spans="7:8" x14ac:dyDescent="0.3">
      <c r="G1160" s="3" t="s">
        <v>2031</v>
      </c>
      <c r="H1160" s="18">
        <v>11255.806399999999</v>
      </c>
    </row>
    <row r="1161" spans="7:8" x14ac:dyDescent="0.3">
      <c r="G1161" s="3" t="s">
        <v>1688</v>
      </c>
      <c r="H1161" s="18">
        <v>11255.806399999999</v>
      </c>
    </row>
    <row r="1162" spans="7:8" x14ac:dyDescent="0.3">
      <c r="G1162" s="3" t="s">
        <v>1617</v>
      </c>
      <c r="H1162" s="18">
        <v>11255.806399999999</v>
      </c>
    </row>
    <row r="1163" spans="7:8" x14ac:dyDescent="0.3">
      <c r="G1163" s="3" t="s">
        <v>1558</v>
      </c>
      <c r="H1163" s="18">
        <v>11255.806399999999</v>
      </c>
    </row>
    <row r="1164" spans="7:8" x14ac:dyDescent="0.3">
      <c r="G1164" s="3" t="s">
        <v>1481</v>
      </c>
      <c r="H1164" s="18">
        <v>11255.806399999999</v>
      </c>
    </row>
    <row r="1165" spans="7:8" x14ac:dyDescent="0.3">
      <c r="G1165" s="3" t="s">
        <v>554</v>
      </c>
      <c r="H1165" s="18">
        <v>11255.806399999999</v>
      </c>
    </row>
    <row r="1166" spans="7:8" x14ac:dyDescent="0.3">
      <c r="G1166" s="3" t="s">
        <v>2131</v>
      </c>
      <c r="H1166" s="18">
        <v>11255.806399999999</v>
      </c>
    </row>
    <row r="1167" spans="7:8" x14ac:dyDescent="0.3">
      <c r="G1167" s="3" t="s">
        <v>2103</v>
      </c>
      <c r="H1167" s="18">
        <v>11255.806399999999</v>
      </c>
    </row>
    <row r="1168" spans="7:8" x14ac:dyDescent="0.3">
      <c r="G1168" s="3" t="s">
        <v>2167</v>
      </c>
      <c r="H1168" s="18">
        <v>11255.806399999999</v>
      </c>
    </row>
    <row r="1169" spans="7:8" x14ac:dyDescent="0.3">
      <c r="G1169" s="3" t="s">
        <v>479</v>
      </c>
      <c r="H1169" s="18">
        <v>11255.806399999999</v>
      </c>
    </row>
    <row r="1170" spans="7:8" x14ac:dyDescent="0.3">
      <c r="G1170" s="3" t="s">
        <v>261</v>
      </c>
      <c r="H1170" s="18">
        <v>11255.806399999999</v>
      </c>
    </row>
    <row r="1171" spans="7:8" x14ac:dyDescent="0.3">
      <c r="G1171" s="3" t="s">
        <v>2334</v>
      </c>
      <c r="H1171" s="18">
        <v>11255.806399999999</v>
      </c>
    </row>
    <row r="1172" spans="7:8" x14ac:dyDescent="0.3">
      <c r="G1172" s="3" t="s">
        <v>1857</v>
      </c>
      <c r="H1172" s="18">
        <v>11255.806399999999</v>
      </c>
    </row>
    <row r="1173" spans="7:8" x14ac:dyDescent="0.3">
      <c r="G1173" s="3" t="s">
        <v>2242</v>
      </c>
      <c r="H1173" s="18">
        <v>11255.806399999999</v>
      </c>
    </row>
    <row r="1174" spans="7:8" x14ac:dyDescent="0.3">
      <c r="G1174" s="3" t="s">
        <v>1919</v>
      </c>
      <c r="H1174" s="18">
        <v>11255.806399999999</v>
      </c>
    </row>
    <row r="1175" spans="7:8" x14ac:dyDescent="0.3">
      <c r="G1175" s="3" t="s">
        <v>2363</v>
      </c>
      <c r="H1175" s="18">
        <v>11255.806399999999</v>
      </c>
    </row>
    <row r="1176" spans="7:8" x14ac:dyDescent="0.3">
      <c r="G1176" s="3" t="s">
        <v>462</v>
      </c>
      <c r="H1176" s="18">
        <v>11255.806399999999</v>
      </c>
    </row>
    <row r="1177" spans="7:8" x14ac:dyDescent="0.3">
      <c r="G1177" s="3" t="s">
        <v>2140</v>
      </c>
      <c r="H1177" s="18">
        <v>11255.806399999999</v>
      </c>
    </row>
    <row r="1178" spans="7:8" x14ac:dyDescent="0.3">
      <c r="G1178" s="3" t="s">
        <v>983</v>
      </c>
      <c r="H1178" s="18">
        <v>11255.806399999999</v>
      </c>
    </row>
    <row r="1179" spans="7:8" x14ac:dyDescent="0.3">
      <c r="G1179" s="3" t="s">
        <v>622</v>
      </c>
      <c r="H1179" s="18">
        <v>11255.806399999999</v>
      </c>
    </row>
    <row r="1180" spans="7:8" x14ac:dyDescent="0.3">
      <c r="G1180" s="3" t="s">
        <v>2352</v>
      </c>
      <c r="H1180" s="18">
        <v>11255.806399999999</v>
      </c>
    </row>
    <row r="1181" spans="7:8" x14ac:dyDescent="0.3">
      <c r="G1181" s="3" t="s">
        <v>2195</v>
      </c>
      <c r="H1181" s="18">
        <v>11255.806399999999</v>
      </c>
    </row>
    <row r="1182" spans="7:8" x14ac:dyDescent="0.3">
      <c r="G1182" s="3" t="s">
        <v>524</v>
      </c>
      <c r="H1182" s="18">
        <v>11255.806399999999</v>
      </c>
    </row>
    <row r="1183" spans="7:8" x14ac:dyDescent="0.3">
      <c r="G1183" s="3" t="s">
        <v>1986</v>
      </c>
      <c r="H1183" s="18">
        <v>11255.806399999999</v>
      </c>
    </row>
    <row r="1184" spans="7:8" x14ac:dyDescent="0.3">
      <c r="G1184" s="3" t="s">
        <v>2216</v>
      </c>
      <c r="H1184" s="18">
        <v>11255.806399999999</v>
      </c>
    </row>
    <row r="1185" spans="7:8" x14ac:dyDescent="0.3">
      <c r="G1185" s="3" t="s">
        <v>1512</v>
      </c>
      <c r="H1185" s="18">
        <v>11255.806399999999</v>
      </c>
    </row>
    <row r="1186" spans="7:8" x14ac:dyDescent="0.3">
      <c r="G1186" s="3" t="s">
        <v>1516</v>
      </c>
      <c r="H1186" s="18">
        <v>11255.806399999999</v>
      </c>
    </row>
    <row r="1187" spans="7:8" x14ac:dyDescent="0.3">
      <c r="G1187" s="3" t="s">
        <v>1921</v>
      </c>
      <c r="H1187" s="18">
        <v>11255.806399999999</v>
      </c>
    </row>
    <row r="1188" spans="7:8" x14ac:dyDescent="0.3">
      <c r="G1188" s="3" t="s">
        <v>2395</v>
      </c>
      <c r="H1188" s="18">
        <v>11255.806399999999</v>
      </c>
    </row>
    <row r="1189" spans="7:8" x14ac:dyDescent="0.3">
      <c r="G1189" s="3" t="s">
        <v>934</v>
      </c>
      <c r="H1189" s="18">
        <v>11191.4231</v>
      </c>
    </row>
    <row r="1190" spans="7:8" x14ac:dyDescent="0.3">
      <c r="G1190" s="3" t="s">
        <v>2123</v>
      </c>
      <c r="H1190" s="18">
        <v>11191.4231</v>
      </c>
    </row>
    <row r="1191" spans="7:8" x14ac:dyDescent="0.3">
      <c r="G1191" s="3" t="s">
        <v>1920</v>
      </c>
      <c r="H1191" s="18">
        <v>11191.4231</v>
      </c>
    </row>
    <row r="1192" spans="7:8" x14ac:dyDescent="0.3">
      <c r="G1192" s="3" t="s">
        <v>918</v>
      </c>
      <c r="H1192" s="18">
        <v>11191.4231</v>
      </c>
    </row>
    <row r="1193" spans="7:8" x14ac:dyDescent="0.3">
      <c r="G1193" s="3" t="s">
        <v>953</v>
      </c>
      <c r="H1193" s="18">
        <v>11191.4231</v>
      </c>
    </row>
    <row r="1194" spans="7:8" x14ac:dyDescent="0.3">
      <c r="G1194" s="3" t="s">
        <v>718</v>
      </c>
      <c r="H1194" s="18">
        <v>11191.4231</v>
      </c>
    </row>
    <row r="1195" spans="7:8" x14ac:dyDescent="0.3">
      <c r="G1195" s="3" t="s">
        <v>2260</v>
      </c>
      <c r="H1195" s="18">
        <v>11191.4231</v>
      </c>
    </row>
    <row r="1196" spans="7:8" x14ac:dyDescent="0.3">
      <c r="G1196" s="3" t="s">
        <v>263</v>
      </c>
      <c r="H1196" s="18">
        <v>11191.4231</v>
      </c>
    </row>
    <row r="1197" spans="7:8" x14ac:dyDescent="0.3">
      <c r="G1197" s="3" t="s">
        <v>2166</v>
      </c>
      <c r="H1197" s="18">
        <v>11191.4231</v>
      </c>
    </row>
    <row r="1198" spans="7:8" x14ac:dyDescent="0.3">
      <c r="G1198" s="3" t="s">
        <v>744</v>
      </c>
      <c r="H1198" s="18">
        <v>11191.4231</v>
      </c>
    </row>
    <row r="1199" spans="7:8" x14ac:dyDescent="0.3">
      <c r="G1199" s="3" t="s">
        <v>2218</v>
      </c>
      <c r="H1199" s="18">
        <v>11191.4231</v>
      </c>
    </row>
    <row r="1200" spans="7:8" x14ac:dyDescent="0.3">
      <c r="G1200" s="3" t="s">
        <v>943</v>
      </c>
      <c r="H1200" s="18">
        <v>11191.4231</v>
      </c>
    </row>
    <row r="1201" spans="7:8" x14ac:dyDescent="0.3">
      <c r="G1201" s="3" t="s">
        <v>1913</v>
      </c>
      <c r="H1201" s="18">
        <v>11191.4231</v>
      </c>
    </row>
    <row r="1202" spans="7:8" x14ac:dyDescent="0.3">
      <c r="G1202" s="3" t="s">
        <v>1594</v>
      </c>
      <c r="H1202" s="18">
        <v>11191.4231</v>
      </c>
    </row>
    <row r="1203" spans="7:8" x14ac:dyDescent="0.3">
      <c r="G1203" s="3" t="s">
        <v>2329</v>
      </c>
      <c r="H1203" s="18">
        <v>11094.763199999999</v>
      </c>
    </row>
    <row r="1204" spans="7:8" x14ac:dyDescent="0.3">
      <c r="G1204" s="3" t="s">
        <v>264</v>
      </c>
      <c r="H1204" s="18">
        <v>11094.763199999999</v>
      </c>
    </row>
    <row r="1205" spans="7:8" x14ac:dyDescent="0.3">
      <c r="G1205" s="3" t="s">
        <v>786</v>
      </c>
      <c r="H1205" s="18">
        <v>11094.763199999999</v>
      </c>
    </row>
    <row r="1206" spans="7:8" x14ac:dyDescent="0.3">
      <c r="G1206" s="3" t="s">
        <v>1672</v>
      </c>
      <c r="H1206" s="18">
        <v>11094.763199999999</v>
      </c>
    </row>
    <row r="1207" spans="7:8" x14ac:dyDescent="0.3">
      <c r="G1207" s="3" t="s">
        <v>2286</v>
      </c>
      <c r="H1207" s="18">
        <v>11094.763199999999</v>
      </c>
    </row>
    <row r="1208" spans="7:8" x14ac:dyDescent="0.3">
      <c r="G1208" s="3" t="s">
        <v>947</v>
      </c>
      <c r="H1208" s="18">
        <v>11094.763199999999</v>
      </c>
    </row>
    <row r="1209" spans="7:8" x14ac:dyDescent="0.3">
      <c r="G1209" s="3" t="s">
        <v>717</v>
      </c>
      <c r="H1209" s="18">
        <v>11094.763199999999</v>
      </c>
    </row>
    <row r="1210" spans="7:8" x14ac:dyDescent="0.3">
      <c r="G1210" s="3" t="s">
        <v>676</v>
      </c>
      <c r="H1210" s="18">
        <v>11094.763199999999</v>
      </c>
    </row>
    <row r="1211" spans="7:8" x14ac:dyDescent="0.3">
      <c r="G1211" s="3" t="s">
        <v>1500</v>
      </c>
      <c r="H1211" s="18">
        <v>11094.763199999999</v>
      </c>
    </row>
    <row r="1212" spans="7:8" x14ac:dyDescent="0.3">
      <c r="G1212" s="3" t="s">
        <v>265</v>
      </c>
      <c r="H1212" s="18">
        <v>11094.763199999999</v>
      </c>
    </row>
    <row r="1213" spans="7:8" x14ac:dyDescent="0.3">
      <c r="G1213" s="3" t="s">
        <v>1890</v>
      </c>
      <c r="H1213" s="18">
        <v>10489.200699999999</v>
      </c>
    </row>
    <row r="1214" spans="7:8" x14ac:dyDescent="0.3">
      <c r="G1214" s="3" t="s">
        <v>881</v>
      </c>
      <c r="H1214" s="18">
        <v>10489.200699999999</v>
      </c>
    </row>
    <row r="1215" spans="7:8" x14ac:dyDescent="0.3">
      <c r="G1215" s="3" t="s">
        <v>267</v>
      </c>
      <c r="H1215" s="18">
        <v>10489.200699999999</v>
      </c>
    </row>
    <row r="1216" spans="7:8" x14ac:dyDescent="0.3">
      <c r="G1216" s="3" t="s">
        <v>2442</v>
      </c>
      <c r="H1216" s="18">
        <v>10489.200699999999</v>
      </c>
    </row>
    <row r="1217" spans="7:8" x14ac:dyDescent="0.3">
      <c r="G1217" s="3" t="s">
        <v>2285</v>
      </c>
      <c r="H1217" s="18">
        <v>10489.200699999999</v>
      </c>
    </row>
    <row r="1218" spans="7:8" x14ac:dyDescent="0.3">
      <c r="G1218" s="3" t="s">
        <v>2342</v>
      </c>
      <c r="H1218" s="18">
        <v>10489.200699999999</v>
      </c>
    </row>
    <row r="1219" spans="7:8" x14ac:dyDescent="0.3">
      <c r="G1219" s="3" t="s">
        <v>266</v>
      </c>
      <c r="H1219" s="18">
        <v>10489.200699999999</v>
      </c>
    </row>
    <row r="1220" spans="7:8" x14ac:dyDescent="0.3">
      <c r="G1220" s="3" t="s">
        <v>1033</v>
      </c>
      <c r="H1220" s="18">
        <v>10489.200699999999</v>
      </c>
    </row>
    <row r="1221" spans="7:8" x14ac:dyDescent="0.3">
      <c r="G1221" s="3" t="s">
        <v>917</v>
      </c>
      <c r="H1221" s="18">
        <v>10489.200699999999</v>
      </c>
    </row>
    <row r="1222" spans="7:8" x14ac:dyDescent="0.3">
      <c r="G1222" s="3" t="s">
        <v>576</v>
      </c>
      <c r="H1222" s="18">
        <v>10414.849200000001</v>
      </c>
    </row>
    <row r="1223" spans="7:8" x14ac:dyDescent="0.3">
      <c r="G1223" s="3" t="s">
        <v>1588</v>
      </c>
      <c r="H1223" s="18">
        <v>10414.849200000001</v>
      </c>
    </row>
    <row r="1224" spans="7:8" x14ac:dyDescent="0.3">
      <c r="G1224" s="3" t="s">
        <v>815</v>
      </c>
      <c r="H1224" s="18">
        <v>10414.849200000001</v>
      </c>
    </row>
    <row r="1225" spans="7:8" x14ac:dyDescent="0.3">
      <c r="G1225" s="3" t="s">
        <v>670</v>
      </c>
      <c r="H1225" s="18">
        <v>10414.849200000001</v>
      </c>
    </row>
    <row r="1226" spans="7:8" x14ac:dyDescent="0.3">
      <c r="G1226" s="3" t="s">
        <v>1357</v>
      </c>
      <c r="H1226" s="18">
        <v>10414.849200000001</v>
      </c>
    </row>
    <row r="1227" spans="7:8" x14ac:dyDescent="0.3">
      <c r="G1227" s="3" t="s">
        <v>268</v>
      </c>
      <c r="H1227" s="18">
        <v>10376.1702</v>
      </c>
    </row>
    <row r="1228" spans="7:8" x14ac:dyDescent="0.3">
      <c r="G1228" s="3" t="s">
        <v>2339</v>
      </c>
      <c r="H1228" s="18">
        <v>10376.1702</v>
      </c>
    </row>
    <row r="1229" spans="7:8" x14ac:dyDescent="0.3">
      <c r="G1229" s="3" t="s">
        <v>736</v>
      </c>
      <c r="H1229" s="18">
        <v>10376.1702</v>
      </c>
    </row>
    <row r="1230" spans="7:8" x14ac:dyDescent="0.3">
      <c r="G1230" s="3" t="s">
        <v>2184</v>
      </c>
      <c r="H1230" s="18">
        <v>10376.1702</v>
      </c>
    </row>
    <row r="1231" spans="7:8" x14ac:dyDescent="0.3">
      <c r="G1231" s="3" t="s">
        <v>2449</v>
      </c>
      <c r="H1231" s="18">
        <v>10376.1702</v>
      </c>
    </row>
    <row r="1232" spans="7:8" x14ac:dyDescent="0.3">
      <c r="G1232" s="3" t="s">
        <v>2145</v>
      </c>
      <c r="H1232" s="18">
        <v>10376.1702</v>
      </c>
    </row>
    <row r="1233" spans="7:8" x14ac:dyDescent="0.3">
      <c r="G1233" s="3" t="s">
        <v>1489</v>
      </c>
      <c r="H1233" s="18">
        <v>10376.1702</v>
      </c>
    </row>
    <row r="1234" spans="7:8" x14ac:dyDescent="0.3">
      <c r="G1234" s="3" t="s">
        <v>1063</v>
      </c>
      <c r="H1234" s="18">
        <v>10376.1702</v>
      </c>
    </row>
    <row r="1235" spans="7:8" x14ac:dyDescent="0.3">
      <c r="G1235" s="3" t="s">
        <v>2264</v>
      </c>
      <c r="H1235" s="18">
        <v>10376.1702</v>
      </c>
    </row>
    <row r="1236" spans="7:8" x14ac:dyDescent="0.3">
      <c r="G1236" s="3" t="s">
        <v>2321</v>
      </c>
      <c r="H1236" s="18">
        <v>10376.1702</v>
      </c>
    </row>
    <row r="1237" spans="7:8" x14ac:dyDescent="0.3">
      <c r="G1237" s="3" t="s">
        <v>1989</v>
      </c>
      <c r="H1237" s="18">
        <v>10376.1702</v>
      </c>
    </row>
    <row r="1238" spans="7:8" x14ac:dyDescent="0.3">
      <c r="G1238" s="3" t="s">
        <v>871</v>
      </c>
      <c r="H1238" s="18">
        <v>10376.1702</v>
      </c>
    </row>
    <row r="1239" spans="7:8" x14ac:dyDescent="0.3">
      <c r="G1239" s="3" t="s">
        <v>870</v>
      </c>
      <c r="H1239" s="18">
        <v>10376.1702</v>
      </c>
    </row>
    <row r="1240" spans="7:8" x14ac:dyDescent="0.3">
      <c r="G1240" s="3" t="s">
        <v>2158</v>
      </c>
      <c r="H1240" s="18">
        <v>10376.1702</v>
      </c>
    </row>
    <row r="1241" spans="7:8" x14ac:dyDescent="0.3">
      <c r="G1241" s="3" t="s">
        <v>1938</v>
      </c>
      <c r="H1241" s="18">
        <v>10376.1702</v>
      </c>
    </row>
    <row r="1242" spans="7:8" x14ac:dyDescent="0.3">
      <c r="G1242" s="3" t="s">
        <v>1059</v>
      </c>
      <c r="H1242" s="18">
        <v>10338.269200000001</v>
      </c>
    </row>
    <row r="1243" spans="7:8" x14ac:dyDescent="0.3">
      <c r="G1243" s="3" t="s">
        <v>2453</v>
      </c>
      <c r="H1243" s="18">
        <v>10338.269200000001</v>
      </c>
    </row>
    <row r="1244" spans="7:8" x14ac:dyDescent="0.3">
      <c r="G1244" s="3" t="s">
        <v>1335</v>
      </c>
      <c r="H1244" s="18">
        <v>10338.269200000001</v>
      </c>
    </row>
    <row r="1245" spans="7:8" x14ac:dyDescent="0.3">
      <c r="G1245" s="3" t="s">
        <v>2454</v>
      </c>
      <c r="H1245" s="18">
        <v>10338.269200000001</v>
      </c>
    </row>
    <row r="1246" spans="7:8" x14ac:dyDescent="0.3">
      <c r="G1246" s="3" t="s">
        <v>1628</v>
      </c>
      <c r="H1246" s="18">
        <v>10338.269200000001</v>
      </c>
    </row>
    <row r="1247" spans="7:8" x14ac:dyDescent="0.3">
      <c r="G1247" s="3" t="s">
        <v>472</v>
      </c>
      <c r="H1247" s="18">
        <v>10338.269200000001</v>
      </c>
    </row>
    <row r="1248" spans="7:8" x14ac:dyDescent="0.3">
      <c r="G1248" s="3" t="s">
        <v>663</v>
      </c>
      <c r="H1248" s="18">
        <v>10338.269200000001</v>
      </c>
    </row>
    <row r="1249" spans="7:8" x14ac:dyDescent="0.3">
      <c r="G1249" s="3" t="s">
        <v>1298</v>
      </c>
      <c r="H1249" s="18">
        <v>10330.544400000001</v>
      </c>
    </row>
    <row r="1250" spans="7:8" x14ac:dyDescent="0.3">
      <c r="G1250" s="3" t="s">
        <v>2320</v>
      </c>
      <c r="H1250" s="18">
        <v>10330.544400000001</v>
      </c>
    </row>
    <row r="1251" spans="7:8" x14ac:dyDescent="0.3">
      <c r="G1251" s="3" t="s">
        <v>1434</v>
      </c>
      <c r="H1251" s="18">
        <v>10330.544400000001</v>
      </c>
    </row>
    <row r="1252" spans="7:8" x14ac:dyDescent="0.3">
      <c r="G1252" s="3" t="s">
        <v>1043</v>
      </c>
      <c r="H1252" s="18">
        <v>10330.544400000001</v>
      </c>
    </row>
    <row r="1253" spans="7:8" x14ac:dyDescent="0.3">
      <c r="G1253" s="3" t="s">
        <v>672</v>
      </c>
      <c r="H1253" s="18">
        <v>10330.544400000001</v>
      </c>
    </row>
    <row r="1254" spans="7:8" x14ac:dyDescent="0.3">
      <c r="G1254" s="3" t="s">
        <v>929</v>
      </c>
      <c r="H1254" s="18">
        <v>10330.544400000001</v>
      </c>
    </row>
    <row r="1255" spans="7:8" x14ac:dyDescent="0.3">
      <c r="G1255" s="3" t="s">
        <v>269</v>
      </c>
      <c r="H1255" s="18">
        <v>10330.544400000001</v>
      </c>
    </row>
    <row r="1256" spans="7:8" x14ac:dyDescent="0.3">
      <c r="G1256" s="3" t="s">
        <v>1006</v>
      </c>
      <c r="H1256" s="18">
        <v>10330.544400000001</v>
      </c>
    </row>
    <row r="1257" spans="7:8" x14ac:dyDescent="0.3">
      <c r="G1257" s="3" t="s">
        <v>1535</v>
      </c>
      <c r="H1257" s="18">
        <v>10330.544400000001</v>
      </c>
    </row>
    <row r="1258" spans="7:8" x14ac:dyDescent="0.3">
      <c r="G1258" s="3" t="s">
        <v>1554</v>
      </c>
      <c r="H1258" s="18">
        <v>10330.544400000001</v>
      </c>
    </row>
    <row r="1259" spans="7:8" x14ac:dyDescent="0.3">
      <c r="G1259" s="3" t="s">
        <v>833</v>
      </c>
      <c r="H1259" s="18">
        <v>10330.544400000001</v>
      </c>
    </row>
    <row r="1260" spans="7:8" x14ac:dyDescent="0.3">
      <c r="G1260" s="3" t="s">
        <v>922</v>
      </c>
      <c r="H1260" s="18">
        <v>10330.544400000001</v>
      </c>
    </row>
    <row r="1261" spans="7:8" x14ac:dyDescent="0.3">
      <c r="G1261" s="3" t="s">
        <v>961</v>
      </c>
      <c r="H1261" s="18">
        <v>10330.544400000001</v>
      </c>
    </row>
    <row r="1262" spans="7:8" x14ac:dyDescent="0.3">
      <c r="G1262" s="3" t="s">
        <v>2319</v>
      </c>
      <c r="H1262" s="18">
        <v>10330.544400000001</v>
      </c>
    </row>
    <row r="1263" spans="7:8" x14ac:dyDescent="0.3">
      <c r="G1263" s="3" t="s">
        <v>945</v>
      </c>
      <c r="H1263" s="18">
        <v>10330.544400000001</v>
      </c>
    </row>
    <row r="1264" spans="7:8" x14ac:dyDescent="0.3">
      <c r="G1264" s="3" t="s">
        <v>1527</v>
      </c>
      <c r="H1264" s="18">
        <v>10330.544400000001</v>
      </c>
    </row>
    <row r="1265" spans="7:8" x14ac:dyDescent="0.3">
      <c r="G1265" s="3" t="s">
        <v>1701</v>
      </c>
      <c r="H1265" s="18">
        <v>10170.1996</v>
      </c>
    </row>
    <row r="1266" spans="7:8" x14ac:dyDescent="0.3">
      <c r="G1266" s="3" t="s">
        <v>1391</v>
      </c>
      <c r="H1266" s="18">
        <v>10170.1996</v>
      </c>
    </row>
    <row r="1267" spans="7:8" x14ac:dyDescent="0.3">
      <c r="G1267" s="3" t="s">
        <v>1048</v>
      </c>
      <c r="H1267" s="18">
        <v>10170.1996</v>
      </c>
    </row>
    <row r="1268" spans="7:8" x14ac:dyDescent="0.3">
      <c r="G1268" s="3" t="s">
        <v>1499</v>
      </c>
      <c r="H1268" s="18">
        <v>10170.1996</v>
      </c>
    </row>
    <row r="1269" spans="7:8" x14ac:dyDescent="0.3">
      <c r="G1269" s="3" t="s">
        <v>1599</v>
      </c>
      <c r="H1269" s="18">
        <v>10170.1996</v>
      </c>
    </row>
    <row r="1270" spans="7:8" x14ac:dyDescent="0.3">
      <c r="G1270" s="3" t="s">
        <v>923</v>
      </c>
      <c r="H1270" s="18">
        <v>10170.1996</v>
      </c>
    </row>
    <row r="1271" spans="7:8" x14ac:dyDescent="0.3">
      <c r="G1271" s="3" t="s">
        <v>270</v>
      </c>
      <c r="H1271" s="18">
        <v>10170.1996</v>
      </c>
    </row>
    <row r="1272" spans="7:8" x14ac:dyDescent="0.3">
      <c r="G1272" s="3" t="s">
        <v>1404</v>
      </c>
      <c r="H1272" s="18">
        <v>10170.1996</v>
      </c>
    </row>
    <row r="1273" spans="7:8" x14ac:dyDescent="0.3">
      <c r="G1273" s="3" t="s">
        <v>915</v>
      </c>
      <c r="H1273" s="18">
        <v>10170.1996</v>
      </c>
    </row>
    <row r="1274" spans="7:8" x14ac:dyDescent="0.3">
      <c r="G1274" s="3" t="s">
        <v>1076</v>
      </c>
      <c r="H1274" s="18">
        <v>10170.1996</v>
      </c>
    </row>
    <row r="1275" spans="7:8" x14ac:dyDescent="0.3">
      <c r="G1275" s="3" t="s">
        <v>1667</v>
      </c>
      <c r="H1275" s="18">
        <v>10170.1996</v>
      </c>
    </row>
    <row r="1276" spans="7:8" x14ac:dyDescent="0.3">
      <c r="G1276" s="3" t="s">
        <v>1067</v>
      </c>
      <c r="H1276" s="18">
        <v>10170.1996</v>
      </c>
    </row>
    <row r="1277" spans="7:8" x14ac:dyDescent="0.3">
      <c r="G1277" s="3" t="s">
        <v>511</v>
      </c>
      <c r="H1277" s="18">
        <v>9848.8305999999993</v>
      </c>
    </row>
    <row r="1278" spans="7:8" x14ac:dyDescent="0.3">
      <c r="G1278" s="3" t="s">
        <v>2345</v>
      </c>
      <c r="H1278" s="18">
        <v>9848.8305999999993</v>
      </c>
    </row>
    <row r="1279" spans="7:8" x14ac:dyDescent="0.3">
      <c r="G1279" s="3" t="s">
        <v>1832</v>
      </c>
      <c r="H1279" s="18">
        <v>9848.8305999999993</v>
      </c>
    </row>
    <row r="1280" spans="7:8" x14ac:dyDescent="0.3">
      <c r="G1280" s="3" t="s">
        <v>278</v>
      </c>
      <c r="H1280" s="18">
        <v>9848.8305999999993</v>
      </c>
    </row>
    <row r="1281" spans="7:8" x14ac:dyDescent="0.3">
      <c r="G1281" s="3" t="s">
        <v>2419</v>
      </c>
      <c r="H1281" s="18">
        <v>9848.8305999999993</v>
      </c>
    </row>
    <row r="1282" spans="7:8" x14ac:dyDescent="0.3">
      <c r="G1282" s="3" t="s">
        <v>600</v>
      </c>
      <c r="H1282" s="18">
        <v>9848.8305999999993</v>
      </c>
    </row>
    <row r="1283" spans="7:8" x14ac:dyDescent="0.3">
      <c r="G1283" s="3" t="s">
        <v>2233</v>
      </c>
      <c r="H1283" s="18">
        <v>9848.8305999999993</v>
      </c>
    </row>
    <row r="1284" spans="7:8" x14ac:dyDescent="0.3">
      <c r="G1284" s="3" t="s">
        <v>1514</v>
      </c>
      <c r="H1284" s="18">
        <v>9848.8305999999993</v>
      </c>
    </row>
    <row r="1285" spans="7:8" x14ac:dyDescent="0.3">
      <c r="G1285" s="3" t="s">
        <v>2169</v>
      </c>
      <c r="H1285" s="18">
        <v>9848.8305999999993</v>
      </c>
    </row>
    <row r="1286" spans="7:8" x14ac:dyDescent="0.3">
      <c r="G1286" s="3" t="s">
        <v>551</v>
      </c>
      <c r="H1286" s="18">
        <v>9848.8305999999993</v>
      </c>
    </row>
    <row r="1287" spans="7:8" x14ac:dyDescent="0.3">
      <c r="G1287" s="3" t="s">
        <v>1895</v>
      </c>
      <c r="H1287" s="18">
        <v>9848.8305999999993</v>
      </c>
    </row>
    <row r="1288" spans="7:8" x14ac:dyDescent="0.3">
      <c r="G1288" s="3" t="s">
        <v>277</v>
      </c>
      <c r="H1288" s="18">
        <v>9848.8305999999993</v>
      </c>
    </row>
    <row r="1289" spans="7:8" x14ac:dyDescent="0.3">
      <c r="G1289" s="3" t="s">
        <v>279</v>
      </c>
      <c r="H1289" s="18">
        <v>9848.8305999999993</v>
      </c>
    </row>
    <row r="1290" spans="7:8" x14ac:dyDescent="0.3">
      <c r="G1290" s="3" t="s">
        <v>669</v>
      </c>
      <c r="H1290" s="18">
        <v>9848.8305999999993</v>
      </c>
    </row>
    <row r="1291" spans="7:8" x14ac:dyDescent="0.3">
      <c r="G1291" s="3" t="s">
        <v>1025</v>
      </c>
      <c r="H1291" s="18">
        <v>9848.8305999999993</v>
      </c>
    </row>
    <row r="1292" spans="7:8" x14ac:dyDescent="0.3">
      <c r="G1292" s="3" t="s">
        <v>2259</v>
      </c>
      <c r="H1292" s="18">
        <v>9848.8305999999993</v>
      </c>
    </row>
    <row r="1293" spans="7:8" x14ac:dyDescent="0.3">
      <c r="G1293" s="3" t="s">
        <v>273</v>
      </c>
      <c r="H1293" s="18">
        <v>9848.8305999999993</v>
      </c>
    </row>
    <row r="1294" spans="7:8" x14ac:dyDescent="0.3">
      <c r="G1294" s="3" t="s">
        <v>795</v>
      </c>
      <c r="H1294" s="18">
        <v>9848.8305999999993</v>
      </c>
    </row>
    <row r="1295" spans="7:8" x14ac:dyDescent="0.3">
      <c r="G1295" s="3" t="s">
        <v>2226</v>
      </c>
      <c r="H1295" s="18">
        <v>9848.8305999999993</v>
      </c>
    </row>
    <row r="1296" spans="7:8" x14ac:dyDescent="0.3">
      <c r="G1296" s="3" t="s">
        <v>957</v>
      </c>
      <c r="H1296" s="18">
        <v>9848.8305999999993</v>
      </c>
    </row>
    <row r="1297" spans="7:8" x14ac:dyDescent="0.3">
      <c r="G1297" s="3" t="s">
        <v>1495</v>
      </c>
      <c r="H1297" s="18">
        <v>9848.8305999999993</v>
      </c>
    </row>
    <row r="1298" spans="7:8" x14ac:dyDescent="0.3">
      <c r="G1298" s="3" t="s">
        <v>503</v>
      </c>
      <c r="H1298" s="18">
        <v>9848.8305999999993</v>
      </c>
    </row>
    <row r="1299" spans="7:8" x14ac:dyDescent="0.3">
      <c r="G1299" s="3" t="s">
        <v>272</v>
      </c>
      <c r="H1299" s="18">
        <v>9848.8305999999993</v>
      </c>
    </row>
    <row r="1300" spans="7:8" x14ac:dyDescent="0.3">
      <c r="G1300" s="3" t="s">
        <v>276</v>
      </c>
      <c r="H1300" s="18">
        <v>9848.8305999999993</v>
      </c>
    </row>
    <row r="1301" spans="7:8" x14ac:dyDescent="0.3">
      <c r="G1301" s="3" t="s">
        <v>2483</v>
      </c>
      <c r="H1301" s="18">
        <v>9848.8305999999993</v>
      </c>
    </row>
    <row r="1302" spans="7:8" x14ac:dyDescent="0.3">
      <c r="G1302" s="3" t="s">
        <v>1577</v>
      </c>
      <c r="H1302" s="18">
        <v>9848.8305999999993</v>
      </c>
    </row>
    <row r="1303" spans="7:8" x14ac:dyDescent="0.3">
      <c r="G1303" s="3" t="s">
        <v>1531</v>
      </c>
      <c r="H1303" s="18">
        <v>9848.8305999999993</v>
      </c>
    </row>
    <row r="1304" spans="7:8" x14ac:dyDescent="0.3">
      <c r="G1304" s="3" t="s">
        <v>948</v>
      </c>
      <c r="H1304" s="18">
        <v>9848.8305999999993</v>
      </c>
    </row>
    <row r="1305" spans="7:8" x14ac:dyDescent="0.3">
      <c r="G1305" s="3" t="s">
        <v>2117</v>
      </c>
      <c r="H1305" s="18">
        <v>9848.8305999999993</v>
      </c>
    </row>
    <row r="1306" spans="7:8" x14ac:dyDescent="0.3">
      <c r="G1306" s="3" t="s">
        <v>1633</v>
      </c>
      <c r="H1306" s="18">
        <v>9848.8305999999993</v>
      </c>
    </row>
    <row r="1307" spans="7:8" x14ac:dyDescent="0.3">
      <c r="G1307" s="3" t="s">
        <v>275</v>
      </c>
      <c r="H1307" s="18">
        <v>9848.8305999999993</v>
      </c>
    </row>
    <row r="1308" spans="7:8" x14ac:dyDescent="0.3">
      <c r="G1308" s="3" t="s">
        <v>1761</v>
      </c>
      <c r="H1308" s="18">
        <v>9848.8305999999993</v>
      </c>
    </row>
    <row r="1309" spans="7:8" x14ac:dyDescent="0.3">
      <c r="G1309" s="3" t="s">
        <v>572</v>
      </c>
      <c r="H1309" s="18">
        <v>9848.8305999999993</v>
      </c>
    </row>
    <row r="1310" spans="7:8" x14ac:dyDescent="0.3">
      <c r="G1310" s="3" t="s">
        <v>2108</v>
      </c>
      <c r="H1310" s="18">
        <v>9848.8305999999993</v>
      </c>
    </row>
    <row r="1311" spans="7:8" x14ac:dyDescent="0.3">
      <c r="G1311" s="3" t="s">
        <v>2185</v>
      </c>
      <c r="H1311" s="18">
        <v>9848.8305999999993</v>
      </c>
    </row>
    <row r="1312" spans="7:8" x14ac:dyDescent="0.3">
      <c r="G1312" s="3" t="s">
        <v>2196</v>
      </c>
      <c r="H1312" s="18">
        <v>9848.8305999999993</v>
      </c>
    </row>
    <row r="1313" spans="7:8" x14ac:dyDescent="0.3">
      <c r="G1313" s="3" t="s">
        <v>1593</v>
      </c>
      <c r="H1313" s="18">
        <v>9848.8305999999993</v>
      </c>
    </row>
    <row r="1314" spans="7:8" x14ac:dyDescent="0.3">
      <c r="G1314" s="3" t="s">
        <v>1000</v>
      </c>
      <c r="H1314" s="18">
        <v>9848.8305999999993</v>
      </c>
    </row>
    <row r="1315" spans="7:8" x14ac:dyDescent="0.3">
      <c r="G1315" s="3" t="s">
        <v>1849</v>
      </c>
      <c r="H1315" s="18">
        <v>9848.8305999999993</v>
      </c>
    </row>
    <row r="1316" spans="7:8" x14ac:dyDescent="0.3">
      <c r="G1316" s="3" t="s">
        <v>274</v>
      </c>
      <c r="H1316" s="18">
        <v>9848.8305999999993</v>
      </c>
    </row>
    <row r="1317" spans="7:8" x14ac:dyDescent="0.3">
      <c r="G1317" s="3" t="s">
        <v>1887</v>
      </c>
      <c r="H1317" s="18">
        <v>9848.8305999999993</v>
      </c>
    </row>
    <row r="1318" spans="7:8" x14ac:dyDescent="0.3">
      <c r="G1318" s="3" t="s">
        <v>271</v>
      </c>
      <c r="H1318" s="18">
        <v>9848.8305999999993</v>
      </c>
    </row>
    <row r="1319" spans="7:8" x14ac:dyDescent="0.3">
      <c r="G1319" s="3" t="s">
        <v>1482</v>
      </c>
      <c r="H1319" s="18">
        <v>9848.8305999999993</v>
      </c>
    </row>
    <row r="1320" spans="7:8" x14ac:dyDescent="0.3">
      <c r="G1320" s="3" t="s">
        <v>280</v>
      </c>
      <c r="H1320" s="18">
        <v>9535.6370000000006</v>
      </c>
    </row>
    <row r="1321" spans="7:8" x14ac:dyDescent="0.3">
      <c r="G1321" s="3" t="s">
        <v>434</v>
      </c>
      <c r="H1321" s="18">
        <v>9535.6370000000006</v>
      </c>
    </row>
    <row r="1322" spans="7:8" x14ac:dyDescent="0.3">
      <c r="G1322" s="3" t="s">
        <v>438</v>
      </c>
      <c r="H1322" s="18">
        <v>9535.6370000000006</v>
      </c>
    </row>
    <row r="1323" spans="7:8" x14ac:dyDescent="0.3">
      <c r="G1323" s="3" t="s">
        <v>2390</v>
      </c>
      <c r="H1323" s="18">
        <v>9535.6370000000006</v>
      </c>
    </row>
    <row r="1324" spans="7:8" x14ac:dyDescent="0.3">
      <c r="G1324" s="3" t="s">
        <v>2186</v>
      </c>
      <c r="H1324" s="18">
        <v>9535.6370000000006</v>
      </c>
    </row>
    <row r="1325" spans="7:8" x14ac:dyDescent="0.3">
      <c r="G1325" s="3" t="s">
        <v>619</v>
      </c>
      <c r="H1325" s="18">
        <v>9535.6370000000006</v>
      </c>
    </row>
    <row r="1326" spans="7:8" x14ac:dyDescent="0.3">
      <c r="G1326" s="3" t="s">
        <v>849</v>
      </c>
      <c r="H1326" s="18">
        <v>9535.6370000000006</v>
      </c>
    </row>
    <row r="1327" spans="7:8" x14ac:dyDescent="0.3">
      <c r="G1327" s="3" t="s">
        <v>2160</v>
      </c>
      <c r="H1327" s="18">
        <v>9535.6370000000006</v>
      </c>
    </row>
    <row r="1328" spans="7:8" x14ac:dyDescent="0.3">
      <c r="G1328" s="3" t="s">
        <v>2283</v>
      </c>
      <c r="H1328" s="18">
        <v>9535.6370000000006</v>
      </c>
    </row>
    <row r="1329" spans="7:8" x14ac:dyDescent="0.3">
      <c r="G1329" s="3" t="s">
        <v>842</v>
      </c>
      <c r="H1329" s="18">
        <v>9535.6370000000006</v>
      </c>
    </row>
    <row r="1330" spans="7:8" x14ac:dyDescent="0.3">
      <c r="G1330" s="3" t="s">
        <v>999</v>
      </c>
      <c r="H1330" s="18">
        <v>9535.6370000000006</v>
      </c>
    </row>
    <row r="1331" spans="7:8" x14ac:dyDescent="0.3">
      <c r="G1331" s="3" t="s">
        <v>281</v>
      </c>
      <c r="H1331" s="18">
        <v>9469.6656999999996</v>
      </c>
    </row>
    <row r="1332" spans="7:8" x14ac:dyDescent="0.3">
      <c r="G1332" s="3" t="s">
        <v>1709</v>
      </c>
      <c r="H1332" s="18">
        <v>9469.6656999999996</v>
      </c>
    </row>
    <row r="1333" spans="7:8" x14ac:dyDescent="0.3">
      <c r="G1333" s="3" t="s">
        <v>1877</v>
      </c>
      <c r="H1333" s="18">
        <v>9469.6656999999996</v>
      </c>
    </row>
    <row r="1334" spans="7:8" x14ac:dyDescent="0.3">
      <c r="G1334" s="3" t="s">
        <v>752</v>
      </c>
      <c r="H1334" s="18">
        <v>9469.6656999999996</v>
      </c>
    </row>
    <row r="1335" spans="7:8" x14ac:dyDescent="0.3">
      <c r="G1335" s="3" t="s">
        <v>2182</v>
      </c>
      <c r="H1335" s="18">
        <v>9469.6656999999996</v>
      </c>
    </row>
    <row r="1336" spans="7:8" x14ac:dyDescent="0.3">
      <c r="G1336" s="3" t="s">
        <v>2225</v>
      </c>
      <c r="H1336" s="18">
        <v>9469.6656999999996</v>
      </c>
    </row>
    <row r="1337" spans="7:8" x14ac:dyDescent="0.3">
      <c r="G1337" s="3" t="s">
        <v>282</v>
      </c>
      <c r="H1337" s="18">
        <v>9469.6656999999996</v>
      </c>
    </row>
    <row r="1338" spans="7:8" x14ac:dyDescent="0.3">
      <c r="G1338" s="3" t="s">
        <v>2356</v>
      </c>
      <c r="H1338" s="18">
        <v>9469.6656999999996</v>
      </c>
    </row>
    <row r="1339" spans="7:8" x14ac:dyDescent="0.3">
      <c r="G1339" s="3" t="s">
        <v>1537</v>
      </c>
      <c r="H1339" s="18">
        <v>9469.6656999999996</v>
      </c>
    </row>
    <row r="1340" spans="7:8" x14ac:dyDescent="0.3">
      <c r="G1340" s="3" t="s">
        <v>1019</v>
      </c>
      <c r="H1340" s="18">
        <v>9469.6656999999996</v>
      </c>
    </row>
    <row r="1341" spans="7:8" x14ac:dyDescent="0.3">
      <c r="G1341" s="3" t="s">
        <v>2249</v>
      </c>
      <c r="H1341" s="18">
        <v>9469.6656999999996</v>
      </c>
    </row>
    <row r="1342" spans="7:8" x14ac:dyDescent="0.3">
      <c r="G1342" s="3" t="s">
        <v>1878</v>
      </c>
      <c r="H1342" s="18">
        <v>9469.6656999999996</v>
      </c>
    </row>
    <row r="1343" spans="7:8" x14ac:dyDescent="0.3">
      <c r="G1343" s="3" t="s">
        <v>2305</v>
      </c>
      <c r="H1343" s="18">
        <v>9469.6656999999996</v>
      </c>
    </row>
    <row r="1344" spans="7:8" x14ac:dyDescent="0.3">
      <c r="G1344" s="3" t="s">
        <v>2075</v>
      </c>
      <c r="H1344" s="18">
        <v>9469.6656999999996</v>
      </c>
    </row>
    <row r="1345" spans="7:8" x14ac:dyDescent="0.3">
      <c r="G1345" s="3" t="s">
        <v>2310</v>
      </c>
      <c r="H1345" s="18">
        <v>9469.6656999999996</v>
      </c>
    </row>
    <row r="1346" spans="7:8" x14ac:dyDescent="0.3">
      <c r="G1346" s="3" t="s">
        <v>2458</v>
      </c>
      <c r="H1346" s="18">
        <v>9469.6656999999996</v>
      </c>
    </row>
    <row r="1347" spans="7:8" x14ac:dyDescent="0.3">
      <c r="G1347" s="3" t="s">
        <v>2214</v>
      </c>
      <c r="H1347" s="18">
        <v>9469.6656999999996</v>
      </c>
    </row>
    <row r="1348" spans="7:8" x14ac:dyDescent="0.3">
      <c r="G1348" s="3" t="s">
        <v>2113</v>
      </c>
      <c r="H1348" s="18">
        <v>9469.6656999999996</v>
      </c>
    </row>
    <row r="1349" spans="7:8" x14ac:dyDescent="0.3">
      <c r="G1349" s="3" t="s">
        <v>1682</v>
      </c>
      <c r="H1349" s="18">
        <v>9469.6656999999996</v>
      </c>
    </row>
    <row r="1350" spans="7:8" x14ac:dyDescent="0.3">
      <c r="G1350" s="3" t="s">
        <v>904</v>
      </c>
      <c r="H1350" s="18">
        <v>9469.6656999999996</v>
      </c>
    </row>
    <row r="1351" spans="7:8" x14ac:dyDescent="0.3">
      <c r="G1351" s="3" t="s">
        <v>1099</v>
      </c>
      <c r="H1351" s="18">
        <v>9469.6656999999996</v>
      </c>
    </row>
    <row r="1352" spans="7:8" x14ac:dyDescent="0.3">
      <c r="G1352" s="3" t="s">
        <v>1693</v>
      </c>
      <c r="H1352" s="18">
        <v>9469.6656999999996</v>
      </c>
    </row>
    <row r="1353" spans="7:8" x14ac:dyDescent="0.3">
      <c r="G1353" s="3" t="s">
        <v>2104</v>
      </c>
      <c r="H1353" s="18">
        <v>9469.6656999999996</v>
      </c>
    </row>
    <row r="1354" spans="7:8" x14ac:dyDescent="0.3">
      <c r="G1354" s="3" t="s">
        <v>2298</v>
      </c>
      <c r="H1354" s="18">
        <v>9469.6656999999996</v>
      </c>
    </row>
    <row r="1355" spans="7:8" x14ac:dyDescent="0.3">
      <c r="G1355" s="3" t="s">
        <v>796</v>
      </c>
      <c r="H1355" s="18">
        <v>9469.6656999999996</v>
      </c>
    </row>
    <row r="1356" spans="7:8" x14ac:dyDescent="0.3">
      <c r="G1356" s="3" t="s">
        <v>1341</v>
      </c>
      <c r="H1356" s="18">
        <v>9469.6656999999996</v>
      </c>
    </row>
    <row r="1357" spans="7:8" x14ac:dyDescent="0.3">
      <c r="G1357" s="3" t="s">
        <v>2203</v>
      </c>
      <c r="H1357" s="18">
        <v>9432.8819999999996</v>
      </c>
    </row>
    <row r="1358" spans="7:8" x14ac:dyDescent="0.3">
      <c r="G1358" s="3" t="s">
        <v>455</v>
      </c>
      <c r="H1358" s="18">
        <v>9432.8819999999996</v>
      </c>
    </row>
    <row r="1359" spans="7:8" x14ac:dyDescent="0.3">
      <c r="G1359" s="3" t="s">
        <v>1451</v>
      </c>
      <c r="H1359" s="18">
        <v>9432.8819999999996</v>
      </c>
    </row>
    <row r="1360" spans="7:8" x14ac:dyDescent="0.3">
      <c r="G1360" s="3" t="s">
        <v>2281</v>
      </c>
      <c r="H1360" s="18">
        <v>9432.8819999999996</v>
      </c>
    </row>
    <row r="1361" spans="7:8" x14ac:dyDescent="0.3">
      <c r="G1361" s="3" t="s">
        <v>1095</v>
      </c>
      <c r="H1361" s="18">
        <v>9432.8819999999996</v>
      </c>
    </row>
    <row r="1362" spans="7:8" x14ac:dyDescent="0.3">
      <c r="G1362" s="3" t="s">
        <v>2504</v>
      </c>
      <c r="H1362" s="18">
        <v>9432.8819999999996</v>
      </c>
    </row>
    <row r="1363" spans="7:8" x14ac:dyDescent="0.3">
      <c r="G1363" s="3" t="s">
        <v>2212</v>
      </c>
      <c r="H1363" s="18">
        <v>9432.8819999999996</v>
      </c>
    </row>
    <row r="1364" spans="7:8" x14ac:dyDescent="0.3">
      <c r="G1364" s="3" t="s">
        <v>2201</v>
      </c>
      <c r="H1364" s="18">
        <v>9245.6360000000004</v>
      </c>
    </row>
    <row r="1365" spans="7:8" x14ac:dyDescent="0.3">
      <c r="G1365" s="3" t="s">
        <v>283</v>
      </c>
      <c r="H1365" s="18">
        <v>9245.6360000000004</v>
      </c>
    </row>
    <row r="1366" spans="7:8" x14ac:dyDescent="0.3">
      <c r="G1366" s="3" t="s">
        <v>966</v>
      </c>
      <c r="H1366" s="18">
        <v>9245.6360000000004</v>
      </c>
    </row>
    <row r="1367" spans="7:8" x14ac:dyDescent="0.3">
      <c r="G1367" s="3" t="s">
        <v>2451</v>
      </c>
      <c r="H1367" s="18">
        <v>9245.6360000000004</v>
      </c>
    </row>
    <row r="1368" spans="7:8" x14ac:dyDescent="0.3">
      <c r="G1368" s="3" t="s">
        <v>1702</v>
      </c>
      <c r="H1368" s="18">
        <v>9245.6360000000004</v>
      </c>
    </row>
    <row r="1369" spans="7:8" x14ac:dyDescent="0.3">
      <c r="G1369" s="3" t="s">
        <v>284</v>
      </c>
      <c r="H1369" s="18">
        <v>9245.6360000000004</v>
      </c>
    </row>
    <row r="1370" spans="7:8" x14ac:dyDescent="0.3">
      <c r="G1370" s="3" t="s">
        <v>2210</v>
      </c>
      <c r="H1370" s="18">
        <v>9245.6360000000004</v>
      </c>
    </row>
    <row r="1371" spans="7:8" x14ac:dyDescent="0.3">
      <c r="G1371" s="3" t="s">
        <v>2396</v>
      </c>
      <c r="H1371" s="18">
        <v>9245.6360000000004</v>
      </c>
    </row>
    <row r="1372" spans="7:8" x14ac:dyDescent="0.3">
      <c r="G1372" s="3" t="s">
        <v>2322</v>
      </c>
      <c r="H1372" s="18">
        <v>9245.6360000000004</v>
      </c>
    </row>
    <row r="1373" spans="7:8" x14ac:dyDescent="0.3">
      <c r="G1373" s="3" t="s">
        <v>2448</v>
      </c>
      <c r="H1373" s="18">
        <v>9245.6360000000004</v>
      </c>
    </row>
    <row r="1374" spans="7:8" x14ac:dyDescent="0.3">
      <c r="G1374" s="3" t="s">
        <v>421</v>
      </c>
      <c r="H1374" s="18">
        <v>8927.0136000000002</v>
      </c>
    </row>
    <row r="1375" spans="7:8" x14ac:dyDescent="0.3">
      <c r="G1375" s="3" t="s">
        <v>802</v>
      </c>
      <c r="H1375" s="18">
        <v>8927.0136000000002</v>
      </c>
    </row>
    <row r="1376" spans="7:8" x14ac:dyDescent="0.3">
      <c r="G1376" s="3" t="s">
        <v>1622</v>
      </c>
      <c r="H1376" s="18">
        <v>8927.0136000000002</v>
      </c>
    </row>
    <row r="1377" spans="7:8" x14ac:dyDescent="0.3">
      <c r="G1377" s="3" t="s">
        <v>2125</v>
      </c>
      <c r="H1377" s="18">
        <v>8927.0136000000002</v>
      </c>
    </row>
    <row r="1378" spans="7:8" x14ac:dyDescent="0.3">
      <c r="G1378" s="3" t="s">
        <v>2428</v>
      </c>
      <c r="H1378" s="18">
        <v>8861.3736000000008</v>
      </c>
    </row>
    <row r="1379" spans="7:8" x14ac:dyDescent="0.3">
      <c r="G1379" s="3" t="s">
        <v>2346</v>
      </c>
      <c r="H1379" s="18">
        <v>8861.3736000000008</v>
      </c>
    </row>
    <row r="1380" spans="7:8" x14ac:dyDescent="0.3">
      <c r="G1380" s="3" t="s">
        <v>2429</v>
      </c>
      <c r="H1380" s="18">
        <v>8861.3736000000008</v>
      </c>
    </row>
    <row r="1381" spans="7:8" x14ac:dyDescent="0.3">
      <c r="G1381" s="3" t="s">
        <v>2288</v>
      </c>
      <c r="H1381" s="18">
        <v>8608.7870000000003</v>
      </c>
    </row>
    <row r="1382" spans="7:8" x14ac:dyDescent="0.3">
      <c r="G1382" s="3" t="s">
        <v>1950</v>
      </c>
      <c r="H1382" s="18">
        <v>8608.7870000000003</v>
      </c>
    </row>
    <row r="1383" spans="7:8" x14ac:dyDescent="0.3">
      <c r="G1383" s="3" t="s">
        <v>715</v>
      </c>
      <c r="H1383" s="18">
        <v>8608.7870000000003</v>
      </c>
    </row>
    <row r="1384" spans="7:8" x14ac:dyDescent="0.3">
      <c r="G1384" s="3" t="s">
        <v>1088</v>
      </c>
      <c r="H1384" s="18">
        <v>8608.7870000000003</v>
      </c>
    </row>
    <row r="1385" spans="7:8" x14ac:dyDescent="0.3">
      <c r="G1385" s="3" t="s">
        <v>2309</v>
      </c>
      <c r="H1385" s="18">
        <v>8608.7870000000003</v>
      </c>
    </row>
    <row r="1386" spans="7:8" x14ac:dyDescent="0.3">
      <c r="G1386" s="3" t="s">
        <v>2477</v>
      </c>
      <c r="H1386" s="18">
        <v>8608.7870000000003</v>
      </c>
    </row>
    <row r="1387" spans="7:8" x14ac:dyDescent="0.3">
      <c r="G1387" s="3" t="s">
        <v>2488</v>
      </c>
      <c r="H1387" s="18">
        <v>8608.7870000000003</v>
      </c>
    </row>
    <row r="1388" spans="7:8" x14ac:dyDescent="0.3">
      <c r="G1388" s="3" t="s">
        <v>2295</v>
      </c>
      <c r="H1388" s="18">
        <v>8608.7870000000003</v>
      </c>
    </row>
    <row r="1389" spans="7:8" x14ac:dyDescent="0.3">
      <c r="G1389" s="3" t="s">
        <v>2258</v>
      </c>
      <c r="H1389" s="18">
        <v>8608.7870000000003</v>
      </c>
    </row>
    <row r="1390" spans="7:8" x14ac:dyDescent="0.3">
      <c r="G1390" s="3" t="s">
        <v>2162</v>
      </c>
      <c r="H1390" s="18">
        <v>8608.7870000000003</v>
      </c>
    </row>
    <row r="1391" spans="7:8" x14ac:dyDescent="0.3">
      <c r="G1391" s="3" t="s">
        <v>2485</v>
      </c>
      <c r="H1391" s="18">
        <v>8608.7870000000003</v>
      </c>
    </row>
    <row r="1392" spans="7:8" x14ac:dyDescent="0.3">
      <c r="G1392" s="3" t="s">
        <v>730</v>
      </c>
      <c r="H1392" s="18">
        <v>8608.7870000000003</v>
      </c>
    </row>
    <row r="1393" spans="7:8" x14ac:dyDescent="0.3">
      <c r="G1393" s="3" t="s">
        <v>1956</v>
      </c>
      <c r="H1393" s="18">
        <v>8608.7870000000003</v>
      </c>
    </row>
    <row r="1394" spans="7:8" x14ac:dyDescent="0.3">
      <c r="G1394" s="3" t="s">
        <v>2416</v>
      </c>
      <c r="H1394" s="18">
        <v>8608.7870000000003</v>
      </c>
    </row>
    <row r="1395" spans="7:8" x14ac:dyDescent="0.3">
      <c r="G1395" s="3" t="s">
        <v>2489</v>
      </c>
      <c r="H1395" s="18">
        <v>8608.7870000000003</v>
      </c>
    </row>
    <row r="1396" spans="7:8" x14ac:dyDescent="0.3">
      <c r="G1396" s="3" t="s">
        <v>1556</v>
      </c>
      <c r="H1396" s="18">
        <v>8608.7870000000003</v>
      </c>
    </row>
    <row r="1397" spans="7:8" x14ac:dyDescent="0.3">
      <c r="G1397" s="3" t="s">
        <v>2128</v>
      </c>
      <c r="H1397" s="18">
        <v>8608.7870000000003</v>
      </c>
    </row>
    <row r="1398" spans="7:8" x14ac:dyDescent="0.3">
      <c r="G1398" s="3" t="s">
        <v>2430</v>
      </c>
      <c r="H1398" s="18">
        <v>8582.0733</v>
      </c>
    </row>
    <row r="1399" spans="7:8" x14ac:dyDescent="0.3">
      <c r="G1399" s="3" t="s">
        <v>2417</v>
      </c>
      <c r="H1399" s="18">
        <v>8582.0733</v>
      </c>
    </row>
    <row r="1400" spans="7:8" x14ac:dyDescent="0.3">
      <c r="G1400" s="3" t="s">
        <v>1823</v>
      </c>
      <c r="H1400" s="18">
        <v>8582.0733</v>
      </c>
    </row>
    <row r="1401" spans="7:8" x14ac:dyDescent="0.3">
      <c r="G1401" s="3" t="s">
        <v>2426</v>
      </c>
      <c r="H1401" s="18">
        <v>8582.0733</v>
      </c>
    </row>
    <row r="1402" spans="7:8" x14ac:dyDescent="0.3">
      <c r="G1402" s="3" t="s">
        <v>2513</v>
      </c>
      <c r="H1402" s="18">
        <v>8582.0733</v>
      </c>
    </row>
    <row r="1403" spans="7:8" x14ac:dyDescent="0.3">
      <c r="G1403" s="3" t="s">
        <v>519</v>
      </c>
      <c r="H1403" s="18">
        <v>8582.0733</v>
      </c>
    </row>
    <row r="1404" spans="7:8" x14ac:dyDescent="0.3">
      <c r="G1404" s="3" t="s">
        <v>1640</v>
      </c>
      <c r="H1404" s="18">
        <v>8582.0733</v>
      </c>
    </row>
    <row r="1405" spans="7:8" x14ac:dyDescent="0.3">
      <c r="G1405" s="3" t="s">
        <v>1522</v>
      </c>
      <c r="H1405" s="18">
        <v>8582.0733</v>
      </c>
    </row>
    <row r="1406" spans="7:8" x14ac:dyDescent="0.3">
      <c r="G1406" s="3" t="s">
        <v>690</v>
      </c>
      <c r="H1406" s="18">
        <v>8582.0733</v>
      </c>
    </row>
    <row r="1407" spans="7:8" x14ac:dyDescent="0.3">
      <c r="G1407" s="3" t="s">
        <v>448</v>
      </c>
      <c r="H1407" s="18">
        <v>8582.0733</v>
      </c>
    </row>
    <row r="1408" spans="7:8" x14ac:dyDescent="0.3">
      <c r="G1408" s="3" t="s">
        <v>1129</v>
      </c>
      <c r="H1408" s="18">
        <v>8582.0733</v>
      </c>
    </row>
    <row r="1409" spans="7:8" x14ac:dyDescent="0.3">
      <c r="G1409" s="3" t="s">
        <v>1708</v>
      </c>
      <c r="H1409" s="18">
        <v>8582.0733</v>
      </c>
    </row>
    <row r="1410" spans="7:8" x14ac:dyDescent="0.3">
      <c r="G1410" s="3" t="s">
        <v>1087</v>
      </c>
      <c r="H1410" s="18">
        <v>8489.5938000000006</v>
      </c>
    </row>
    <row r="1411" spans="7:8" x14ac:dyDescent="0.3">
      <c r="G1411" s="3" t="s">
        <v>285</v>
      </c>
      <c r="H1411" s="18">
        <v>8489.5938000000006</v>
      </c>
    </row>
    <row r="1412" spans="7:8" x14ac:dyDescent="0.3">
      <c r="G1412" s="3" t="s">
        <v>660</v>
      </c>
      <c r="H1412" s="18">
        <v>8489.5938000000006</v>
      </c>
    </row>
    <row r="1413" spans="7:8" x14ac:dyDescent="0.3">
      <c r="G1413" s="3" t="s">
        <v>2554</v>
      </c>
      <c r="H1413" s="18">
        <v>8489.5938000000006</v>
      </c>
    </row>
    <row r="1414" spans="7:8" x14ac:dyDescent="0.3">
      <c r="G1414" s="3" t="s">
        <v>538</v>
      </c>
      <c r="H1414" s="18">
        <v>8489.5938000000006</v>
      </c>
    </row>
    <row r="1415" spans="7:8" x14ac:dyDescent="0.3">
      <c r="G1415" s="3" t="s">
        <v>515</v>
      </c>
      <c r="H1415" s="18">
        <v>8489.5938000000006</v>
      </c>
    </row>
    <row r="1416" spans="7:8" x14ac:dyDescent="0.3">
      <c r="G1416" s="3" t="s">
        <v>436</v>
      </c>
      <c r="H1416" s="18">
        <v>8441.8547999999992</v>
      </c>
    </row>
    <row r="1417" spans="7:8" x14ac:dyDescent="0.3">
      <c r="G1417" s="3" t="s">
        <v>2411</v>
      </c>
      <c r="H1417" s="18">
        <v>8441.8547999999992</v>
      </c>
    </row>
    <row r="1418" spans="7:8" x14ac:dyDescent="0.3">
      <c r="G1418" s="3" t="s">
        <v>2362</v>
      </c>
      <c r="H1418" s="18">
        <v>8441.8547999999992</v>
      </c>
    </row>
    <row r="1419" spans="7:8" x14ac:dyDescent="0.3">
      <c r="G1419" s="3" t="s">
        <v>1961</v>
      </c>
      <c r="H1419" s="18">
        <v>8441.8547999999992</v>
      </c>
    </row>
    <row r="1420" spans="7:8" x14ac:dyDescent="0.3">
      <c r="G1420" s="3" t="s">
        <v>1297</v>
      </c>
      <c r="H1420" s="18">
        <v>8441.8547999999992</v>
      </c>
    </row>
    <row r="1421" spans="7:8" x14ac:dyDescent="0.3">
      <c r="G1421" s="3" t="s">
        <v>2557</v>
      </c>
      <c r="H1421" s="18">
        <v>8441.8547999999992</v>
      </c>
    </row>
    <row r="1422" spans="7:8" x14ac:dyDescent="0.3">
      <c r="G1422" s="3" t="s">
        <v>450</v>
      </c>
      <c r="H1422" s="18">
        <v>8441.8547999999992</v>
      </c>
    </row>
    <row r="1423" spans="7:8" x14ac:dyDescent="0.3">
      <c r="G1423" s="3" t="s">
        <v>2545</v>
      </c>
      <c r="H1423" s="18">
        <v>8441.8547999999992</v>
      </c>
    </row>
    <row r="1424" spans="7:8" x14ac:dyDescent="0.3">
      <c r="G1424" s="3" t="s">
        <v>2493</v>
      </c>
      <c r="H1424" s="18">
        <v>8441.8547999999992</v>
      </c>
    </row>
    <row r="1425" spans="7:8" x14ac:dyDescent="0.3">
      <c r="G1425" s="3" t="s">
        <v>834</v>
      </c>
      <c r="H1425" s="18">
        <v>8441.8547999999992</v>
      </c>
    </row>
    <row r="1426" spans="7:8" x14ac:dyDescent="0.3">
      <c r="G1426" s="3" t="s">
        <v>491</v>
      </c>
      <c r="H1426" s="18">
        <v>8441.8547999999992</v>
      </c>
    </row>
    <row r="1427" spans="7:8" x14ac:dyDescent="0.3">
      <c r="G1427" s="3" t="s">
        <v>2106</v>
      </c>
      <c r="H1427" s="18">
        <v>8441.8547999999992</v>
      </c>
    </row>
    <row r="1428" spans="7:8" x14ac:dyDescent="0.3">
      <c r="G1428" s="3" t="s">
        <v>1002</v>
      </c>
      <c r="H1428" s="18">
        <v>8441.8547999999992</v>
      </c>
    </row>
    <row r="1429" spans="7:8" x14ac:dyDescent="0.3">
      <c r="G1429" s="3" t="s">
        <v>290</v>
      </c>
      <c r="H1429" s="18">
        <v>8441.8547999999992</v>
      </c>
    </row>
    <row r="1430" spans="7:8" x14ac:dyDescent="0.3">
      <c r="G1430" s="3" t="s">
        <v>474</v>
      </c>
      <c r="H1430" s="18">
        <v>8441.8547999999992</v>
      </c>
    </row>
    <row r="1431" spans="7:8" x14ac:dyDescent="0.3">
      <c r="G1431" s="3" t="s">
        <v>747</v>
      </c>
      <c r="H1431" s="18">
        <v>8441.8547999999992</v>
      </c>
    </row>
    <row r="1432" spans="7:8" x14ac:dyDescent="0.3">
      <c r="G1432" s="3" t="s">
        <v>655</v>
      </c>
      <c r="H1432" s="18">
        <v>8441.8547999999992</v>
      </c>
    </row>
    <row r="1433" spans="7:8" x14ac:dyDescent="0.3">
      <c r="G1433" s="3" t="s">
        <v>1697</v>
      </c>
      <c r="H1433" s="18">
        <v>8441.8547999999992</v>
      </c>
    </row>
    <row r="1434" spans="7:8" x14ac:dyDescent="0.3">
      <c r="G1434" s="3" t="s">
        <v>1689</v>
      </c>
      <c r="H1434" s="18">
        <v>8441.8547999999992</v>
      </c>
    </row>
    <row r="1435" spans="7:8" x14ac:dyDescent="0.3">
      <c r="G1435" s="3" t="s">
        <v>2316</v>
      </c>
      <c r="H1435" s="18">
        <v>8441.8547999999992</v>
      </c>
    </row>
    <row r="1436" spans="7:8" x14ac:dyDescent="0.3">
      <c r="G1436" s="3" t="s">
        <v>286</v>
      </c>
      <c r="H1436" s="18">
        <v>8441.8547999999992</v>
      </c>
    </row>
    <row r="1437" spans="7:8" x14ac:dyDescent="0.3">
      <c r="G1437" s="3" t="s">
        <v>2087</v>
      </c>
      <c r="H1437" s="18">
        <v>8441.8547999999992</v>
      </c>
    </row>
    <row r="1438" spans="7:8" x14ac:dyDescent="0.3">
      <c r="G1438" s="3" t="s">
        <v>2068</v>
      </c>
      <c r="H1438" s="18">
        <v>8441.8547999999992</v>
      </c>
    </row>
    <row r="1439" spans="7:8" x14ac:dyDescent="0.3">
      <c r="G1439" s="3" t="s">
        <v>2193</v>
      </c>
      <c r="H1439" s="18">
        <v>8441.8547999999992</v>
      </c>
    </row>
    <row r="1440" spans="7:8" x14ac:dyDescent="0.3">
      <c r="G1440" s="3" t="s">
        <v>1553</v>
      </c>
      <c r="H1440" s="18">
        <v>8441.8547999999992</v>
      </c>
    </row>
    <row r="1441" spans="7:8" x14ac:dyDescent="0.3">
      <c r="G1441" s="3" t="s">
        <v>1734</v>
      </c>
      <c r="H1441" s="18">
        <v>8441.8547999999992</v>
      </c>
    </row>
    <row r="1442" spans="7:8" x14ac:dyDescent="0.3">
      <c r="G1442" s="3" t="s">
        <v>2498</v>
      </c>
      <c r="H1442" s="18">
        <v>8441.8547999999992</v>
      </c>
    </row>
    <row r="1443" spans="7:8" x14ac:dyDescent="0.3">
      <c r="G1443" s="3" t="s">
        <v>288</v>
      </c>
      <c r="H1443" s="18">
        <v>8441.8547999999992</v>
      </c>
    </row>
    <row r="1444" spans="7:8" x14ac:dyDescent="0.3">
      <c r="G1444" s="3" t="s">
        <v>292</v>
      </c>
      <c r="H1444" s="18">
        <v>8441.8547999999992</v>
      </c>
    </row>
    <row r="1445" spans="7:8" x14ac:dyDescent="0.3">
      <c r="G1445" s="3" t="s">
        <v>2076</v>
      </c>
      <c r="H1445" s="18">
        <v>8441.8547999999992</v>
      </c>
    </row>
    <row r="1446" spans="7:8" x14ac:dyDescent="0.3">
      <c r="G1446" s="3" t="s">
        <v>682</v>
      </c>
      <c r="H1446" s="18">
        <v>8441.8547999999992</v>
      </c>
    </row>
    <row r="1447" spans="7:8" x14ac:dyDescent="0.3">
      <c r="G1447" s="3" t="s">
        <v>1101</v>
      </c>
      <c r="H1447" s="18">
        <v>8441.8547999999992</v>
      </c>
    </row>
    <row r="1448" spans="7:8" x14ac:dyDescent="0.3">
      <c r="G1448" s="3" t="s">
        <v>2086</v>
      </c>
      <c r="H1448" s="18">
        <v>8441.8547999999992</v>
      </c>
    </row>
    <row r="1449" spans="7:8" x14ac:dyDescent="0.3">
      <c r="G1449" s="3" t="s">
        <v>2148</v>
      </c>
      <c r="H1449" s="18">
        <v>8441.8547999999992</v>
      </c>
    </row>
    <row r="1450" spans="7:8" x14ac:dyDescent="0.3">
      <c r="G1450" s="3" t="s">
        <v>291</v>
      </c>
      <c r="H1450" s="18">
        <v>8441.8547999999992</v>
      </c>
    </row>
    <row r="1451" spans="7:8" x14ac:dyDescent="0.3">
      <c r="G1451" s="3" t="s">
        <v>287</v>
      </c>
      <c r="H1451" s="18">
        <v>8441.8547999999992</v>
      </c>
    </row>
    <row r="1452" spans="7:8" x14ac:dyDescent="0.3">
      <c r="G1452" s="3" t="s">
        <v>585</v>
      </c>
      <c r="H1452" s="18">
        <v>8441.8547999999992</v>
      </c>
    </row>
    <row r="1453" spans="7:8" x14ac:dyDescent="0.3">
      <c r="G1453" s="3" t="s">
        <v>2425</v>
      </c>
      <c r="H1453" s="18">
        <v>8441.8547999999992</v>
      </c>
    </row>
    <row r="1454" spans="7:8" x14ac:dyDescent="0.3">
      <c r="G1454" s="3" t="s">
        <v>289</v>
      </c>
      <c r="H1454" s="18">
        <v>8441.8547999999992</v>
      </c>
    </row>
    <row r="1455" spans="7:8" x14ac:dyDescent="0.3">
      <c r="G1455" s="3" t="s">
        <v>818</v>
      </c>
      <c r="H1455" s="18">
        <v>8441.8547999999992</v>
      </c>
    </row>
    <row r="1456" spans="7:8" x14ac:dyDescent="0.3">
      <c r="G1456" s="3" t="s">
        <v>2243</v>
      </c>
      <c r="H1456" s="18">
        <v>8441.8547999999992</v>
      </c>
    </row>
    <row r="1457" spans="7:8" x14ac:dyDescent="0.3">
      <c r="G1457" s="3" t="s">
        <v>449</v>
      </c>
      <c r="H1457" s="18">
        <v>8441.8547999999992</v>
      </c>
    </row>
    <row r="1458" spans="7:8" x14ac:dyDescent="0.3">
      <c r="G1458" s="3" t="s">
        <v>955</v>
      </c>
      <c r="H1458" s="18">
        <v>8441.8547999999992</v>
      </c>
    </row>
    <row r="1459" spans="7:8" x14ac:dyDescent="0.3">
      <c r="G1459" s="3" t="s">
        <v>2194</v>
      </c>
      <c r="H1459" s="18">
        <v>8441.8547999999992</v>
      </c>
    </row>
    <row r="1460" spans="7:8" x14ac:dyDescent="0.3">
      <c r="G1460" s="3" t="s">
        <v>2367</v>
      </c>
      <c r="H1460" s="18">
        <v>8441.8547999999992</v>
      </c>
    </row>
    <row r="1461" spans="7:8" x14ac:dyDescent="0.3">
      <c r="G1461" s="3" t="s">
        <v>1972</v>
      </c>
      <c r="H1461" s="18">
        <v>8441.8547999999992</v>
      </c>
    </row>
    <row r="1462" spans="7:8" x14ac:dyDescent="0.3">
      <c r="G1462" s="3" t="s">
        <v>2439</v>
      </c>
      <c r="H1462" s="18">
        <v>8321.0723999999991</v>
      </c>
    </row>
    <row r="1463" spans="7:8" x14ac:dyDescent="0.3">
      <c r="G1463" s="3" t="s">
        <v>1780</v>
      </c>
      <c r="H1463" s="18">
        <v>8321.0723999999991</v>
      </c>
    </row>
    <row r="1464" spans="7:8" x14ac:dyDescent="0.3">
      <c r="G1464" s="3" t="s">
        <v>794</v>
      </c>
      <c r="H1464" s="18">
        <v>8321.0723999999991</v>
      </c>
    </row>
    <row r="1465" spans="7:8" x14ac:dyDescent="0.3">
      <c r="G1465" s="3" t="s">
        <v>1407</v>
      </c>
      <c r="H1465" s="18">
        <v>8321.0723999999991</v>
      </c>
    </row>
    <row r="1466" spans="7:8" x14ac:dyDescent="0.3">
      <c r="G1466" s="3" t="s">
        <v>2497</v>
      </c>
      <c r="H1466" s="18">
        <v>8321.0723999999991</v>
      </c>
    </row>
    <row r="1467" spans="7:8" x14ac:dyDescent="0.3">
      <c r="G1467" s="3" t="s">
        <v>2494</v>
      </c>
      <c r="H1467" s="18">
        <v>8321.0723999999991</v>
      </c>
    </row>
    <row r="1468" spans="7:8" x14ac:dyDescent="0.3">
      <c r="G1468" s="3" t="s">
        <v>2353</v>
      </c>
      <c r="H1468" s="18">
        <v>8321.0723999999991</v>
      </c>
    </row>
    <row r="1469" spans="7:8" x14ac:dyDescent="0.3">
      <c r="G1469" s="3" t="s">
        <v>293</v>
      </c>
      <c r="H1469" s="18">
        <v>8321.0723999999991</v>
      </c>
    </row>
    <row r="1470" spans="7:8" x14ac:dyDescent="0.3">
      <c r="G1470" s="3" t="s">
        <v>928</v>
      </c>
      <c r="H1470" s="18">
        <v>8321.0723999999991</v>
      </c>
    </row>
    <row r="1471" spans="7:8" x14ac:dyDescent="0.3">
      <c r="G1471" s="3" t="s">
        <v>826</v>
      </c>
      <c r="H1471" s="18">
        <v>7895.7659999999996</v>
      </c>
    </row>
    <row r="1472" spans="7:8" x14ac:dyDescent="0.3">
      <c r="G1472" s="3" t="s">
        <v>1719</v>
      </c>
      <c r="H1472" s="18">
        <v>7895.7659999999996</v>
      </c>
    </row>
    <row r="1473" spans="7:8" x14ac:dyDescent="0.3">
      <c r="G1473" s="3" t="s">
        <v>2537</v>
      </c>
      <c r="H1473" s="18">
        <v>7895.7659999999996</v>
      </c>
    </row>
    <row r="1474" spans="7:8" x14ac:dyDescent="0.3">
      <c r="G1474" s="3" t="s">
        <v>2344</v>
      </c>
      <c r="H1474" s="18">
        <v>7895.7659999999996</v>
      </c>
    </row>
    <row r="1475" spans="7:8" x14ac:dyDescent="0.3">
      <c r="G1475" s="3" t="s">
        <v>294</v>
      </c>
      <c r="H1475" s="18">
        <v>7895.7659999999996</v>
      </c>
    </row>
    <row r="1476" spans="7:8" x14ac:dyDescent="0.3">
      <c r="G1476" s="3" t="s">
        <v>2291</v>
      </c>
      <c r="H1476" s="18">
        <v>7747.9083000000001</v>
      </c>
    </row>
    <row r="1477" spans="7:8" x14ac:dyDescent="0.3">
      <c r="G1477" s="3" t="s">
        <v>1845</v>
      </c>
      <c r="H1477" s="18">
        <v>7747.9083000000001</v>
      </c>
    </row>
    <row r="1478" spans="7:8" x14ac:dyDescent="0.3">
      <c r="G1478" s="3" t="s">
        <v>1079</v>
      </c>
      <c r="H1478" s="18">
        <v>7747.9083000000001</v>
      </c>
    </row>
    <row r="1479" spans="7:8" x14ac:dyDescent="0.3">
      <c r="G1479" s="3" t="s">
        <v>2297</v>
      </c>
      <c r="H1479" s="18">
        <v>7747.9083000000001</v>
      </c>
    </row>
    <row r="1480" spans="7:8" x14ac:dyDescent="0.3">
      <c r="G1480" s="3" t="s">
        <v>1824</v>
      </c>
      <c r="H1480" s="18">
        <v>7747.9083000000001</v>
      </c>
    </row>
    <row r="1481" spans="7:8" x14ac:dyDescent="0.3">
      <c r="G1481" s="3" t="s">
        <v>295</v>
      </c>
      <c r="H1481" s="18">
        <v>7747.9083000000001</v>
      </c>
    </row>
    <row r="1482" spans="7:8" x14ac:dyDescent="0.3">
      <c r="G1482" s="3" t="s">
        <v>2472</v>
      </c>
      <c r="H1482" s="18">
        <v>7747.9083000000001</v>
      </c>
    </row>
    <row r="1483" spans="7:8" x14ac:dyDescent="0.3">
      <c r="G1483" s="3" t="s">
        <v>1028</v>
      </c>
      <c r="H1483" s="18">
        <v>7747.9083000000001</v>
      </c>
    </row>
    <row r="1484" spans="7:8" x14ac:dyDescent="0.3">
      <c r="G1484" s="3" t="s">
        <v>1518</v>
      </c>
      <c r="H1484" s="18">
        <v>7747.9083000000001</v>
      </c>
    </row>
    <row r="1485" spans="7:8" x14ac:dyDescent="0.3">
      <c r="G1485" s="3" t="s">
        <v>921</v>
      </c>
      <c r="H1485" s="18">
        <v>7747.9083000000001</v>
      </c>
    </row>
    <row r="1486" spans="7:8" x14ac:dyDescent="0.3">
      <c r="G1486" s="3" t="s">
        <v>997</v>
      </c>
      <c r="H1486" s="18">
        <v>7747.9083000000001</v>
      </c>
    </row>
    <row r="1487" spans="7:8" x14ac:dyDescent="0.3">
      <c r="G1487" s="3" t="s">
        <v>1122</v>
      </c>
      <c r="H1487" s="18">
        <v>7747.9083000000001</v>
      </c>
    </row>
    <row r="1488" spans="7:8" x14ac:dyDescent="0.3">
      <c r="G1488" s="3" t="s">
        <v>1343</v>
      </c>
      <c r="H1488" s="18">
        <v>7747.9083000000001</v>
      </c>
    </row>
    <row r="1489" spans="7:8" x14ac:dyDescent="0.3">
      <c r="G1489" s="3" t="s">
        <v>1045</v>
      </c>
      <c r="H1489" s="18">
        <v>7747.9083000000001</v>
      </c>
    </row>
    <row r="1490" spans="7:8" x14ac:dyDescent="0.3">
      <c r="G1490" s="3" t="s">
        <v>1105</v>
      </c>
      <c r="H1490" s="18">
        <v>7747.9083000000001</v>
      </c>
    </row>
    <row r="1491" spans="7:8" x14ac:dyDescent="0.3">
      <c r="G1491" s="3" t="s">
        <v>1146</v>
      </c>
      <c r="H1491" s="18">
        <v>7628.5096000000003</v>
      </c>
    </row>
    <row r="1492" spans="7:8" x14ac:dyDescent="0.3">
      <c r="G1492" s="3" t="s">
        <v>657</v>
      </c>
      <c r="H1492" s="18">
        <v>7628.5096000000003</v>
      </c>
    </row>
    <row r="1493" spans="7:8" x14ac:dyDescent="0.3">
      <c r="G1493" s="3" t="s">
        <v>1722</v>
      </c>
      <c r="H1493" s="18">
        <v>7628.5096000000003</v>
      </c>
    </row>
    <row r="1494" spans="7:8" x14ac:dyDescent="0.3">
      <c r="G1494" s="3" t="s">
        <v>2279</v>
      </c>
      <c r="H1494" s="18">
        <v>7628.5096000000003</v>
      </c>
    </row>
    <row r="1495" spans="7:8" x14ac:dyDescent="0.3">
      <c r="G1495" s="3" t="s">
        <v>1074</v>
      </c>
      <c r="H1495" s="18">
        <v>7628.5096000000003</v>
      </c>
    </row>
    <row r="1496" spans="7:8" x14ac:dyDescent="0.3">
      <c r="G1496" s="3" t="s">
        <v>2539</v>
      </c>
      <c r="H1496" s="18">
        <v>7628.5096000000003</v>
      </c>
    </row>
    <row r="1497" spans="7:8" x14ac:dyDescent="0.3">
      <c r="G1497" s="3" t="s">
        <v>707</v>
      </c>
      <c r="H1497" s="18">
        <v>7628.5096000000003</v>
      </c>
    </row>
    <row r="1498" spans="7:8" x14ac:dyDescent="0.3">
      <c r="G1498" s="3" t="s">
        <v>1466</v>
      </c>
      <c r="H1498" s="18">
        <v>7628.5096000000003</v>
      </c>
    </row>
    <row r="1499" spans="7:8" x14ac:dyDescent="0.3">
      <c r="G1499" s="3" t="s">
        <v>1071</v>
      </c>
      <c r="H1499" s="18">
        <v>7628.5096000000003</v>
      </c>
    </row>
    <row r="1500" spans="7:8" x14ac:dyDescent="0.3">
      <c r="G1500" s="3" t="s">
        <v>2573</v>
      </c>
      <c r="H1500" s="18">
        <v>7628.5096000000003</v>
      </c>
    </row>
    <row r="1501" spans="7:8" x14ac:dyDescent="0.3">
      <c r="G1501" s="3" t="s">
        <v>1725</v>
      </c>
      <c r="H1501" s="18">
        <v>7628.5096000000003</v>
      </c>
    </row>
    <row r="1502" spans="7:8" x14ac:dyDescent="0.3">
      <c r="G1502" s="3" t="s">
        <v>1072</v>
      </c>
      <c r="H1502" s="18">
        <v>7546.3055999999997</v>
      </c>
    </row>
    <row r="1503" spans="7:8" x14ac:dyDescent="0.3">
      <c r="G1503" s="3" t="s">
        <v>1132</v>
      </c>
      <c r="H1503" s="18">
        <v>7546.3055999999997</v>
      </c>
    </row>
    <row r="1504" spans="7:8" x14ac:dyDescent="0.3">
      <c r="G1504" s="3" t="s">
        <v>1303</v>
      </c>
      <c r="H1504" s="18">
        <v>7546.3055999999997</v>
      </c>
    </row>
    <row r="1505" spans="7:8" x14ac:dyDescent="0.3">
      <c r="G1505" s="3" t="s">
        <v>296</v>
      </c>
      <c r="H1505" s="18">
        <v>7546.3055999999997</v>
      </c>
    </row>
    <row r="1506" spans="7:8" x14ac:dyDescent="0.3">
      <c r="G1506" s="3" t="s">
        <v>2005</v>
      </c>
      <c r="H1506" s="18">
        <v>7546.3055999999997</v>
      </c>
    </row>
    <row r="1507" spans="7:8" x14ac:dyDescent="0.3">
      <c r="G1507" s="3" t="s">
        <v>761</v>
      </c>
      <c r="H1507" s="18">
        <v>7546.3055999999997</v>
      </c>
    </row>
    <row r="1508" spans="7:8" x14ac:dyDescent="0.3">
      <c r="G1508" s="3" t="s">
        <v>2510</v>
      </c>
      <c r="H1508" s="18">
        <v>7500.9777000000004</v>
      </c>
    </row>
    <row r="1509" spans="7:8" x14ac:dyDescent="0.3">
      <c r="G1509" s="3" t="s">
        <v>2044</v>
      </c>
      <c r="H1509" s="18">
        <v>7500.9777000000004</v>
      </c>
    </row>
    <row r="1510" spans="7:8" x14ac:dyDescent="0.3">
      <c r="G1510" s="3" t="s">
        <v>2251</v>
      </c>
      <c r="H1510" s="18">
        <v>7500.9777000000004</v>
      </c>
    </row>
    <row r="1511" spans="7:8" x14ac:dyDescent="0.3">
      <c r="G1511" s="3" t="s">
        <v>2546</v>
      </c>
      <c r="H1511" s="18">
        <v>7500.9777000000004</v>
      </c>
    </row>
    <row r="1512" spans="7:8" x14ac:dyDescent="0.3">
      <c r="G1512" s="3" t="s">
        <v>2313</v>
      </c>
      <c r="H1512" s="18">
        <v>7500.9777000000004</v>
      </c>
    </row>
    <row r="1513" spans="7:8" x14ac:dyDescent="0.3">
      <c r="G1513" s="3" t="s">
        <v>606</v>
      </c>
      <c r="H1513" s="18">
        <v>7439.1779999999999</v>
      </c>
    </row>
    <row r="1514" spans="7:8" x14ac:dyDescent="0.3">
      <c r="G1514" s="3" t="s">
        <v>1827</v>
      </c>
      <c r="H1514" s="18">
        <v>7439.1779999999999</v>
      </c>
    </row>
    <row r="1515" spans="7:8" x14ac:dyDescent="0.3">
      <c r="G1515" s="3" t="s">
        <v>2317</v>
      </c>
      <c r="H1515" s="18">
        <v>7439.1779999999999</v>
      </c>
    </row>
    <row r="1516" spans="7:8" x14ac:dyDescent="0.3">
      <c r="G1516" s="3" t="s">
        <v>470</v>
      </c>
      <c r="H1516" s="18">
        <v>7439.1779999999999</v>
      </c>
    </row>
    <row r="1517" spans="7:8" x14ac:dyDescent="0.3">
      <c r="G1517" s="3" t="s">
        <v>2434</v>
      </c>
      <c r="H1517" s="18">
        <v>7439.1779999999999</v>
      </c>
    </row>
    <row r="1518" spans="7:8" x14ac:dyDescent="0.3">
      <c r="G1518" s="3" t="s">
        <v>1952</v>
      </c>
      <c r="H1518" s="18">
        <v>7439.1779999999999</v>
      </c>
    </row>
    <row r="1519" spans="7:8" x14ac:dyDescent="0.3">
      <c r="G1519" s="3" t="s">
        <v>2202</v>
      </c>
      <c r="H1519" s="18">
        <v>7439.1779999999999</v>
      </c>
    </row>
    <row r="1520" spans="7:8" x14ac:dyDescent="0.3">
      <c r="G1520" s="3" t="s">
        <v>700</v>
      </c>
      <c r="H1520" s="18">
        <v>7439.1779999999999</v>
      </c>
    </row>
    <row r="1521" spans="7:8" x14ac:dyDescent="0.3">
      <c r="G1521" s="3" t="s">
        <v>1885</v>
      </c>
      <c r="H1521" s="18">
        <v>7439.1779999999999</v>
      </c>
    </row>
    <row r="1522" spans="7:8" x14ac:dyDescent="0.3">
      <c r="G1522" s="3" t="s">
        <v>2445</v>
      </c>
      <c r="H1522" s="18">
        <v>7396.5087999999996</v>
      </c>
    </row>
    <row r="1523" spans="7:8" x14ac:dyDescent="0.3">
      <c r="G1523" s="3" t="s">
        <v>2276</v>
      </c>
      <c r="H1523" s="18">
        <v>7396.5087999999996</v>
      </c>
    </row>
    <row r="1524" spans="7:8" x14ac:dyDescent="0.3">
      <c r="G1524" s="3" t="s">
        <v>2215</v>
      </c>
      <c r="H1524" s="18">
        <v>7396.5087999999996</v>
      </c>
    </row>
    <row r="1525" spans="7:8" x14ac:dyDescent="0.3">
      <c r="G1525" s="3" t="s">
        <v>591</v>
      </c>
      <c r="H1525" s="18">
        <v>7396.5087999999996</v>
      </c>
    </row>
    <row r="1526" spans="7:8" x14ac:dyDescent="0.3">
      <c r="G1526" s="3" t="s">
        <v>2555</v>
      </c>
      <c r="H1526" s="18">
        <v>7396.5087999999996</v>
      </c>
    </row>
    <row r="1527" spans="7:8" x14ac:dyDescent="0.3">
      <c r="G1527" s="3" t="s">
        <v>2490</v>
      </c>
      <c r="H1527" s="18">
        <v>7396.5087999999996</v>
      </c>
    </row>
    <row r="1528" spans="7:8" x14ac:dyDescent="0.3">
      <c r="G1528" s="3" t="s">
        <v>1066</v>
      </c>
      <c r="H1528" s="18">
        <v>7396.5087999999996</v>
      </c>
    </row>
    <row r="1529" spans="7:8" x14ac:dyDescent="0.3">
      <c r="G1529" s="3" t="s">
        <v>297</v>
      </c>
      <c r="H1529" s="18">
        <v>7396.5087999999996</v>
      </c>
    </row>
    <row r="1530" spans="7:8" x14ac:dyDescent="0.3">
      <c r="G1530" s="3" t="s">
        <v>2446</v>
      </c>
      <c r="H1530" s="18">
        <v>7396.5087999999996</v>
      </c>
    </row>
    <row r="1531" spans="7:8" x14ac:dyDescent="0.3">
      <c r="G1531" s="3" t="s">
        <v>2110</v>
      </c>
      <c r="H1531" s="18">
        <v>7384.4780000000001</v>
      </c>
    </row>
    <row r="1532" spans="7:8" x14ac:dyDescent="0.3">
      <c r="G1532" s="3" t="s">
        <v>298</v>
      </c>
      <c r="H1532" s="18">
        <v>7106.1894000000002</v>
      </c>
    </row>
    <row r="1533" spans="7:8" x14ac:dyDescent="0.3">
      <c r="G1533" s="3" t="s">
        <v>2263</v>
      </c>
      <c r="H1533" s="18">
        <v>7106.1894000000002</v>
      </c>
    </row>
    <row r="1534" spans="7:8" x14ac:dyDescent="0.3">
      <c r="G1534" s="3" t="s">
        <v>2433</v>
      </c>
      <c r="H1534" s="18">
        <v>7106.1894000000002</v>
      </c>
    </row>
    <row r="1535" spans="7:8" x14ac:dyDescent="0.3">
      <c r="G1535" s="3" t="s">
        <v>778</v>
      </c>
      <c r="H1535" s="18">
        <v>7106.1894000000002</v>
      </c>
    </row>
    <row r="1536" spans="7:8" x14ac:dyDescent="0.3">
      <c r="G1536" s="3" t="s">
        <v>2540</v>
      </c>
      <c r="H1536" s="18">
        <v>7106.1894000000002</v>
      </c>
    </row>
    <row r="1537" spans="7:8" x14ac:dyDescent="0.3">
      <c r="G1537" s="3" t="s">
        <v>617</v>
      </c>
      <c r="H1537" s="18">
        <v>7106.1894000000002</v>
      </c>
    </row>
    <row r="1538" spans="7:8" x14ac:dyDescent="0.3">
      <c r="G1538" s="3" t="s">
        <v>2481</v>
      </c>
      <c r="H1538" s="18">
        <v>7106.1894000000002</v>
      </c>
    </row>
    <row r="1539" spans="7:8" x14ac:dyDescent="0.3">
      <c r="G1539" s="3" t="s">
        <v>1825</v>
      </c>
      <c r="H1539" s="18">
        <v>7106.1894000000002</v>
      </c>
    </row>
    <row r="1540" spans="7:8" x14ac:dyDescent="0.3">
      <c r="G1540" s="3" t="s">
        <v>678</v>
      </c>
      <c r="H1540" s="18">
        <v>7034.8789999999999</v>
      </c>
    </row>
    <row r="1541" spans="7:8" x14ac:dyDescent="0.3">
      <c r="G1541" s="3" t="s">
        <v>2627</v>
      </c>
      <c r="H1541" s="18">
        <v>7034.8789999999999</v>
      </c>
    </row>
    <row r="1542" spans="7:8" x14ac:dyDescent="0.3">
      <c r="G1542" s="3" t="s">
        <v>2435</v>
      </c>
      <c r="H1542" s="18">
        <v>7034.8789999999999</v>
      </c>
    </row>
    <row r="1543" spans="7:8" x14ac:dyDescent="0.3">
      <c r="G1543" s="3" t="s">
        <v>2561</v>
      </c>
      <c r="H1543" s="18">
        <v>7034.8789999999999</v>
      </c>
    </row>
    <row r="1544" spans="7:8" x14ac:dyDescent="0.3">
      <c r="G1544" s="3" t="s">
        <v>1977</v>
      </c>
      <c r="H1544" s="18">
        <v>7034.8789999999999</v>
      </c>
    </row>
    <row r="1545" spans="7:8" x14ac:dyDescent="0.3">
      <c r="G1545" s="3" t="s">
        <v>1574</v>
      </c>
      <c r="H1545" s="18">
        <v>7034.8789999999999</v>
      </c>
    </row>
    <row r="1546" spans="7:8" x14ac:dyDescent="0.3">
      <c r="G1546" s="3" t="s">
        <v>2486</v>
      </c>
      <c r="H1546" s="18">
        <v>7034.8789999999999</v>
      </c>
    </row>
    <row r="1547" spans="7:8" x14ac:dyDescent="0.3">
      <c r="G1547" s="3" t="s">
        <v>1502</v>
      </c>
      <c r="H1547" s="18">
        <v>7034.8789999999999</v>
      </c>
    </row>
    <row r="1548" spans="7:8" x14ac:dyDescent="0.3">
      <c r="G1548" s="3" t="s">
        <v>300</v>
      </c>
      <c r="H1548" s="18">
        <v>7034.8789999999999</v>
      </c>
    </row>
    <row r="1549" spans="7:8" x14ac:dyDescent="0.3">
      <c r="G1549" s="3" t="s">
        <v>1283</v>
      </c>
      <c r="H1549" s="18">
        <v>7034.8789999999999</v>
      </c>
    </row>
    <row r="1550" spans="7:8" x14ac:dyDescent="0.3">
      <c r="G1550" s="3" t="s">
        <v>2336</v>
      </c>
      <c r="H1550" s="18">
        <v>7034.8789999999999</v>
      </c>
    </row>
    <row r="1551" spans="7:8" x14ac:dyDescent="0.3">
      <c r="G1551" s="3" t="s">
        <v>2628</v>
      </c>
      <c r="H1551" s="18">
        <v>7034.8789999999999</v>
      </c>
    </row>
    <row r="1552" spans="7:8" x14ac:dyDescent="0.3">
      <c r="G1552" s="3" t="s">
        <v>1884</v>
      </c>
      <c r="H1552" s="18">
        <v>7034.8789999999999</v>
      </c>
    </row>
    <row r="1553" spans="7:8" x14ac:dyDescent="0.3">
      <c r="G1553" s="3" t="s">
        <v>2522</v>
      </c>
      <c r="H1553" s="18">
        <v>7034.8789999999999</v>
      </c>
    </row>
    <row r="1554" spans="7:8" x14ac:dyDescent="0.3">
      <c r="G1554" s="3" t="s">
        <v>742</v>
      </c>
      <c r="H1554" s="18">
        <v>7034.8789999999999</v>
      </c>
    </row>
    <row r="1555" spans="7:8" x14ac:dyDescent="0.3">
      <c r="G1555" s="3" t="s">
        <v>1787</v>
      </c>
      <c r="H1555" s="18">
        <v>7034.8789999999999</v>
      </c>
    </row>
    <row r="1556" spans="7:8" x14ac:dyDescent="0.3">
      <c r="G1556" s="3" t="s">
        <v>1661</v>
      </c>
      <c r="H1556" s="18">
        <v>7034.8789999999999</v>
      </c>
    </row>
    <row r="1557" spans="7:8" x14ac:dyDescent="0.3">
      <c r="G1557" s="3" t="s">
        <v>482</v>
      </c>
      <c r="H1557" s="18">
        <v>7034.8789999999999</v>
      </c>
    </row>
    <row r="1558" spans="7:8" x14ac:dyDescent="0.3">
      <c r="G1558" s="3" t="s">
        <v>738</v>
      </c>
      <c r="H1558" s="18">
        <v>7034.8789999999999</v>
      </c>
    </row>
    <row r="1559" spans="7:8" x14ac:dyDescent="0.3">
      <c r="G1559" s="3" t="s">
        <v>1109</v>
      </c>
      <c r="H1559" s="18">
        <v>7034.8789999999999</v>
      </c>
    </row>
    <row r="1560" spans="7:8" x14ac:dyDescent="0.3">
      <c r="G1560" s="3" t="s">
        <v>2386</v>
      </c>
      <c r="H1560" s="18">
        <v>7034.8789999999999</v>
      </c>
    </row>
    <row r="1561" spans="7:8" x14ac:dyDescent="0.3">
      <c r="G1561" s="3" t="s">
        <v>546</v>
      </c>
      <c r="H1561" s="18">
        <v>7034.8789999999999</v>
      </c>
    </row>
    <row r="1562" spans="7:8" x14ac:dyDescent="0.3">
      <c r="G1562" s="3" t="s">
        <v>2509</v>
      </c>
      <c r="H1562" s="18">
        <v>7034.8789999999999</v>
      </c>
    </row>
    <row r="1563" spans="7:8" x14ac:dyDescent="0.3">
      <c r="G1563" s="3" t="s">
        <v>2524</v>
      </c>
      <c r="H1563" s="18">
        <v>7034.8789999999999</v>
      </c>
    </row>
    <row r="1564" spans="7:8" x14ac:dyDescent="0.3">
      <c r="G1564" s="3" t="s">
        <v>2441</v>
      </c>
      <c r="H1564" s="18">
        <v>7034.8789999999999</v>
      </c>
    </row>
    <row r="1565" spans="7:8" x14ac:dyDescent="0.3">
      <c r="G1565" s="3" t="s">
        <v>2629</v>
      </c>
      <c r="H1565" s="18">
        <v>7034.8789999999999</v>
      </c>
    </row>
    <row r="1566" spans="7:8" x14ac:dyDescent="0.3">
      <c r="G1566" s="3" t="s">
        <v>2007</v>
      </c>
      <c r="H1566" s="18">
        <v>7034.8789999999999</v>
      </c>
    </row>
    <row r="1567" spans="7:8" x14ac:dyDescent="0.3">
      <c r="G1567" s="3" t="s">
        <v>301</v>
      </c>
      <c r="H1567" s="18">
        <v>7034.8789999999999</v>
      </c>
    </row>
    <row r="1568" spans="7:8" x14ac:dyDescent="0.3">
      <c r="G1568" s="3" t="s">
        <v>1927</v>
      </c>
      <c r="H1568" s="18">
        <v>7034.8789999999999</v>
      </c>
    </row>
    <row r="1569" spans="7:8" x14ac:dyDescent="0.3">
      <c r="G1569" s="3" t="s">
        <v>299</v>
      </c>
      <c r="H1569" s="18">
        <v>7034.8789999999999</v>
      </c>
    </row>
    <row r="1570" spans="7:8" x14ac:dyDescent="0.3">
      <c r="G1570" s="3" t="s">
        <v>1133</v>
      </c>
      <c r="H1570" s="18">
        <v>6887.0295999999998</v>
      </c>
    </row>
    <row r="1571" spans="7:8" x14ac:dyDescent="0.3">
      <c r="G1571" s="3" t="s">
        <v>1007</v>
      </c>
      <c r="H1571" s="18">
        <v>6887.0295999999998</v>
      </c>
    </row>
    <row r="1572" spans="7:8" x14ac:dyDescent="0.3">
      <c r="G1572" s="3" t="s">
        <v>2501</v>
      </c>
      <c r="H1572" s="18">
        <v>6887.0295999999998</v>
      </c>
    </row>
    <row r="1573" spans="7:8" x14ac:dyDescent="0.3">
      <c r="G1573" s="3" t="s">
        <v>2094</v>
      </c>
      <c r="H1573" s="18">
        <v>6887.0295999999998</v>
      </c>
    </row>
    <row r="1574" spans="7:8" x14ac:dyDescent="0.3">
      <c r="G1574" s="3" t="s">
        <v>302</v>
      </c>
      <c r="H1574" s="18">
        <v>6887.0295999999998</v>
      </c>
    </row>
    <row r="1575" spans="7:8" x14ac:dyDescent="0.3">
      <c r="G1575" s="3" t="s">
        <v>623</v>
      </c>
      <c r="H1575" s="18">
        <v>6887.0295999999998</v>
      </c>
    </row>
    <row r="1576" spans="7:8" x14ac:dyDescent="0.3">
      <c r="G1576" s="3" t="s">
        <v>772</v>
      </c>
      <c r="H1576" s="18">
        <v>6887.0295999999998</v>
      </c>
    </row>
    <row r="1577" spans="7:8" x14ac:dyDescent="0.3">
      <c r="G1577" s="3" t="s">
        <v>2244</v>
      </c>
      <c r="H1577" s="18">
        <v>6887.0295999999998</v>
      </c>
    </row>
    <row r="1578" spans="7:8" x14ac:dyDescent="0.3">
      <c r="G1578" s="3" t="s">
        <v>1014</v>
      </c>
      <c r="H1578" s="18">
        <v>6887.0295999999998</v>
      </c>
    </row>
    <row r="1579" spans="7:8" x14ac:dyDescent="0.3">
      <c r="G1579" s="3" t="s">
        <v>2579</v>
      </c>
      <c r="H1579" s="18">
        <v>6887.0295999999998</v>
      </c>
    </row>
    <row r="1580" spans="7:8" x14ac:dyDescent="0.3">
      <c r="G1580" s="3" t="s">
        <v>2381</v>
      </c>
      <c r="H1580" s="18">
        <v>6887.0295999999998</v>
      </c>
    </row>
    <row r="1581" spans="7:8" x14ac:dyDescent="0.3">
      <c r="G1581" s="3" t="s">
        <v>1638</v>
      </c>
      <c r="H1581" s="18">
        <v>6887.0295999999998</v>
      </c>
    </row>
    <row r="1582" spans="7:8" x14ac:dyDescent="0.3">
      <c r="G1582" s="3" t="s">
        <v>2492</v>
      </c>
      <c r="H1582" s="18">
        <v>6887.0295999999998</v>
      </c>
    </row>
    <row r="1583" spans="7:8" x14ac:dyDescent="0.3">
      <c r="G1583" s="3" t="s">
        <v>2405</v>
      </c>
      <c r="H1583" s="18">
        <v>6887.0295999999998</v>
      </c>
    </row>
    <row r="1584" spans="7:8" x14ac:dyDescent="0.3">
      <c r="G1584" s="3" t="s">
        <v>1126</v>
      </c>
      <c r="H1584" s="18">
        <v>6887.0295999999998</v>
      </c>
    </row>
    <row r="1585" spans="7:8" x14ac:dyDescent="0.3">
      <c r="G1585" s="3" t="s">
        <v>962</v>
      </c>
      <c r="H1585" s="18">
        <v>6887.0295999999998</v>
      </c>
    </row>
    <row r="1586" spans="7:8" x14ac:dyDescent="0.3">
      <c r="G1586" s="3" t="s">
        <v>1611</v>
      </c>
      <c r="H1586" s="18">
        <v>6887.0295999999998</v>
      </c>
    </row>
    <row r="1587" spans="7:8" x14ac:dyDescent="0.3">
      <c r="G1587" s="3" t="s">
        <v>2063</v>
      </c>
      <c r="H1587" s="18">
        <v>6887.0295999999998</v>
      </c>
    </row>
    <row r="1588" spans="7:8" x14ac:dyDescent="0.3">
      <c r="G1588" s="3" t="s">
        <v>2460</v>
      </c>
      <c r="H1588" s="18">
        <v>6887.0295999999998</v>
      </c>
    </row>
    <row r="1589" spans="7:8" x14ac:dyDescent="0.3">
      <c r="G1589" s="3" t="s">
        <v>652</v>
      </c>
      <c r="H1589" s="18">
        <v>6887.0295999999998</v>
      </c>
    </row>
    <row r="1590" spans="7:8" x14ac:dyDescent="0.3">
      <c r="G1590" s="3" t="s">
        <v>2065</v>
      </c>
      <c r="H1590" s="18">
        <v>6887.0295999999998</v>
      </c>
    </row>
    <row r="1591" spans="7:8" x14ac:dyDescent="0.3">
      <c r="G1591" s="3" t="s">
        <v>1650</v>
      </c>
      <c r="H1591" s="18">
        <v>6887.0295999999998</v>
      </c>
    </row>
    <row r="1592" spans="7:8" x14ac:dyDescent="0.3">
      <c r="G1592" s="3" t="s">
        <v>1457</v>
      </c>
      <c r="H1592" s="18">
        <v>6887.0295999999998</v>
      </c>
    </row>
    <row r="1593" spans="7:8" x14ac:dyDescent="0.3">
      <c r="G1593" s="3" t="s">
        <v>2541</v>
      </c>
      <c r="H1593" s="18">
        <v>6887.0295999999998</v>
      </c>
    </row>
    <row r="1594" spans="7:8" x14ac:dyDescent="0.3">
      <c r="G1594" s="3" t="s">
        <v>1758</v>
      </c>
      <c r="H1594" s="18">
        <v>6887.0295999999998</v>
      </c>
    </row>
    <row r="1595" spans="7:8" x14ac:dyDescent="0.3">
      <c r="G1595" s="3" t="s">
        <v>985</v>
      </c>
      <c r="H1595" s="18">
        <v>6887.0295999999998</v>
      </c>
    </row>
    <row r="1596" spans="7:8" x14ac:dyDescent="0.3">
      <c r="G1596" s="3" t="s">
        <v>2578</v>
      </c>
      <c r="H1596" s="18">
        <v>6711.4011</v>
      </c>
    </row>
    <row r="1597" spans="7:8" x14ac:dyDescent="0.3">
      <c r="G1597" s="3" t="s">
        <v>2019</v>
      </c>
      <c r="H1597" s="18">
        <v>6711.4011</v>
      </c>
    </row>
    <row r="1598" spans="7:8" x14ac:dyDescent="0.3">
      <c r="G1598" s="3" t="s">
        <v>303</v>
      </c>
      <c r="H1598" s="18">
        <v>6711.4011</v>
      </c>
    </row>
    <row r="1599" spans="7:8" x14ac:dyDescent="0.3">
      <c r="G1599" s="3" t="s">
        <v>2575</v>
      </c>
      <c r="H1599" s="18">
        <v>6711.4011</v>
      </c>
    </row>
    <row r="1600" spans="7:8" x14ac:dyDescent="0.3">
      <c r="G1600" s="3" t="s">
        <v>1550</v>
      </c>
      <c r="H1600" s="18">
        <v>6711.4011</v>
      </c>
    </row>
    <row r="1601" spans="7:8" x14ac:dyDescent="0.3">
      <c r="G1601" s="3" t="s">
        <v>2394</v>
      </c>
      <c r="H1601" s="18">
        <v>6711.4011</v>
      </c>
    </row>
    <row r="1602" spans="7:8" x14ac:dyDescent="0.3">
      <c r="G1602" s="3" t="s">
        <v>1889</v>
      </c>
      <c r="H1602" s="18">
        <v>6711.4011</v>
      </c>
    </row>
    <row r="1603" spans="7:8" x14ac:dyDescent="0.3">
      <c r="G1603" s="3" t="s">
        <v>2609</v>
      </c>
      <c r="H1603" s="18">
        <v>6711.4011</v>
      </c>
    </row>
    <row r="1604" spans="7:8" x14ac:dyDescent="0.3">
      <c r="G1604" s="3" t="s">
        <v>2361</v>
      </c>
      <c r="H1604" s="18">
        <v>6674.9458999999997</v>
      </c>
    </row>
    <row r="1605" spans="7:8" x14ac:dyDescent="0.3">
      <c r="G1605" s="3" t="s">
        <v>2318</v>
      </c>
      <c r="H1605" s="18">
        <v>6674.9458999999997</v>
      </c>
    </row>
    <row r="1606" spans="7:8" x14ac:dyDescent="0.3">
      <c r="G1606" s="3" t="s">
        <v>2382</v>
      </c>
      <c r="H1606" s="18">
        <v>6674.9458999999997</v>
      </c>
    </row>
    <row r="1607" spans="7:8" x14ac:dyDescent="0.3">
      <c r="G1607" s="3" t="s">
        <v>2262</v>
      </c>
      <c r="H1607" s="18">
        <v>6674.9458999999997</v>
      </c>
    </row>
    <row r="1608" spans="7:8" x14ac:dyDescent="0.3">
      <c r="G1608" s="3" t="s">
        <v>1988</v>
      </c>
      <c r="H1608" s="18">
        <v>6674.9458999999997</v>
      </c>
    </row>
    <row r="1609" spans="7:8" x14ac:dyDescent="0.3">
      <c r="G1609" s="3" t="s">
        <v>1112</v>
      </c>
      <c r="H1609" s="18">
        <v>6674.9458999999997</v>
      </c>
    </row>
    <row r="1610" spans="7:8" x14ac:dyDescent="0.3">
      <c r="G1610" s="3" t="s">
        <v>2593</v>
      </c>
      <c r="H1610" s="18">
        <v>6674.9458999999997</v>
      </c>
    </row>
    <row r="1611" spans="7:8" x14ac:dyDescent="0.3">
      <c r="G1611" s="3" t="s">
        <v>2645</v>
      </c>
      <c r="H1611" s="18">
        <v>6674.9458999999997</v>
      </c>
    </row>
    <row r="1612" spans="7:8" x14ac:dyDescent="0.3">
      <c r="G1612" s="3" t="s">
        <v>586</v>
      </c>
      <c r="H1612" s="18">
        <v>6674.9458999999997</v>
      </c>
    </row>
    <row r="1613" spans="7:8" x14ac:dyDescent="0.3">
      <c r="G1613" s="3" t="s">
        <v>745</v>
      </c>
      <c r="H1613" s="18">
        <v>6674.9458999999997</v>
      </c>
    </row>
    <row r="1614" spans="7:8" x14ac:dyDescent="0.3">
      <c r="G1614" s="3" t="s">
        <v>2101</v>
      </c>
      <c r="H1614" s="18">
        <v>6674.9458999999997</v>
      </c>
    </row>
    <row r="1615" spans="7:8" x14ac:dyDescent="0.3">
      <c r="G1615" s="3" t="s">
        <v>1744</v>
      </c>
      <c r="H1615" s="18">
        <v>6674.9458999999997</v>
      </c>
    </row>
    <row r="1616" spans="7:8" x14ac:dyDescent="0.3">
      <c r="G1616" s="3" t="s">
        <v>2603</v>
      </c>
      <c r="H1616" s="18">
        <v>6603.0173999999997</v>
      </c>
    </row>
    <row r="1617" spans="7:8" x14ac:dyDescent="0.3">
      <c r="G1617" s="3" t="s">
        <v>2332</v>
      </c>
      <c r="H1617" s="18">
        <v>6603.0173999999997</v>
      </c>
    </row>
    <row r="1618" spans="7:8" x14ac:dyDescent="0.3">
      <c r="G1618" s="3" t="s">
        <v>2455</v>
      </c>
      <c r="H1618" s="18">
        <v>6603.0173999999997</v>
      </c>
    </row>
    <row r="1619" spans="7:8" x14ac:dyDescent="0.3">
      <c r="G1619" s="3" t="s">
        <v>2360</v>
      </c>
      <c r="H1619" s="18">
        <v>6603.0173999999997</v>
      </c>
    </row>
    <row r="1620" spans="7:8" x14ac:dyDescent="0.3">
      <c r="G1620" s="3" t="s">
        <v>1752</v>
      </c>
      <c r="H1620" s="18">
        <v>6603.0173999999997</v>
      </c>
    </row>
    <row r="1621" spans="7:8" x14ac:dyDescent="0.3">
      <c r="G1621" s="3" t="s">
        <v>1625</v>
      </c>
      <c r="H1621" s="18">
        <v>6603.0173999999997</v>
      </c>
    </row>
    <row r="1622" spans="7:8" x14ac:dyDescent="0.3">
      <c r="G1622" s="3" t="s">
        <v>1990</v>
      </c>
      <c r="H1622" s="18">
        <v>6603.0173999999997</v>
      </c>
    </row>
    <row r="1623" spans="7:8" x14ac:dyDescent="0.3">
      <c r="G1623" s="3" t="s">
        <v>2372</v>
      </c>
      <c r="H1623" s="18">
        <v>6603.0173999999997</v>
      </c>
    </row>
    <row r="1624" spans="7:8" x14ac:dyDescent="0.3">
      <c r="G1624" s="3" t="s">
        <v>1773</v>
      </c>
      <c r="H1624" s="18">
        <v>6603.0173999999997</v>
      </c>
    </row>
    <row r="1625" spans="7:8" x14ac:dyDescent="0.3">
      <c r="G1625" s="3" t="s">
        <v>304</v>
      </c>
      <c r="H1625" s="18">
        <v>6603.0173999999997</v>
      </c>
    </row>
    <row r="1626" spans="7:8" x14ac:dyDescent="0.3">
      <c r="G1626" s="3" t="s">
        <v>1748</v>
      </c>
      <c r="H1626" s="18">
        <v>6471.9452000000001</v>
      </c>
    </row>
    <row r="1627" spans="7:8" x14ac:dyDescent="0.3">
      <c r="G1627" s="3" t="s">
        <v>305</v>
      </c>
      <c r="H1627" s="18">
        <v>6471.9452000000001</v>
      </c>
    </row>
    <row r="1628" spans="7:8" x14ac:dyDescent="0.3">
      <c r="G1628" s="3" t="s">
        <v>1068</v>
      </c>
      <c r="H1628" s="18">
        <v>6471.9452000000001</v>
      </c>
    </row>
    <row r="1629" spans="7:8" x14ac:dyDescent="0.3">
      <c r="G1629" s="3" t="s">
        <v>1937</v>
      </c>
      <c r="H1629" s="18">
        <v>6471.9452000000001</v>
      </c>
    </row>
    <row r="1630" spans="7:8" x14ac:dyDescent="0.3">
      <c r="G1630" s="3" t="s">
        <v>1490</v>
      </c>
      <c r="H1630" s="18">
        <v>6471.9452000000001</v>
      </c>
    </row>
    <row r="1631" spans="7:8" x14ac:dyDescent="0.3">
      <c r="G1631" s="3" t="s">
        <v>2124</v>
      </c>
      <c r="H1631" s="18">
        <v>6471.9452000000001</v>
      </c>
    </row>
    <row r="1632" spans="7:8" x14ac:dyDescent="0.3">
      <c r="G1632" s="3" t="s">
        <v>2343</v>
      </c>
      <c r="H1632" s="18">
        <v>6471.9452000000001</v>
      </c>
    </row>
    <row r="1633" spans="7:8" x14ac:dyDescent="0.3">
      <c r="G1633" s="3" t="s">
        <v>1049</v>
      </c>
      <c r="H1633" s="18">
        <v>6471.9452000000001</v>
      </c>
    </row>
    <row r="1634" spans="7:8" x14ac:dyDescent="0.3">
      <c r="G1634" s="3" t="s">
        <v>2132</v>
      </c>
      <c r="H1634" s="18">
        <v>6471.9452000000001</v>
      </c>
    </row>
    <row r="1635" spans="7:8" x14ac:dyDescent="0.3">
      <c r="G1635" s="3" t="s">
        <v>713</v>
      </c>
      <c r="H1635" s="18">
        <v>6471.9452000000001</v>
      </c>
    </row>
    <row r="1636" spans="7:8" x14ac:dyDescent="0.3">
      <c r="G1636" s="3" t="s">
        <v>2459</v>
      </c>
      <c r="H1636" s="18">
        <v>6471.9452000000001</v>
      </c>
    </row>
    <row r="1637" spans="7:8" x14ac:dyDescent="0.3">
      <c r="G1637" s="3" t="s">
        <v>2402</v>
      </c>
      <c r="H1637" s="18">
        <v>6316.6127999999999</v>
      </c>
    </row>
    <row r="1638" spans="7:8" x14ac:dyDescent="0.3">
      <c r="G1638" s="3" t="s">
        <v>641</v>
      </c>
      <c r="H1638" s="18">
        <v>6316.6127999999999</v>
      </c>
    </row>
    <row r="1639" spans="7:8" x14ac:dyDescent="0.3">
      <c r="G1639" s="3" t="s">
        <v>1699</v>
      </c>
      <c r="H1639" s="18">
        <v>6316.6127999999999</v>
      </c>
    </row>
    <row r="1640" spans="7:8" x14ac:dyDescent="0.3">
      <c r="G1640" s="3" t="s">
        <v>306</v>
      </c>
      <c r="H1640" s="18">
        <v>6316.6127999999999</v>
      </c>
    </row>
    <row r="1641" spans="7:8" x14ac:dyDescent="0.3">
      <c r="G1641" s="3" t="s">
        <v>2287</v>
      </c>
      <c r="H1641" s="18">
        <v>6316.6127999999999</v>
      </c>
    </row>
    <row r="1642" spans="7:8" x14ac:dyDescent="0.3">
      <c r="G1642" s="3" t="s">
        <v>1926</v>
      </c>
      <c r="H1642" s="18">
        <v>6316.6127999999999</v>
      </c>
    </row>
    <row r="1643" spans="7:8" x14ac:dyDescent="0.3">
      <c r="G1643" s="3" t="s">
        <v>1724</v>
      </c>
      <c r="H1643" s="18">
        <v>6316.6127999999999</v>
      </c>
    </row>
    <row r="1644" spans="7:8" x14ac:dyDescent="0.3">
      <c r="G1644" s="3" t="s">
        <v>1445</v>
      </c>
      <c r="H1644" s="18">
        <v>6026.1508999999996</v>
      </c>
    </row>
    <row r="1645" spans="7:8" x14ac:dyDescent="0.3">
      <c r="G1645" s="3" t="s">
        <v>1729</v>
      </c>
      <c r="H1645" s="18">
        <v>6026.1508999999996</v>
      </c>
    </row>
    <row r="1646" spans="7:8" x14ac:dyDescent="0.3">
      <c r="G1646" s="3" t="s">
        <v>2520</v>
      </c>
      <c r="H1646" s="18">
        <v>6026.1508999999996</v>
      </c>
    </row>
    <row r="1647" spans="7:8" x14ac:dyDescent="0.3">
      <c r="G1647" s="3" t="s">
        <v>1717</v>
      </c>
      <c r="H1647" s="18">
        <v>6026.1508999999996</v>
      </c>
    </row>
    <row r="1648" spans="7:8" x14ac:dyDescent="0.3">
      <c r="G1648" s="3" t="s">
        <v>2197</v>
      </c>
      <c r="H1648" s="18">
        <v>6026.1508999999996</v>
      </c>
    </row>
    <row r="1649" spans="7:8" x14ac:dyDescent="0.3">
      <c r="G1649" s="3" t="s">
        <v>2403</v>
      </c>
      <c r="H1649" s="18">
        <v>6026.1508999999996</v>
      </c>
    </row>
    <row r="1650" spans="7:8" x14ac:dyDescent="0.3">
      <c r="G1650" s="3" t="s">
        <v>982</v>
      </c>
      <c r="H1650" s="18">
        <v>6026.1508999999996</v>
      </c>
    </row>
    <row r="1651" spans="7:8" x14ac:dyDescent="0.3">
      <c r="G1651" s="3" t="s">
        <v>1005</v>
      </c>
      <c r="H1651" s="18">
        <v>6026.1508999999996</v>
      </c>
    </row>
    <row r="1652" spans="7:8" x14ac:dyDescent="0.3">
      <c r="G1652" s="3" t="s">
        <v>937</v>
      </c>
      <c r="H1652" s="18">
        <v>6026.1508999999996</v>
      </c>
    </row>
    <row r="1653" spans="7:8" x14ac:dyDescent="0.3">
      <c r="G1653" s="3" t="s">
        <v>2359</v>
      </c>
      <c r="H1653" s="18">
        <v>6026.1508999999996</v>
      </c>
    </row>
    <row r="1654" spans="7:8" x14ac:dyDescent="0.3">
      <c r="G1654" s="3" t="s">
        <v>2290</v>
      </c>
      <c r="H1654" s="18">
        <v>6026.1508999999996</v>
      </c>
    </row>
    <row r="1655" spans="7:8" x14ac:dyDescent="0.3">
      <c r="G1655" s="3" t="s">
        <v>1081</v>
      </c>
      <c r="H1655" s="18">
        <v>6026.1508999999996</v>
      </c>
    </row>
    <row r="1656" spans="7:8" x14ac:dyDescent="0.3">
      <c r="G1656" s="3" t="s">
        <v>1051</v>
      </c>
      <c r="H1656" s="18">
        <v>6026.1508999999996</v>
      </c>
    </row>
    <row r="1657" spans="7:8" x14ac:dyDescent="0.3">
      <c r="G1657" s="3" t="s">
        <v>2380</v>
      </c>
      <c r="H1657" s="18">
        <v>6026.1508999999996</v>
      </c>
    </row>
    <row r="1658" spans="7:8" x14ac:dyDescent="0.3">
      <c r="G1658" s="3" t="s">
        <v>1738</v>
      </c>
      <c r="H1658" s="18">
        <v>6026.1508999999996</v>
      </c>
    </row>
    <row r="1659" spans="7:8" x14ac:dyDescent="0.3">
      <c r="G1659" s="3" t="s">
        <v>1062</v>
      </c>
      <c r="H1659" s="18">
        <v>6026.1508999999996</v>
      </c>
    </row>
    <row r="1660" spans="7:8" x14ac:dyDescent="0.3">
      <c r="G1660" s="3" t="s">
        <v>2252</v>
      </c>
      <c r="H1660" s="18">
        <v>6026.1508999999996</v>
      </c>
    </row>
    <row r="1661" spans="7:8" x14ac:dyDescent="0.3">
      <c r="G1661" s="3" t="s">
        <v>2566</v>
      </c>
      <c r="H1661" s="18">
        <v>6026.1508999999996</v>
      </c>
    </row>
    <row r="1662" spans="7:8" x14ac:dyDescent="0.3">
      <c r="G1662" s="3" t="s">
        <v>1275</v>
      </c>
      <c r="H1662" s="18">
        <v>6026.1508999999996</v>
      </c>
    </row>
    <row r="1663" spans="7:8" x14ac:dyDescent="0.3">
      <c r="G1663" s="3" t="s">
        <v>1674</v>
      </c>
      <c r="H1663" s="18">
        <v>6026.1508999999996</v>
      </c>
    </row>
    <row r="1664" spans="7:8" x14ac:dyDescent="0.3">
      <c r="G1664" s="3" t="s">
        <v>949</v>
      </c>
      <c r="H1664" s="18">
        <v>6026.1508999999996</v>
      </c>
    </row>
    <row r="1665" spans="7:8" x14ac:dyDescent="0.3">
      <c r="G1665" s="3" t="s">
        <v>2572</v>
      </c>
      <c r="H1665" s="18">
        <v>6026.1508999999996</v>
      </c>
    </row>
    <row r="1666" spans="7:8" x14ac:dyDescent="0.3">
      <c r="G1666" s="3" t="s">
        <v>2301</v>
      </c>
      <c r="H1666" s="18">
        <v>5951.3424000000005</v>
      </c>
    </row>
    <row r="1667" spans="7:8" x14ac:dyDescent="0.3">
      <c r="G1667" s="3" t="s">
        <v>420</v>
      </c>
      <c r="H1667" s="18">
        <v>5951.3424000000005</v>
      </c>
    </row>
    <row r="1668" spans="7:8" x14ac:dyDescent="0.3">
      <c r="G1668" s="3" t="s">
        <v>501</v>
      </c>
      <c r="H1668" s="18">
        <v>5951.3424000000005</v>
      </c>
    </row>
    <row r="1669" spans="7:8" x14ac:dyDescent="0.3">
      <c r="G1669" s="3" t="s">
        <v>2468</v>
      </c>
      <c r="H1669" s="18">
        <v>5951.3424000000005</v>
      </c>
    </row>
    <row r="1670" spans="7:8" x14ac:dyDescent="0.3">
      <c r="G1670" s="3" t="s">
        <v>477</v>
      </c>
      <c r="H1670" s="18">
        <v>5951.3424000000005</v>
      </c>
    </row>
    <row r="1671" spans="7:8" x14ac:dyDescent="0.3">
      <c r="G1671" s="3" t="s">
        <v>307</v>
      </c>
      <c r="H1671" s="18">
        <v>5951.3424000000005</v>
      </c>
    </row>
    <row r="1672" spans="7:8" x14ac:dyDescent="0.3">
      <c r="G1672" s="3" t="s">
        <v>2311</v>
      </c>
      <c r="H1672" s="18">
        <v>5951.3424000000005</v>
      </c>
    </row>
    <row r="1673" spans="7:8" x14ac:dyDescent="0.3">
      <c r="G1673" s="3" t="s">
        <v>1438</v>
      </c>
      <c r="H1673" s="18">
        <v>5951.3424000000005</v>
      </c>
    </row>
    <row r="1674" spans="7:8" x14ac:dyDescent="0.3">
      <c r="G1674" s="3" t="s">
        <v>2452</v>
      </c>
      <c r="H1674" s="18">
        <v>5951.3424000000005</v>
      </c>
    </row>
    <row r="1675" spans="7:8" x14ac:dyDescent="0.3">
      <c r="G1675" s="3" t="s">
        <v>1623</v>
      </c>
      <c r="H1675" s="18">
        <v>5925.6679999999997</v>
      </c>
    </row>
    <row r="1676" spans="7:8" x14ac:dyDescent="0.3">
      <c r="G1676" s="3" t="s">
        <v>1092</v>
      </c>
      <c r="H1676" s="18">
        <v>5925.6679999999997</v>
      </c>
    </row>
    <row r="1677" spans="7:8" x14ac:dyDescent="0.3">
      <c r="G1677" s="3" t="s">
        <v>2358</v>
      </c>
      <c r="H1677" s="18">
        <v>5925.6679999999997</v>
      </c>
    </row>
    <row r="1678" spans="7:8" x14ac:dyDescent="0.3">
      <c r="G1678" s="3" t="s">
        <v>1114</v>
      </c>
      <c r="H1678" s="18">
        <v>5925.6679999999997</v>
      </c>
    </row>
    <row r="1679" spans="7:8" x14ac:dyDescent="0.3">
      <c r="G1679" s="3" t="s">
        <v>1089</v>
      </c>
      <c r="H1679" s="18">
        <v>5925.6679999999997</v>
      </c>
    </row>
    <row r="1680" spans="7:8" x14ac:dyDescent="0.3">
      <c r="G1680" s="3" t="s">
        <v>308</v>
      </c>
      <c r="H1680" s="18">
        <v>5925.6679999999997</v>
      </c>
    </row>
    <row r="1681" spans="7:8" x14ac:dyDescent="0.3">
      <c r="G1681" s="3" t="s">
        <v>1052</v>
      </c>
      <c r="H1681" s="18">
        <v>5925.6679999999997</v>
      </c>
    </row>
    <row r="1682" spans="7:8" x14ac:dyDescent="0.3">
      <c r="G1682" s="3" t="s">
        <v>1131</v>
      </c>
      <c r="H1682" s="18">
        <v>5925.6679999999997</v>
      </c>
    </row>
    <row r="1683" spans="7:8" x14ac:dyDescent="0.3">
      <c r="G1683" s="3" t="s">
        <v>2370</v>
      </c>
      <c r="H1683" s="18">
        <v>5925.6679999999997</v>
      </c>
    </row>
    <row r="1684" spans="7:8" x14ac:dyDescent="0.3">
      <c r="G1684" s="3" t="s">
        <v>616</v>
      </c>
      <c r="H1684" s="18">
        <v>5921.8244999999997</v>
      </c>
    </row>
    <row r="1685" spans="7:8" x14ac:dyDescent="0.3">
      <c r="G1685" s="3" t="s">
        <v>309</v>
      </c>
      <c r="H1685" s="18">
        <v>5921.8244999999997</v>
      </c>
    </row>
    <row r="1686" spans="7:8" x14ac:dyDescent="0.3">
      <c r="G1686" s="3" t="s">
        <v>639</v>
      </c>
      <c r="H1686" s="18">
        <v>5921.8244999999997</v>
      </c>
    </row>
    <row r="1687" spans="7:8" x14ac:dyDescent="0.3">
      <c r="G1687" s="3" t="s">
        <v>2482</v>
      </c>
      <c r="H1687" s="18">
        <v>5921.8244999999997</v>
      </c>
    </row>
    <row r="1688" spans="7:8" x14ac:dyDescent="0.3">
      <c r="G1688" s="3" t="s">
        <v>2456</v>
      </c>
      <c r="H1688" s="18">
        <v>5921.8244999999997</v>
      </c>
    </row>
    <row r="1689" spans="7:8" x14ac:dyDescent="0.3">
      <c r="G1689" s="3" t="s">
        <v>2404</v>
      </c>
      <c r="H1689" s="18">
        <v>5921.8244999999997</v>
      </c>
    </row>
    <row r="1690" spans="7:8" x14ac:dyDescent="0.3">
      <c r="G1690" s="3" t="s">
        <v>473</v>
      </c>
      <c r="H1690" s="18">
        <v>5907.5824000000002</v>
      </c>
    </row>
    <row r="1691" spans="7:8" x14ac:dyDescent="0.3">
      <c r="G1691" s="3" t="s">
        <v>456</v>
      </c>
      <c r="H1691" s="18">
        <v>5907.5824000000002</v>
      </c>
    </row>
    <row r="1692" spans="7:8" x14ac:dyDescent="0.3">
      <c r="G1692" s="3" t="s">
        <v>2042</v>
      </c>
      <c r="H1692" s="18">
        <v>5907.5824000000002</v>
      </c>
    </row>
    <row r="1693" spans="7:8" x14ac:dyDescent="0.3">
      <c r="G1693" s="3" t="s">
        <v>855</v>
      </c>
      <c r="H1693" s="18">
        <v>5907.5824000000002</v>
      </c>
    </row>
    <row r="1694" spans="7:8" x14ac:dyDescent="0.3">
      <c r="G1694" s="3" t="s">
        <v>430</v>
      </c>
      <c r="H1694" s="18">
        <v>5721.3822</v>
      </c>
    </row>
    <row r="1695" spans="7:8" x14ac:dyDescent="0.3">
      <c r="G1695" s="3" t="s">
        <v>535</v>
      </c>
      <c r="H1695" s="18">
        <v>5721.3822</v>
      </c>
    </row>
    <row r="1696" spans="7:8" x14ac:dyDescent="0.3">
      <c r="G1696" s="3" t="s">
        <v>452</v>
      </c>
      <c r="H1696" s="18">
        <v>5721.3822</v>
      </c>
    </row>
    <row r="1697" spans="7:8" x14ac:dyDescent="0.3">
      <c r="G1697" s="3" t="s">
        <v>2189</v>
      </c>
      <c r="H1697" s="18">
        <v>5721.3822</v>
      </c>
    </row>
    <row r="1698" spans="7:8" x14ac:dyDescent="0.3">
      <c r="G1698" s="3" t="s">
        <v>2423</v>
      </c>
      <c r="H1698" s="18">
        <v>5721.3822</v>
      </c>
    </row>
    <row r="1699" spans="7:8" x14ac:dyDescent="0.3">
      <c r="G1699" s="3" t="s">
        <v>2692</v>
      </c>
      <c r="H1699" s="18">
        <v>5721.3822</v>
      </c>
    </row>
    <row r="1700" spans="7:8" x14ac:dyDescent="0.3">
      <c r="G1700" s="3" t="s">
        <v>508</v>
      </c>
      <c r="H1700" s="18">
        <v>5721.3822</v>
      </c>
    </row>
    <row r="1701" spans="7:8" x14ac:dyDescent="0.3">
      <c r="G1701" s="3" t="s">
        <v>1936</v>
      </c>
      <c r="H1701" s="18">
        <v>5721.3822</v>
      </c>
    </row>
    <row r="1702" spans="7:8" x14ac:dyDescent="0.3">
      <c r="G1702" s="3" t="s">
        <v>1777</v>
      </c>
      <c r="H1702" s="18">
        <v>5721.3822</v>
      </c>
    </row>
    <row r="1703" spans="7:8" x14ac:dyDescent="0.3">
      <c r="G1703" s="3" t="s">
        <v>1602</v>
      </c>
      <c r="H1703" s="18">
        <v>5721.3822</v>
      </c>
    </row>
    <row r="1704" spans="7:8" x14ac:dyDescent="0.3">
      <c r="G1704" s="3" t="s">
        <v>2658</v>
      </c>
      <c r="H1704" s="18">
        <v>5721.3822</v>
      </c>
    </row>
    <row r="1705" spans="7:8" x14ac:dyDescent="0.3">
      <c r="G1705" s="3" t="s">
        <v>2693</v>
      </c>
      <c r="H1705" s="18">
        <v>5721.3822</v>
      </c>
    </row>
    <row r="1706" spans="7:8" x14ac:dyDescent="0.3">
      <c r="G1706" s="3" t="s">
        <v>1559</v>
      </c>
      <c r="H1706" s="18">
        <v>5719.0379999999996</v>
      </c>
    </row>
    <row r="1707" spans="7:8" x14ac:dyDescent="0.3">
      <c r="G1707" s="3" t="s">
        <v>1893</v>
      </c>
      <c r="H1707" s="18">
        <v>5719.0379999999996</v>
      </c>
    </row>
    <row r="1708" spans="7:8" x14ac:dyDescent="0.3">
      <c r="G1708" s="3" t="s">
        <v>2397</v>
      </c>
      <c r="H1708" s="18">
        <v>5719.0379999999996</v>
      </c>
    </row>
    <row r="1709" spans="7:8" x14ac:dyDescent="0.3">
      <c r="G1709" s="3" t="s">
        <v>2487</v>
      </c>
      <c r="H1709" s="18">
        <v>5719.0379999999996</v>
      </c>
    </row>
    <row r="1710" spans="7:8" x14ac:dyDescent="0.3">
      <c r="G1710" s="3" t="s">
        <v>1648</v>
      </c>
      <c r="H1710" s="18">
        <v>5719.0379999999996</v>
      </c>
    </row>
    <row r="1711" spans="7:8" x14ac:dyDescent="0.3">
      <c r="G1711" s="3" t="s">
        <v>2432</v>
      </c>
      <c r="H1711" s="18">
        <v>5719.0379999999996</v>
      </c>
    </row>
    <row r="1712" spans="7:8" x14ac:dyDescent="0.3">
      <c r="G1712" s="3" t="s">
        <v>2409</v>
      </c>
      <c r="H1712" s="18">
        <v>5719.0379999999996</v>
      </c>
    </row>
    <row r="1713" spans="7:8" x14ac:dyDescent="0.3">
      <c r="G1713" s="3" t="s">
        <v>2357</v>
      </c>
      <c r="H1713" s="18">
        <v>5719.0379999999996</v>
      </c>
    </row>
    <row r="1714" spans="7:8" x14ac:dyDescent="0.3">
      <c r="G1714" s="3" t="s">
        <v>429</v>
      </c>
      <c r="H1714" s="18">
        <v>5659.7291999999998</v>
      </c>
    </row>
    <row r="1715" spans="7:8" x14ac:dyDescent="0.3">
      <c r="G1715" s="3" t="s">
        <v>1544</v>
      </c>
      <c r="H1715" s="18">
        <v>5659.7291999999998</v>
      </c>
    </row>
    <row r="1716" spans="7:8" x14ac:dyDescent="0.3">
      <c r="G1716" s="3" t="s">
        <v>1957</v>
      </c>
      <c r="H1716" s="18">
        <v>5659.7291999999998</v>
      </c>
    </row>
    <row r="1717" spans="7:8" x14ac:dyDescent="0.3">
      <c r="G1717" s="3" t="s">
        <v>2697</v>
      </c>
      <c r="H1717" s="18">
        <v>5659.7291999999998</v>
      </c>
    </row>
    <row r="1718" spans="7:8" x14ac:dyDescent="0.3">
      <c r="G1718" s="3" t="s">
        <v>1305</v>
      </c>
      <c r="H1718" s="18">
        <v>5659.7291999999998</v>
      </c>
    </row>
    <row r="1719" spans="7:8" x14ac:dyDescent="0.3">
      <c r="G1719" s="3" t="s">
        <v>984</v>
      </c>
      <c r="H1719" s="18">
        <v>5659.7291999999998</v>
      </c>
    </row>
    <row r="1720" spans="7:8" x14ac:dyDescent="0.3">
      <c r="G1720" s="3" t="s">
        <v>806</v>
      </c>
      <c r="H1720" s="18">
        <v>5659.7291999999998</v>
      </c>
    </row>
    <row r="1721" spans="7:8" x14ac:dyDescent="0.3">
      <c r="G1721" s="3" t="s">
        <v>2207</v>
      </c>
      <c r="H1721" s="18">
        <v>5659.7291999999998</v>
      </c>
    </row>
    <row r="1722" spans="7:8" x14ac:dyDescent="0.3">
      <c r="G1722" s="3" t="s">
        <v>626</v>
      </c>
      <c r="H1722" s="18">
        <v>5659.7291999999998</v>
      </c>
    </row>
    <row r="1723" spans="7:8" x14ac:dyDescent="0.3">
      <c r="G1723" s="3" t="s">
        <v>2464</v>
      </c>
      <c r="H1723" s="18">
        <v>5659.7291999999998</v>
      </c>
    </row>
    <row r="1724" spans="7:8" x14ac:dyDescent="0.3">
      <c r="G1724" s="3" t="s">
        <v>2093</v>
      </c>
      <c r="H1724" s="18">
        <v>5659.7291999999998</v>
      </c>
    </row>
    <row r="1725" spans="7:8" x14ac:dyDescent="0.3">
      <c r="G1725" s="3" t="s">
        <v>2438</v>
      </c>
      <c r="H1725" s="18">
        <v>5659.7291999999998</v>
      </c>
    </row>
    <row r="1726" spans="7:8" x14ac:dyDescent="0.3">
      <c r="G1726" s="3" t="s">
        <v>1747</v>
      </c>
      <c r="H1726" s="18">
        <v>5629.3846000000003</v>
      </c>
    </row>
    <row r="1727" spans="7:8" x14ac:dyDescent="0.3">
      <c r="G1727" s="3" t="s">
        <v>2365</v>
      </c>
      <c r="H1727" s="18">
        <v>5629.3846000000003</v>
      </c>
    </row>
    <row r="1728" spans="7:8" x14ac:dyDescent="0.3">
      <c r="G1728" s="3" t="s">
        <v>1721</v>
      </c>
      <c r="H1728" s="18">
        <v>5629.3846000000003</v>
      </c>
    </row>
    <row r="1729" spans="7:8" x14ac:dyDescent="0.3">
      <c r="G1729" s="3" t="s">
        <v>1057</v>
      </c>
      <c r="H1729" s="18">
        <v>5629.3846000000003</v>
      </c>
    </row>
    <row r="1730" spans="7:8" x14ac:dyDescent="0.3">
      <c r="G1730" s="3" t="s">
        <v>2368</v>
      </c>
      <c r="H1730" s="18">
        <v>5629.3846000000003</v>
      </c>
    </row>
    <row r="1731" spans="7:8" x14ac:dyDescent="0.3">
      <c r="G1731" s="3" t="s">
        <v>1069</v>
      </c>
      <c r="H1731" s="18">
        <v>5629.3846000000003</v>
      </c>
    </row>
    <row r="1732" spans="7:8" x14ac:dyDescent="0.3">
      <c r="G1732" s="3" t="s">
        <v>310</v>
      </c>
      <c r="H1732" s="18">
        <v>5629.3846000000003</v>
      </c>
    </row>
    <row r="1733" spans="7:8" x14ac:dyDescent="0.3">
      <c r="G1733" s="3" t="s">
        <v>2006</v>
      </c>
      <c r="H1733" s="18">
        <v>5629.3846000000003</v>
      </c>
    </row>
    <row r="1734" spans="7:8" x14ac:dyDescent="0.3">
      <c r="G1734" s="3" t="s">
        <v>2223</v>
      </c>
      <c r="H1734" s="18">
        <v>5629.3846000000003</v>
      </c>
    </row>
    <row r="1735" spans="7:8" x14ac:dyDescent="0.3">
      <c r="G1735" s="3" t="s">
        <v>502</v>
      </c>
      <c r="H1735" s="18">
        <v>5627.9031999999997</v>
      </c>
    </row>
    <row r="1736" spans="7:8" x14ac:dyDescent="0.3">
      <c r="G1736" s="3" t="s">
        <v>803</v>
      </c>
      <c r="H1736" s="18">
        <v>5627.9031999999997</v>
      </c>
    </row>
    <row r="1737" spans="7:8" x14ac:dyDescent="0.3">
      <c r="G1737" s="3" t="s">
        <v>459</v>
      </c>
      <c r="H1737" s="18">
        <v>5627.9031999999997</v>
      </c>
    </row>
    <row r="1738" spans="7:8" x14ac:dyDescent="0.3">
      <c r="G1738" s="3" t="s">
        <v>824</v>
      </c>
      <c r="H1738" s="18">
        <v>5627.9031999999997</v>
      </c>
    </row>
    <row r="1739" spans="7:8" x14ac:dyDescent="0.3">
      <c r="G1739" s="3" t="s">
        <v>701</v>
      </c>
      <c r="H1739" s="18">
        <v>5627.9031999999997</v>
      </c>
    </row>
    <row r="1740" spans="7:8" x14ac:dyDescent="0.3">
      <c r="G1740" s="3" t="s">
        <v>2699</v>
      </c>
      <c r="H1740" s="18">
        <v>5627.9031999999997</v>
      </c>
    </row>
    <row r="1741" spans="7:8" x14ac:dyDescent="0.3">
      <c r="G1741" s="3" t="s">
        <v>2444</v>
      </c>
      <c r="H1741" s="18">
        <v>5627.9031999999997</v>
      </c>
    </row>
    <row r="1742" spans="7:8" x14ac:dyDescent="0.3">
      <c r="G1742" s="3" t="s">
        <v>783</v>
      </c>
      <c r="H1742" s="18">
        <v>5627.9031999999997</v>
      </c>
    </row>
    <row r="1743" spans="7:8" x14ac:dyDescent="0.3">
      <c r="G1743" s="3" t="s">
        <v>762</v>
      </c>
      <c r="H1743" s="18">
        <v>5627.9031999999997</v>
      </c>
    </row>
    <row r="1744" spans="7:8" x14ac:dyDescent="0.3">
      <c r="G1744" s="3" t="s">
        <v>409</v>
      </c>
      <c r="H1744" s="18">
        <v>5627.9031999999997</v>
      </c>
    </row>
    <row r="1745" spans="7:8" x14ac:dyDescent="0.3">
      <c r="G1745" s="3" t="s">
        <v>312</v>
      </c>
      <c r="H1745" s="18">
        <v>5627.9031999999997</v>
      </c>
    </row>
    <row r="1746" spans="7:8" x14ac:dyDescent="0.3">
      <c r="G1746" s="3" t="s">
        <v>311</v>
      </c>
      <c r="H1746" s="18">
        <v>5627.9031999999997</v>
      </c>
    </row>
    <row r="1747" spans="7:8" x14ac:dyDescent="0.3">
      <c r="G1747" s="3" t="s">
        <v>1160</v>
      </c>
      <c r="H1747" s="18">
        <v>5627.9031999999997</v>
      </c>
    </row>
    <row r="1748" spans="7:8" x14ac:dyDescent="0.3">
      <c r="G1748" s="3" t="s">
        <v>2530</v>
      </c>
      <c r="H1748" s="18">
        <v>5627.9031999999997</v>
      </c>
    </row>
    <row r="1749" spans="7:8" x14ac:dyDescent="0.3">
      <c r="G1749" s="3" t="s">
        <v>696</v>
      </c>
      <c r="H1749" s="18">
        <v>5627.9031999999997</v>
      </c>
    </row>
    <row r="1750" spans="7:8" x14ac:dyDescent="0.3">
      <c r="G1750" s="3" t="s">
        <v>986</v>
      </c>
      <c r="H1750" s="18">
        <v>5627.9031999999997</v>
      </c>
    </row>
    <row r="1751" spans="7:8" x14ac:dyDescent="0.3">
      <c r="G1751" s="3" t="s">
        <v>316</v>
      </c>
      <c r="H1751" s="18">
        <v>5627.9031999999997</v>
      </c>
    </row>
    <row r="1752" spans="7:8" x14ac:dyDescent="0.3">
      <c r="G1752" s="3" t="s">
        <v>746</v>
      </c>
      <c r="H1752" s="18">
        <v>5627.9031999999997</v>
      </c>
    </row>
    <row r="1753" spans="7:8" x14ac:dyDescent="0.3">
      <c r="G1753" s="3" t="s">
        <v>314</v>
      </c>
      <c r="H1753" s="18">
        <v>5627.9031999999997</v>
      </c>
    </row>
    <row r="1754" spans="7:8" x14ac:dyDescent="0.3">
      <c r="G1754" s="3" t="s">
        <v>963</v>
      </c>
      <c r="H1754" s="18">
        <v>5627.9031999999997</v>
      </c>
    </row>
    <row r="1755" spans="7:8" x14ac:dyDescent="0.3">
      <c r="G1755" s="3" t="s">
        <v>532</v>
      </c>
      <c r="H1755" s="18">
        <v>5627.9031999999997</v>
      </c>
    </row>
    <row r="1756" spans="7:8" x14ac:dyDescent="0.3">
      <c r="G1756" s="3" t="s">
        <v>817</v>
      </c>
      <c r="H1756" s="18">
        <v>5627.9031999999997</v>
      </c>
    </row>
    <row r="1757" spans="7:8" x14ac:dyDescent="0.3">
      <c r="G1757" s="3" t="s">
        <v>2414</v>
      </c>
      <c r="H1757" s="18">
        <v>5627.9031999999997</v>
      </c>
    </row>
    <row r="1758" spans="7:8" x14ac:dyDescent="0.3">
      <c r="G1758" s="3" t="s">
        <v>1175</v>
      </c>
      <c r="H1758" s="18">
        <v>5627.9031999999997</v>
      </c>
    </row>
    <row r="1759" spans="7:8" x14ac:dyDescent="0.3">
      <c r="G1759" s="3" t="s">
        <v>2700</v>
      </c>
      <c r="H1759" s="18">
        <v>5627.9031999999997</v>
      </c>
    </row>
    <row r="1760" spans="7:8" x14ac:dyDescent="0.3">
      <c r="G1760" s="3" t="s">
        <v>313</v>
      </c>
      <c r="H1760" s="18">
        <v>5627.9031999999997</v>
      </c>
    </row>
    <row r="1761" spans="7:8" x14ac:dyDescent="0.3">
      <c r="G1761" s="3" t="s">
        <v>2400</v>
      </c>
      <c r="H1761" s="18">
        <v>5627.9031999999997</v>
      </c>
    </row>
    <row r="1762" spans="7:8" x14ac:dyDescent="0.3">
      <c r="G1762" s="3" t="s">
        <v>2550</v>
      </c>
      <c r="H1762" s="18">
        <v>5627.9031999999997</v>
      </c>
    </row>
    <row r="1763" spans="7:8" x14ac:dyDescent="0.3">
      <c r="G1763" s="3" t="s">
        <v>2057</v>
      </c>
      <c r="H1763" s="18">
        <v>5627.9031999999997</v>
      </c>
    </row>
    <row r="1764" spans="7:8" x14ac:dyDescent="0.3">
      <c r="G1764" s="3" t="s">
        <v>1987</v>
      </c>
      <c r="H1764" s="18">
        <v>5627.9031999999997</v>
      </c>
    </row>
    <row r="1765" spans="7:8" x14ac:dyDescent="0.3">
      <c r="G1765" s="3" t="s">
        <v>2418</v>
      </c>
      <c r="H1765" s="18">
        <v>5627.9031999999997</v>
      </c>
    </row>
    <row r="1766" spans="7:8" x14ac:dyDescent="0.3">
      <c r="G1766" s="3" t="s">
        <v>729</v>
      </c>
      <c r="H1766" s="18">
        <v>5627.9031999999997</v>
      </c>
    </row>
    <row r="1767" spans="7:8" x14ac:dyDescent="0.3">
      <c r="G1767" s="3" t="s">
        <v>315</v>
      </c>
      <c r="H1767" s="18">
        <v>5627.9031999999997</v>
      </c>
    </row>
    <row r="1768" spans="7:8" x14ac:dyDescent="0.3">
      <c r="G1768" s="3" t="s">
        <v>1947</v>
      </c>
      <c r="H1768" s="18">
        <v>5627.9031999999997</v>
      </c>
    </row>
    <row r="1769" spans="7:8" x14ac:dyDescent="0.3">
      <c r="G1769" s="3" t="s">
        <v>1055</v>
      </c>
      <c r="H1769" s="18">
        <v>5627.9031999999997</v>
      </c>
    </row>
    <row r="1770" spans="7:8" x14ac:dyDescent="0.3">
      <c r="G1770" s="3" t="s">
        <v>512</v>
      </c>
      <c r="H1770" s="18">
        <v>5627.9031999999997</v>
      </c>
    </row>
    <row r="1771" spans="7:8" x14ac:dyDescent="0.3">
      <c r="G1771" s="3" t="s">
        <v>1891</v>
      </c>
      <c r="H1771" s="18">
        <v>5627.9031999999997</v>
      </c>
    </row>
    <row r="1772" spans="7:8" x14ac:dyDescent="0.3">
      <c r="G1772" s="3" t="s">
        <v>1654</v>
      </c>
      <c r="H1772" s="18">
        <v>5627.9031999999997</v>
      </c>
    </row>
    <row r="1773" spans="7:8" x14ac:dyDescent="0.3">
      <c r="G1773" s="3" t="s">
        <v>2100</v>
      </c>
      <c r="H1773" s="18">
        <v>5627.9031999999997</v>
      </c>
    </row>
    <row r="1774" spans="7:8" x14ac:dyDescent="0.3">
      <c r="G1774" s="3" t="s">
        <v>1794</v>
      </c>
      <c r="H1774" s="18">
        <v>5627.9031999999997</v>
      </c>
    </row>
    <row r="1775" spans="7:8" x14ac:dyDescent="0.3">
      <c r="G1775" s="3" t="s">
        <v>1954</v>
      </c>
      <c r="H1775" s="18">
        <v>5627.9031999999997</v>
      </c>
    </row>
    <row r="1776" spans="7:8" x14ac:dyDescent="0.3">
      <c r="G1776" s="3" t="s">
        <v>317</v>
      </c>
      <c r="H1776" s="18">
        <v>5547.3815999999997</v>
      </c>
    </row>
    <row r="1777" spans="7:8" x14ac:dyDescent="0.3">
      <c r="G1777" s="3" t="s">
        <v>2612</v>
      </c>
      <c r="H1777" s="18">
        <v>5547.3815999999997</v>
      </c>
    </row>
    <row r="1778" spans="7:8" x14ac:dyDescent="0.3">
      <c r="G1778" s="3" t="s">
        <v>799</v>
      </c>
      <c r="H1778" s="18">
        <v>5547.3815999999997</v>
      </c>
    </row>
    <row r="1779" spans="7:8" x14ac:dyDescent="0.3">
      <c r="G1779" s="3" t="s">
        <v>976</v>
      </c>
      <c r="H1779" s="18">
        <v>5547.3815999999997</v>
      </c>
    </row>
    <row r="1780" spans="7:8" x14ac:dyDescent="0.3">
      <c r="G1780" s="3" t="s">
        <v>2280</v>
      </c>
      <c r="H1780" s="18">
        <v>5547.3815999999997</v>
      </c>
    </row>
    <row r="1781" spans="7:8" x14ac:dyDescent="0.3">
      <c r="G1781" s="3" t="s">
        <v>1949</v>
      </c>
      <c r="H1781" s="18">
        <v>5547.3815999999997</v>
      </c>
    </row>
    <row r="1782" spans="7:8" x14ac:dyDescent="0.3">
      <c r="G1782" s="3" t="s">
        <v>2138</v>
      </c>
      <c r="H1782" s="18">
        <v>5547.3815999999997</v>
      </c>
    </row>
    <row r="1783" spans="7:8" x14ac:dyDescent="0.3">
      <c r="G1783" s="3" t="s">
        <v>318</v>
      </c>
      <c r="H1783" s="18">
        <v>5547.3815999999997</v>
      </c>
    </row>
    <row r="1784" spans="7:8" x14ac:dyDescent="0.3">
      <c r="G1784" s="3" t="s">
        <v>2002</v>
      </c>
      <c r="H1784" s="18">
        <v>5547.3815999999997</v>
      </c>
    </row>
    <row r="1785" spans="7:8" x14ac:dyDescent="0.3">
      <c r="G1785" s="3" t="s">
        <v>1100</v>
      </c>
      <c r="H1785" s="18">
        <v>5547.3815999999997</v>
      </c>
    </row>
    <row r="1786" spans="7:8" x14ac:dyDescent="0.3">
      <c r="G1786" s="3" t="s">
        <v>2229</v>
      </c>
      <c r="H1786" s="18">
        <v>5547.3815999999997</v>
      </c>
    </row>
    <row r="1787" spans="7:8" x14ac:dyDescent="0.3">
      <c r="G1787" s="3" t="s">
        <v>2620</v>
      </c>
      <c r="H1787" s="18">
        <v>5547.3815999999997</v>
      </c>
    </row>
    <row r="1788" spans="7:8" x14ac:dyDescent="0.3">
      <c r="G1788" s="3" t="s">
        <v>989</v>
      </c>
      <c r="H1788" s="18">
        <v>5547.3815999999997</v>
      </c>
    </row>
    <row r="1789" spans="7:8" x14ac:dyDescent="0.3">
      <c r="G1789" s="3" t="s">
        <v>1093</v>
      </c>
      <c r="H1789" s="18">
        <v>5547.3815999999997</v>
      </c>
    </row>
    <row r="1790" spans="7:8" x14ac:dyDescent="0.3">
      <c r="G1790" s="3" t="s">
        <v>1121</v>
      </c>
      <c r="H1790" s="18">
        <v>5547.3815999999997</v>
      </c>
    </row>
    <row r="1791" spans="7:8" x14ac:dyDescent="0.3">
      <c r="G1791" s="3" t="s">
        <v>2062</v>
      </c>
      <c r="H1791" s="18">
        <v>5527.0361999999996</v>
      </c>
    </row>
    <row r="1792" spans="7:8" x14ac:dyDescent="0.3">
      <c r="G1792" s="3" t="s">
        <v>2644</v>
      </c>
      <c r="H1792" s="18">
        <v>5527.0361999999996</v>
      </c>
    </row>
    <row r="1793" spans="7:8" x14ac:dyDescent="0.3">
      <c r="G1793" s="3" t="s">
        <v>571</v>
      </c>
      <c r="H1793" s="18">
        <v>5527.0361999999996</v>
      </c>
    </row>
    <row r="1794" spans="7:8" x14ac:dyDescent="0.3">
      <c r="G1794" s="3" t="s">
        <v>1817</v>
      </c>
      <c r="H1794" s="18">
        <v>5527.0361999999996</v>
      </c>
    </row>
    <row r="1795" spans="7:8" x14ac:dyDescent="0.3">
      <c r="G1795" s="3" t="s">
        <v>2130</v>
      </c>
      <c r="H1795" s="18">
        <v>5527.0361999999996</v>
      </c>
    </row>
    <row r="1796" spans="7:8" x14ac:dyDescent="0.3">
      <c r="G1796" s="3" t="s">
        <v>2470</v>
      </c>
      <c r="H1796" s="18">
        <v>5527.0361999999996</v>
      </c>
    </row>
    <row r="1797" spans="7:8" x14ac:dyDescent="0.3">
      <c r="G1797" s="3" t="s">
        <v>2684</v>
      </c>
      <c r="H1797" s="18">
        <v>5527.0361999999996</v>
      </c>
    </row>
    <row r="1798" spans="7:8" x14ac:dyDescent="0.3">
      <c r="G1798" s="3" t="s">
        <v>2091</v>
      </c>
      <c r="H1798" s="18">
        <v>5433.0861000000004</v>
      </c>
    </row>
    <row r="1799" spans="7:8" x14ac:dyDescent="0.3">
      <c r="G1799" s="3" t="s">
        <v>1641</v>
      </c>
      <c r="H1799" s="18">
        <v>5433.0861000000004</v>
      </c>
    </row>
    <row r="1800" spans="7:8" x14ac:dyDescent="0.3">
      <c r="G1800" s="3" t="s">
        <v>2190</v>
      </c>
      <c r="H1800" s="18">
        <v>5433.0861000000004</v>
      </c>
    </row>
    <row r="1801" spans="7:8" x14ac:dyDescent="0.3">
      <c r="G1801" s="3" t="s">
        <v>2266</v>
      </c>
      <c r="H1801" s="18">
        <v>5433.0861000000004</v>
      </c>
    </row>
    <row r="1802" spans="7:8" x14ac:dyDescent="0.3">
      <c r="G1802" s="3" t="s">
        <v>2526</v>
      </c>
      <c r="H1802" s="18">
        <v>5433.0861000000004</v>
      </c>
    </row>
    <row r="1803" spans="7:8" x14ac:dyDescent="0.3">
      <c r="G1803" s="3" t="s">
        <v>2568</v>
      </c>
      <c r="H1803" s="18">
        <v>5433.0861000000004</v>
      </c>
    </row>
    <row r="1804" spans="7:8" x14ac:dyDescent="0.3">
      <c r="G1804" s="3" t="s">
        <v>2450</v>
      </c>
      <c r="H1804" s="18">
        <v>5433.0861000000004</v>
      </c>
    </row>
    <row r="1805" spans="7:8" x14ac:dyDescent="0.3">
      <c r="G1805" s="3" t="s">
        <v>1800</v>
      </c>
      <c r="H1805" s="18">
        <v>5333.1012000000001</v>
      </c>
    </row>
    <row r="1806" spans="7:8" x14ac:dyDescent="0.3">
      <c r="G1806" s="3" t="s">
        <v>2171</v>
      </c>
      <c r="H1806" s="18">
        <v>5333.1012000000001</v>
      </c>
    </row>
    <row r="1807" spans="7:8" x14ac:dyDescent="0.3">
      <c r="G1807" s="3" t="s">
        <v>321</v>
      </c>
      <c r="H1807" s="18">
        <v>5333.1012000000001</v>
      </c>
    </row>
    <row r="1808" spans="7:8" x14ac:dyDescent="0.3">
      <c r="G1808" s="3" t="s">
        <v>2626</v>
      </c>
      <c r="H1808" s="18">
        <v>5333.1012000000001</v>
      </c>
    </row>
    <row r="1809" spans="7:8" x14ac:dyDescent="0.3">
      <c r="G1809" s="3" t="s">
        <v>1167</v>
      </c>
      <c r="H1809" s="18">
        <v>5333.1012000000001</v>
      </c>
    </row>
    <row r="1810" spans="7:8" x14ac:dyDescent="0.3">
      <c r="G1810" s="3" t="s">
        <v>1177</v>
      </c>
      <c r="H1810" s="18">
        <v>5333.1012000000001</v>
      </c>
    </row>
    <row r="1811" spans="7:8" x14ac:dyDescent="0.3">
      <c r="G1811" s="3" t="s">
        <v>2592</v>
      </c>
      <c r="H1811" s="18">
        <v>5333.1012000000001</v>
      </c>
    </row>
    <row r="1812" spans="7:8" x14ac:dyDescent="0.3">
      <c r="G1812" s="3" t="s">
        <v>320</v>
      </c>
      <c r="H1812" s="18">
        <v>5333.1012000000001</v>
      </c>
    </row>
    <row r="1813" spans="7:8" x14ac:dyDescent="0.3">
      <c r="G1813" s="3" t="s">
        <v>1691</v>
      </c>
      <c r="H1813" s="18">
        <v>5333.1012000000001</v>
      </c>
    </row>
    <row r="1814" spans="7:8" x14ac:dyDescent="0.3">
      <c r="G1814" s="3" t="s">
        <v>2137</v>
      </c>
      <c r="H1814" s="18">
        <v>5333.1012000000001</v>
      </c>
    </row>
    <row r="1815" spans="7:8" x14ac:dyDescent="0.3">
      <c r="G1815" s="3" t="s">
        <v>1083</v>
      </c>
      <c r="H1815" s="18">
        <v>5333.1012000000001</v>
      </c>
    </row>
    <row r="1816" spans="7:8" x14ac:dyDescent="0.3">
      <c r="G1816" s="3" t="s">
        <v>319</v>
      </c>
      <c r="H1816" s="18">
        <v>5333.1012000000001</v>
      </c>
    </row>
    <row r="1817" spans="7:8" x14ac:dyDescent="0.3">
      <c r="G1817" s="3" t="s">
        <v>1106</v>
      </c>
      <c r="H1817" s="18">
        <v>5333.1012000000001</v>
      </c>
    </row>
    <row r="1818" spans="7:8" x14ac:dyDescent="0.3">
      <c r="G1818" s="3" t="s">
        <v>2676</v>
      </c>
      <c r="H1818" s="18">
        <v>5333.1012000000001</v>
      </c>
    </row>
    <row r="1819" spans="7:8" x14ac:dyDescent="0.3">
      <c r="G1819" s="3" t="s">
        <v>1161</v>
      </c>
      <c r="H1819" s="18">
        <v>5333.1012000000001</v>
      </c>
    </row>
    <row r="1820" spans="7:8" x14ac:dyDescent="0.3">
      <c r="G1820" s="3" t="s">
        <v>1616</v>
      </c>
      <c r="H1820" s="18">
        <v>5165.2722000000003</v>
      </c>
    </row>
    <row r="1821" spans="7:8" x14ac:dyDescent="0.3">
      <c r="G1821" s="3" t="s">
        <v>775</v>
      </c>
      <c r="H1821" s="18">
        <v>5165.2722000000003</v>
      </c>
    </row>
    <row r="1822" spans="7:8" x14ac:dyDescent="0.3">
      <c r="G1822" s="3" t="s">
        <v>322</v>
      </c>
      <c r="H1822" s="18">
        <v>5165.2722000000003</v>
      </c>
    </row>
    <row r="1823" spans="7:8" x14ac:dyDescent="0.3">
      <c r="G1823" s="3" t="s">
        <v>1011</v>
      </c>
      <c r="H1823" s="18">
        <v>5165.2722000000003</v>
      </c>
    </row>
    <row r="1824" spans="7:8" x14ac:dyDescent="0.3">
      <c r="G1824" s="3" t="s">
        <v>323</v>
      </c>
      <c r="H1824" s="18">
        <v>5165.2722000000003</v>
      </c>
    </row>
    <row r="1825" spans="7:8" x14ac:dyDescent="0.3">
      <c r="G1825" s="3" t="s">
        <v>1479</v>
      </c>
      <c r="H1825" s="18">
        <v>5165.2722000000003</v>
      </c>
    </row>
    <row r="1826" spans="7:8" x14ac:dyDescent="0.3">
      <c r="G1826" s="3" t="s">
        <v>2670</v>
      </c>
      <c r="H1826" s="18">
        <v>5165.2722000000003</v>
      </c>
    </row>
    <row r="1827" spans="7:8" x14ac:dyDescent="0.3">
      <c r="G1827" s="3" t="s">
        <v>1397</v>
      </c>
      <c r="H1827" s="18">
        <v>5165.2722000000003</v>
      </c>
    </row>
    <row r="1828" spans="7:8" x14ac:dyDescent="0.3">
      <c r="G1828" s="3" t="s">
        <v>2393</v>
      </c>
      <c r="H1828" s="18">
        <v>5165.2722000000003</v>
      </c>
    </row>
    <row r="1829" spans="7:8" x14ac:dyDescent="0.3">
      <c r="G1829" s="3" t="s">
        <v>1968</v>
      </c>
      <c r="H1829" s="18">
        <v>5165.2722000000003</v>
      </c>
    </row>
    <row r="1830" spans="7:8" x14ac:dyDescent="0.3">
      <c r="G1830" s="3" t="s">
        <v>2047</v>
      </c>
      <c r="H1830" s="18">
        <v>5165.2722000000003</v>
      </c>
    </row>
    <row r="1831" spans="7:8" x14ac:dyDescent="0.3">
      <c r="G1831" s="3" t="s">
        <v>978</v>
      </c>
      <c r="H1831" s="18">
        <v>5165.2722000000003</v>
      </c>
    </row>
    <row r="1832" spans="7:8" x14ac:dyDescent="0.3">
      <c r="G1832" s="3" t="s">
        <v>1039</v>
      </c>
      <c r="H1832" s="18">
        <v>5165.2722000000003</v>
      </c>
    </row>
    <row r="1833" spans="7:8" x14ac:dyDescent="0.3">
      <c r="G1833" s="3" t="s">
        <v>1771</v>
      </c>
      <c r="H1833" s="18">
        <v>5165.2722000000003</v>
      </c>
    </row>
    <row r="1834" spans="7:8" x14ac:dyDescent="0.3">
      <c r="G1834" s="3" t="s">
        <v>942</v>
      </c>
      <c r="H1834" s="18">
        <v>5165.2722000000003</v>
      </c>
    </row>
    <row r="1835" spans="7:8" x14ac:dyDescent="0.3">
      <c r="G1835" s="3" t="s">
        <v>1389</v>
      </c>
      <c r="H1835" s="18">
        <v>5165.2722000000003</v>
      </c>
    </row>
    <row r="1836" spans="7:8" x14ac:dyDescent="0.3">
      <c r="G1836" s="3" t="s">
        <v>1163</v>
      </c>
      <c r="H1836" s="18">
        <v>5165.2722000000003</v>
      </c>
    </row>
    <row r="1837" spans="7:8" x14ac:dyDescent="0.3">
      <c r="G1837" s="3" t="s">
        <v>2467</v>
      </c>
      <c r="H1837" s="18">
        <v>5165.2722000000003</v>
      </c>
    </row>
    <row r="1838" spans="7:8" x14ac:dyDescent="0.3">
      <c r="G1838" s="3" t="s">
        <v>1009</v>
      </c>
      <c r="H1838" s="18">
        <v>5165.2722000000003</v>
      </c>
    </row>
    <row r="1839" spans="7:8" x14ac:dyDescent="0.3">
      <c r="G1839" s="3" t="s">
        <v>2605</v>
      </c>
      <c r="H1839" s="18">
        <v>5165.2722000000003</v>
      </c>
    </row>
    <row r="1840" spans="7:8" x14ac:dyDescent="0.3">
      <c r="G1840" s="3" t="s">
        <v>1015</v>
      </c>
      <c r="H1840" s="18">
        <v>5165.2722000000003</v>
      </c>
    </row>
    <row r="1841" spans="7:8" x14ac:dyDescent="0.3">
      <c r="G1841" s="3" t="s">
        <v>1999</v>
      </c>
      <c r="H1841" s="18">
        <v>5165.2722000000003</v>
      </c>
    </row>
    <row r="1842" spans="7:8" x14ac:dyDescent="0.3">
      <c r="G1842" s="3" t="s">
        <v>2514</v>
      </c>
      <c r="H1842" s="18">
        <v>5165.2722000000003</v>
      </c>
    </row>
    <row r="1843" spans="7:8" x14ac:dyDescent="0.3">
      <c r="G1843" s="3" t="s">
        <v>1168</v>
      </c>
      <c r="H1843" s="18">
        <v>5165.2722000000003</v>
      </c>
    </row>
    <row r="1844" spans="7:8" x14ac:dyDescent="0.3">
      <c r="G1844" s="3" t="s">
        <v>694</v>
      </c>
      <c r="H1844" s="18">
        <v>5165.2722000000003</v>
      </c>
    </row>
    <row r="1845" spans="7:8" x14ac:dyDescent="0.3">
      <c r="G1845" s="3" t="s">
        <v>2415</v>
      </c>
      <c r="H1845" s="18">
        <v>5165.2722000000003</v>
      </c>
    </row>
    <row r="1846" spans="7:8" x14ac:dyDescent="0.3">
      <c r="G1846" s="3" t="s">
        <v>1165</v>
      </c>
      <c r="H1846" s="18">
        <v>5147.1342000000004</v>
      </c>
    </row>
    <row r="1847" spans="7:8" x14ac:dyDescent="0.3">
      <c r="G1847" s="3" t="s">
        <v>1182</v>
      </c>
      <c r="H1847" s="18">
        <v>5147.1342000000004</v>
      </c>
    </row>
    <row r="1848" spans="7:8" x14ac:dyDescent="0.3">
      <c r="G1848" s="3" t="s">
        <v>1155</v>
      </c>
      <c r="H1848" s="18">
        <v>5147.1342000000004</v>
      </c>
    </row>
    <row r="1849" spans="7:8" x14ac:dyDescent="0.3">
      <c r="G1849" s="3" t="s">
        <v>1142</v>
      </c>
      <c r="H1849" s="18">
        <v>5147.1342000000004</v>
      </c>
    </row>
    <row r="1850" spans="7:8" x14ac:dyDescent="0.3">
      <c r="G1850" s="3" t="s">
        <v>2457</v>
      </c>
      <c r="H1850" s="18">
        <v>5147.1342000000004</v>
      </c>
    </row>
    <row r="1851" spans="7:8" x14ac:dyDescent="0.3">
      <c r="G1851" s="3" t="s">
        <v>1181</v>
      </c>
      <c r="H1851" s="18">
        <v>5147.1342000000004</v>
      </c>
    </row>
    <row r="1852" spans="7:8" x14ac:dyDescent="0.3">
      <c r="G1852" s="3" t="s">
        <v>2674</v>
      </c>
      <c r="H1852" s="18">
        <v>5147.1342000000004</v>
      </c>
    </row>
    <row r="1853" spans="7:8" x14ac:dyDescent="0.3">
      <c r="G1853" s="3" t="s">
        <v>2159</v>
      </c>
      <c r="H1853" s="18">
        <v>5132.2479000000003</v>
      </c>
    </row>
    <row r="1854" spans="7:8" x14ac:dyDescent="0.3">
      <c r="G1854" s="3" t="s">
        <v>2505</v>
      </c>
      <c r="H1854" s="18">
        <v>5132.2479000000003</v>
      </c>
    </row>
    <row r="1855" spans="7:8" x14ac:dyDescent="0.3">
      <c r="G1855" s="3" t="s">
        <v>2599</v>
      </c>
      <c r="H1855" s="18">
        <v>5132.2479000000003</v>
      </c>
    </row>
    <row r="1856" spans="7:8" x14ac:dyDescent="0.3">
      <c r="G1856" s="3" t="s">
        <v>2327</v>
      </c>
      <c r="H1856" s="18">
        <v>5132.2479000000003</v>
      </c>
    </row>
    <row r="1857" spans="7:8" x14ac:dyDescent="0.3">
      <c r="G1857" s="3" t="s">
        <v>2443</v>
      </c>
      <c r="H1857" s="18">
        <v>5132.2479000000003</v>
      </c>
    </row>
    <row r="1858" spans="7:8" x14ac:dyDescent="0.3">
      <c r="G1858" s="3" t="s">
        <v>324</v>
      </c>
      <c r="H1858" s="18">
        <v>5132.2479000000003</v>
      </c>
    </row>
    <row r="1859" spans="7:8" x14ac:dyDescent="0.3">
      <c r="G1859" s="3" t="s">
        <v>2083</v>
      </c>
      <c r="H1859" s="18">
        <v>5132.2479000000003</v>
      </c>
    </row>
    <row r="1860" spans="7:8" x14ac:dyDescent="0.3">
      <c r="G1860" s="3" t="s">
        <v>2630</v>
      </c>
      <c r="H1860" s="18">
        <v>5132.2479000000003</v>
      </c>
    </row>
    <row r="1861" spans="7:8" x14ac:dyDescent="0.3">
      <c r="G1861" s="3" t="s">
        <v>2038</v>
      </c>
      <c r="H1861" s="18">
        <v>5132.2479000000003</v>
      </c>
    </row>
    <row r="1862" spans="7:8" x14ac:dyDescent="0.3">
      <c r="G1862" s="3" t="s">
        <v>2633</v>
      </c>
      <c r="H1862" s="18">
        <v>5036.8177999999998</v>
      </c>
    </row>
    <row r="1863" spans="7:8" x14ac:dyDescent="0.3">
      <c r="G1863" s="3" t="s">
        <v>325</v>
      </c>
      <c r="H1863" s="18">
        <v>5036.8177999999998</v>
      </c>
    </row>
    <row r="1864" spans="7:8" x14ac:dyDescent="0.3">
      <c r="G1864" s="3" t="s">
        <v>1666</v>
      </c>
      <c r="H1864" s="18">
        <v>5036.8177999999998</v>
      </c>
    </row>
    <row r="1865" spans="7:8" x14ac:dyDescent="0.3">
      <c r="G1865" s="3" t="s">
        <v>1811</v>
      </c>
      <c r="H1865" s="18">
        <v>5036.8177999999998</v>
      </c>
    </row>
    <row r="1866" spans="7:8" x14ac:dyDescent="0.3">
      <c r="G1866" s="3" t="s">
        <v>2034</v>
      </c>
      <c r="H1866" s="18">
        <v>5036.8177999999998</v>
      </c>
    </row>
    <row r="1867" spans="7:8" x14ac:dyDescent="0.3">
      <c r="G1867" s="3" t="s">
        <v>2421</v>
      </c>
      <c r="H1867" s="18">
        <v>5036.8177999999998</v>
      </c>
    </row>
    <row r="1868" spans="7:8" x14ac:dyDescent="0.3">
      <c r="G1868" s="3" t="s">
        <v>1104</v>
      </c>
      <c r="H1868" s="18">
        <v>5036.8177999999998</v>
      </c>
    </row>
    <row r="1869" spans="7:8" x14ac:dyDescent="0.3">
      <c r="G1869" s="3" t="s">
        <v>2141</v>
      </c>
      <c r="H1869" s="18">
        <v>5036.8177999999998</v>
      </c>
    </row>
    <row r="1870" spans="7:8" x14ac:dyDescent="0.3">
      <c r="G1870" s="3" t="s">
        <v>2544</v>
      </c>
      <c r="H1870" s="18">
        <v>5036.8177999999998</v>
      </c>
    </row>
    <row r="1871" spans="7:8" x14ac:dyDescent="0.3">
      <c r="G1871" s="3" t="s">
        <v>1174</v>
      </c>
      <c r="H1871" s="18">
        <v>5036.8177999999998</v>
      </c>
    </row>
    <row r="1872" spans="7:8" x14ac:dyDescent="0.3">
      <c r="G1872" s="3" t="s">
        <v>2475</v>
      </c>
      <c r="H1872" s="18">
        <v>5036.8177999999998</v>
      </c>
    </row>
    <row r="1873" spans="7:8" x14ac:dyDescent="0.3">
      <c r="G1873" s="3" t="s">
        <v>2473</v>
      </c>
      <c r="H1873" s="18">
        <v>5036.8177999999998</v>
      </c>
    </row>
    <row r="1874" spans="7:8" x14ac:dyDescent="0.3">
      <c r="G1874" s="3" t="s">
        <v>2146</v>
      </c>
      <c r="H1874" s="18">
        <v>5036.8177999999998</v>
      </c>
    </row>
    <row r="1875" spans="7:8" x14ac:dyDescent="0.3">
      <c r="G1875" s="3" t="s">
        <v>1199</v>
      </c>
      <c r="H1875" s="18">
        <v>5036.8177999999998</v>
      </c>
    </row>
    <row r="1876" spans="7:8" x14ac:dyDescent="0.3">
      <c r="G1876" s="3" t="s">
        <v>1064</v>
      </c>
      <c r="H1876" s="18">
        <v>5036.8177999999998</v>
      </c>
    </row>
    <row r="1877" spans="7:8" x14ac:dyDescent="0.3">
      <c r="G1877" s="3" t="s">
        <v>1207</v>
      </c>
      <c r="H1877" s="18">
        <v>5036.8177999999998</v>
      </c>
    </row>
    <row r="1878" spans="7:8" x14ac:dyDescent="0.3">
      <c r="G1878" s="3" t="s">
        <v>2571</v>
      </c>
      <c r="H1878" s="18">
        <v>5036.8177999999998</v>
      </c>
    </row>
    <row r="1879" spans="7:8" x14ac:dyDescent="0.3">
      <c r="G1879" s="3" t="s">
        <v>2587</v>
      </c>
      <c r="H1879" s="18">
        <v>5036.8177999999998</v>
      </c>
    </row>
    <row r="1880" spans="7:8" x14ac:dyDescent="0.3">
      <c r="G1880" s="3" t="s">
        <v>2315</v>
      </c>
      <c r="H1880" s="18">
        <v>4861.1823000000004</v>
      </c>
    </row>
    <row r="1881" spans="7:8" x14ac:dyDescent="0.3">
      <c r="G1881" s="3" t="s">
        <v>1110</v>
      </c>
      <c r="H1881" s="18">
        <v>4861.1823000000004</v>
      </c>
    </row>
    <row r="1882" spans="7:8" x14ac:dyDescent="0.3">
      <c r="G1882" s="3" t="s">
        <v>2478</v>
      </c>
      <c r="H1882" s="18">
        <v>4861.1823000000004</v>
      </c>
    </row>
    <row r="1883" spans="7:8" x14ac:dyDescent="0.3">
      <c r="G1883" s="3" t="s">
        <v>1664</v>
      </c>
      <c r="H1883" s="18">
        <v>4861.1823000000004</v>
      </c>
    </row>
    <row r="1884" spans="7:8" x14ac:dyDescent="0.3">
      <c r="G1884" s="3" t="s">
        <v>2517</v>
      </c>
      <c r="H1884" s="18">
        <v>4861.1823000000004</v>
      </c>
    </row>
    <row r="1885" spans="7:8" x14ac:dyDescent="0.3">
      <c r="G1885" s="3" t="s">
        <v>1198</v>
      </c>
      <c r="H1885" s="18">
        <v>4861.1823000000004</v>
      </c>
    </row>
    <row r="1886" spans="7:8" x14ac:dyDescent="0.3">
      <c r="G1886" s="3" t="s">
        <v>608</v>
      </c>
      <c r="H1886" s="18">
        <v>4767.8185000000003</v>
      </c>
    </row>
    <row r="1887" spans="7:8" x14ac:dyDescent="0.3">
      <c r="G1887" s="3" t="s">
        <v>1124</v>
      </c>
      <c r="H1887" s="18">
        <v>4767.8185000000003</v>
      </c>
    </row>
    <row r="1888" spans="7:8" x14ac:dyDescent="0.3">
      <c r="G1888" s="3" t="s">
        <v>2466</v>
      </c>
      <c r="H1888" s="18">
        <v>4767.8185000000003</v>
      </c>
    </row>
    <row r="1889" spans="7:8" x14ac:dyDescent="0.3">
      <c r="G1889" s="3" t="s">
        <v>326</v>
      </c>
      <c r="H1889" s="18">
        <v>4767.8185000000003</v>
      </c>
    </row>
    <row r="1890" spans="7:8" x14ac:dyDescent="0.3">
      <c r="G1890" s="3" t="s">
        <v>475</v>
      </c>
      <c r="H1890" s="18">
        <v>4767.8185000000003</v>
      </c>
    </row>
    <row r="1891" spans="7:8" x14ac:dyDescent="0.3">
      <c r="G1891" s="3" t="s">
        <v>1974</v>
      </c>
      <c r="H1891" s="18">
        <v>4767.8185000000003</v>
      </c>
    </row>
    <row r="1892" spans="7:8" x14ac:dyDescent="0.3">
      <c r="G1892" s="3" t="s">
        <v>2588</v>
      </c>
      <c r="H1892" s="18">
        <v>4740.5343999999996</v>
      </c>
    </row>
    <row r="1893" spans="7:8" x14ac:dyDescent="0.3">
      <c r="G1893" s="3" t="s">
        <v>1159</v>
      </c>
      <c r="H1893" s="18">
        <v>4740.5343999999996</v>
      </c>
    </row>
    <row r="1894" spans="7:8" x14ac:dyDescent="0.3">
      <c r="G1894" s="3" t="s">
        <v>2206</v>
      </c>
      <c r="H1894" s="18">
        <v>4740.5343999999996</v>
      </c>
    </row>
    <row r="1895" spans="7:8" x14ac:dyDescent="0.3">
      <c r="G1895" s="3" t="s">
        <v>2366</v>
      </c>
      <c r="H1895" s="18">
        <v>4740.5343999999996</v>
      </c>
    </row>
    <row r="1896" spans="7:8" x14ac:dyDescent="0.3">
      <c r="G1896" s="3" t="s">
        <v>2067</v>
      </c>
      <c r="H1896" s="18">
        <v>4740.5343999999996</v>
      </c>
    </row>
    <row r="1897" spans="7:8" x14ac:dyDescent="0.3">
      <c r="G1897" s="3" t="s">
        <v>2391</v>
      </c>
      <c r="H1897" s="18">
        <v>4740.5343999999996</v>
      </c>
    </row>
    <row r="1898" spans="7:8" x14ac:dyDescent="0.3">
      <c r="G1898" s="3" t="s">
        <v>2231</v>
      </c>
      <c r="H1898" s="18">
        <v>4740.5343999999996</v>
      </c>
    </row>
    <row r="1899" spans="7:8" x14ac:dyDescent="0.3">
      <c r="G1899" s="3" t="s">
        <v>1700</v>
      </c>
      <c r="H1899" s="18">
        <v>4737.4596000000001</v>
      </c>
    </row>
    <row r="1900" spans="7:8" x14ac:dyDescent="0.3">
      <c r="G1900" s="3" t="s">
        <v>2179</v>
      </c>
      <c r="H1900" s="18">
        <v>4737.4596000000001</v>
      </c>
    </row>
    <row r="1901" spans="7:8" x14ac:dyDescent="0.3">
      <c r="G1901" s="3" t="s">
        <v>2023</v>
      </c>
      <c r="H1901" s="18">
        <v>4737.4596000000001</v>
      </c>
    </row>
    <row r="1902" spans="7:8" x14ac:dyDescent="0.3">
      <c r="G1902" s="3" t="s">
        <v>2560</v>
      </c>
      <c r="H1902" s="18">
        <v>4737.4596000000001</v>
      </c>
    </row>
    <row r="1903" spans="7:8" x14ac:dyDescent="0.3">
      <c r="G1903" s="3" t="s">
        <v>2347</v>
      </c>
      <c r="H1903" s="18">
        <v>4737.4596000000001</v>
      </c>
    </row>
    <row r="1904" spans="7:8" x14ac:dyDescent="0.3">
      <c r="G1904" s="3" t="s">
        <v>327</v>
      </c>
      <c r="H1904" s="18">
        <v>4716.4409999999998</v>
      </c>
    </row>
    <row r="1905" spans="7:8" x14ac:dyDescent="0.3">
      <c r="G1905" s="3" t="s">
        <v>2250</v>
      </c>
      <c r="H1905" s="18">
        <v>4716.4409999999998</v>
      </c>
    </row>
    <row r="1906" spans="7:8" x14ac:dyDescent="0.3">
      <c r="G1906" s="3" t="s">
        <v>2590</v>
      </c>
      <c r="H1906" s="18">
        <v>4716.4409999999998</v>
      </c>
    </row>
    <row r="1907" spans="7:8" x14ac:dyDescent="0.3">
      <c r="G1907" s="3" t="s">
        <v>2558</v>
      </c>
      <c r="H1907" s="18">
        <v>4716.4409999999998</v>
      </c>
    </row>
    <row r="1908" spans="7:8" x14ac:dyDescent="0.3">
      <c r="G1908" s="3" t="s">
        <v>1943</v>
      </c>
      <c r="H1908" s="18">
        <v>4716.4409999999998</v>
      </c>
    </row>
    <row r="1909" spans="7:8" x14ac:dyDescent="0.3">
      <c r="G1909" s="3" t="s">
        <v>2480</v>
      </c>
      <c r="H1909" s="18">
        <v>4716.4409999999998</v>
      </c>
    </row>
    <row r="1910" spans="7:8" x14ac:dyDescent="0.3">
      <c r="G1910" s="3" t="s">
        <v>706</v>
      </c>
      <c r="H1910" s="18">
        <v>4716.4409999999998</v>
      </c>
    </row>
    <row r="1911" spans="7:8" x14ac:dyDescent="0.3">
      <c r="G1911" s="3" t="s">
        <v>2348</v>
      </c>
      <c r="H1911" s="18">
        <v>4716.4409999999998</v>
      </c>
    </row>
    <row r="1912" spans="7:8" x14ac:dyDescent="0.3">
      <c r="G1912" s="3" t="s">
        <v>2506</v>
      </c>
      <c r="H1912" s="18">
        <v>4716.4409999999998</v>
      </c>
    </row>
    <row r="1913" spans="7:8" x14ac:dyDescent="0.3">
      <c r="G1913" s="3" t="s">
        <v>1649</v>
      </c>
      <c r="H1913" s="18">
        <v>4716.4409999999998</v>
      </c>
    </row>
    <row r="1914" spans="7:8" x14ac:dyDescent="0.3">
      <c r="G1914" s="3" t="s">
        <v>2532</v>
      </c>
      <c r="H1914" s="18">
        <v>4716.4409999999998</v>
      </c>
    </row>
    <row r="1915" spans="7:8" x14ac:dyDescent="0.3">
      <c r="G1915" s="3" t="s">
        <v>2665</v>
      </c>
      <c r="H1915" s="18">
        <v>4716.4409999999998</v>
      </c>
    </row>
    <row r="1916" spans="7:8" x14ac:dyDescent="0.3">
      <c r="G1916" s="3" t="s">
        <v>2198</v>
      </c>
      <c r="H1916" s="18">
        <v>4716.4409999999998</v>
      </c>
    </row>
    <row r="1917" spans="7:8" x14ac:dyDescent="0.3">
      <c r="G1917" s="3" t="s">
        <v>553</v>
      </c>
      <c r="H1917" s="18">
        <v>4716.4409999999998</v>
      </c>
    </row>
    <row r="1918" spans="7:8" x14ac:dyDescent="0.3">
      <c r="G1918" s="3" t="s">
        <v>403</v>
      </c>
      <c r="H1918" s="18">
        <v>4716.4409999999998</v>
      </c>
    </row>
    <row r="1919" spans="7:8" x14ac:dyDescent="0.3">
      <c r="G1919" s="3" t="s">
        <v>328</v>
      </c>
      <c r="H1919" s="18">
        <v>4716.4409999999998</v>
      </c>
    </row>
    <row r="1920" spans="7:8" x14ac:dyDescent="0.3">
      <c r="G1920" s="3" t="s">
        <v>329</v>
      </c>
      <c r="H1920" s="18">
        <v>4622.8180000000002</v>
      </c>
    </row>
    <row r="1921" spans="7:8" x14ac:dyDescent="0.3">
      <c r="G1921" s="3" t="s">
        <v>2165</v>
      </c>
      <c r="H1921" s="18">
        <v>4622.8180000000002</v>
      </c>
    </row>
    <row r="1922" spans="7:8" x14ac:dyDescent="0.3">
      <c r="G1922" s="3" t="s">
        <v>2548</v>
      </c>
      <c r="H1922" s="18">
        <v>4622.8180000000002</v>
      </c>
    </row>
    <row r="1923" spans="7:8" x14ac:dyDescent="0.3">
      <c r="G1923" s="3" t="s">
        <v>2639</v>
      </c>
      <c r="H1923" s="18">
        <v>4622.8180000000002</v>
      </c>
    </row>
    <row r="1924" spans="7:8" x14ac:dyDescent="0.3">
      <c r="G1924" s="3" t="s">
        <v>1572</v>
      </c>
      <c r="H1924" s="18">
        <v>4622.8180000000002</v>
      </c>
    </row>
    <row r="1925" spans="7:8" x14ac:dyDescent="0.3">
      <c r="G1925" s="3" t="s">
        <v>1030</v>
      </c>
      <c r="H1925" s="18">
        <v>4622.8180000000002</v>
      </c>
    </row>
    <row r="1926" spans="7:8" x14ac:dyDescent="0.3">
      <c r="G1926" s="3" t="s">
        <v>2399</v>
      </c>
      <c r="H1926" s="18">
        <v>4622.8180000000002</v>
      </c>
    </row>
    <row r="1927" spans="7:8" x14ac:dyDescent="0.3">
      <c r="G1927" s="3" t="s">
        <v>1003</v>
      </c>
      <c r="H1927" s="18">
        <v>4622.8180000000002</v>
      </c>
    </row>
    <row r="1928" spans="7:8" x14ac:dyDescent="0.3">
      <c r="G1928" s="3" t="s">
        <v>1658</v>
      </c>
      <c r="H1928" s="18">
        <v>4622.8180000000002</v>
      </c>
    </row>
    <row r="1929" spans="7:8" x14ac:dyDescent="0.3">
      <c r="G1929" s="3" t="s">
        <v>2105</v>
      </c>
      <c r="H1929" s="18">
        <v>4622.8180000000002</v>
      </c>
    </row>
    <row r="1930" spans="7:8" x14ac:dyDescent="0.3">
      <c r="G1930" s="3" t="s">
        <v>1396</v>
      </c>
      <c r="H1930" s="18">
        <v>4622.8180000000002</v>
      </c>
    </row>
    <row r="1931" spans="7:8" x14ac:dyDescent="0.3">
      <c r="G1931" s="3" t="s">
        <v>2292</v>
      </c>
      <c r="H1931" s="18">
        <v>4622.8180000000002</v>
      </c>
    </row>
    <row r="1932" spans="7:8" x14ac:dyDescent="0.3">
      <c r="G1932" s="3" t="s">
        <v>2648</v>
      </c>
      <c r="H1932" s="18">
        <v>4622.8180000000002</v>
      </c>
    </row>
    <row r="1933" spans="7:8" x14ac:dyDescent="0.3">
      <c r="G1933" s="3" t="s">
        <v>1197</v>
      </c>
      <c r="H1933" s="18">
        <v>4622.8180000000002</v>
      </c>
    </row>
    <row r="1934" spans="7:8" x14ac:dyDescent="0.3">
      <c r="G1934" s="3" t="s">
        <v>2107</v>
      </c>
      <c r="H1934" s="18">
        <v>4575.2304000000004</v>
      </c>
    </row>
    <row r="1935" spans="7:8" x14ac:dyDescent="0.3">
      <c r="G1935" s="3" t="s">
        <v>2499</v>
      </c>
      <c r="H1935" s="18">
        <v>4575.2304000000004</v>
      </c>
    </row>
    <row r="1936" spans="7:8" x14ac:dyDescent="0.3">
      <c r="G1936" s="3" t="s">
        <v>1123</v>
      </c>
      <c r="H1936" s="18">
        <v>4575.2304000000004</v>
      </c>
    </row>
    <row r="1937" spans="7:8" x14ac:dyDescent="0.3">
      <c r="G1937" s="3" t="s">
        <v>2324</v>
      </c>
      <c r="H1937" s="18">
        <v>4575.2304000000004</v>
      </c>
    </row>
    <row r="1938" spans="7:8" x14ac:dyDescent="0.3">
      <c r="G1938" s="3" t="s">
        <v>1162</v>
      </c>
      <c r="H1938" s="18">
        <v>4575.2304000000004</v>
      </c>
    </row>
    <row r="1939" spans="7:8" x14ac:dyDescent="0.3">
      <c r="G1939" s="3" t="s">
        <v>1170</v>
      </c>
      <c r="H1939" s="18">
        <v>4575.2304000000004</v>
      </c>
    </row>
    <row r="1940" spans="7:8" x14ac:dyDescent="0.3">
      <c r="G1940" s="3" t="s">
        <v>2680</v>
      </c>
      <c r="H1940" s="18">
        <v>4575.2304000000004</v>
      </c>
    </row>
    <row r="1941" spans="7:8" x14ac:dyDescent="0.3">
      <c r="G1941" s="3" t="s">
        <v>2383</v>
      </c>
      <c r="H1941" s="18">
        <v>4575.2304000000004</v>
      </c>
    </row>
    <row r="1942" spans="7:8" x14ac:dyDescent="0.3">
      <c r="G1942" s="3" t="s">
        <v>1125</v>
      </c>
      <c r="H1942" s="18">
        <v>4575.2304000000004</v>
      </c>
    </row>
    <row r="1943" spans="7:8" x14ac:dyDescent="0.3">
      <c r="G1943" s="3" t="s">
        <v>2659</v>
      </c>
      <c r="H1943" s="18">
        <v>4575.2304000000004</v>
      </c>
    </row>
    <row r="1944" spans="7:8" x14ac:dyDescent="0.3">
      <c r="G1944" s="3" t="s">
        <v>2375</v>
      </c>
      <c r="H1944" s="18">
        <v>4575.2304000000004</v>
      </c>
    </row>
    <row r="1945" spans="7:8" x14ac:dyDescent="0.3">
      <c r="G1945" s="3" t="s">
        <v>2559</v>
      </c>
      <c r="H1945" s="18">
        <v>4575.2304000000004</v>
      </c>
    </row>
    <row r="1946" spans="7:8" x14ac:dyDescent="0.3">
      <c r="G1946" s="3" t="s">
        <v>1193</v>
      </c>
      <c r="H1946" s="18">
        <v>4575.2304000000004</v>
      </c>
    </row>
    <row r="1947" spans="7:8" x14ac:dyDescent="0.3">
      <c r="G1947" s="3" t="s">
        <v>379</v>
      </c>
      <c r="H1947" s="18">
        <v>4463.5068000000001</v>
      </c>
    </row>
    <row r="1948" spans="7:8" x14ac:dyDescent="0.3">
      <c r="G1948" s="3" t="s">
        <v>525</v>
      </c>
      <c r="H1948" s="18">
        <v>4463.5068000000001</v>
      </c>
    </row>
    <row r="1949" spans="7:8" x14ac:dyDescent="0.3">
      <c r="G1949" s="3" t="s">
        <v>573</v>
      </c>
      <c r="H1949" s="18">
        <v>4463.5068000000001</v>
      </c>
    </row>
    <row r="1950" spans="7:8" x14ac:dyDescent="0.3">
      <c r="G1950" s="3" t="s">
        <v>528</v>
      </c>
      <c r="H1950" s="18">
        <v>4463.5068000000001</v>
      </c>
    </row>
    <row r="1951" spans="7:8" x14ac:dyDescent="0.3">
      <c r="G1951" s="3" t="s">
        <v>649</v>
      </c>
      <c r="H1951" s="18">
        <v>4463.5068000000001</v>
      </c>
    </row>
    <row r="1952" spans="7:8" x14ac:dyDescent="0.3">
      <c r="G1952" s="3" t="s">
        <v>1382</v>
      </c>
      <c r="H1952" s="18">
        <v>4463.5068000000001</v>
      </c>
    </row>
    <row r="1953" spans="7:8" x14ac:dyDescent="0.3">
      <c r="G1953" s="3" t="s">
        <v>414</v>
      </c>
      <c r="H1953" s="18">
        <v>4463.5068000000001</v>
      </c>
    </row>
    <row r="1954" spans="7:8" x14ac:dyDescent="0.3">
      <c r="G1954" s="3" t="s">
        <v>405</v>
      </c>
      <c r="H1954" s="18">
        <v>4463.5068000000001</v>
      </c>
    </row>
    <row r="1955" spans="7:8" x14ac:dyDescent="0.3">
      <c r="G1955" s="3" t="s">
        <v>2371</v>
      </c>
      <c r="H1955" s="18">
        <v>4444.2510000000002</v>
      </c>
    </row>
    <row r="1956" spans="7:8" x14ac:dyDescent="0.3">
      <c r="G1956" s="3" t="s">
        <v>2176</v>
      </c>
      <c r="H1956" s="18">
        <v>4444.2510000000002</v>
      </c>
    </row>
    <row r="1957" spans="7:8" x14ac:dyDescent="0.3">
      <c r="G1957" s="3" t="s">
        <v>2635</v>
      </c>
      <c r="H1957" s="18">
        <v>4444.2510000000002</v>
      </c>
    </row>
    <row r="1958" spans="7:8" x14ac:dyDescent="0.3">
      <c r="G1958" s="3" t="s">
        <v>2420</v>
      </c>
      <c r="H1958" s="18">
        <v>4444.2510000000002</v>
      </c>
    </row>
    <row r="1959" spans="7:8" x14ac:dyDescent="0.3">
      <c r="G1959" s="3" t="s">
        <v>2241</v>
      </c>
      <c r="H1959" s="18">
        <v>4444.2510000000002</v>
      </c>
    </row>
    <row r="1960" spans="7:8" x14ac:dyDescent="0.3">
      <c r="G1960" s="3" t="s">
        <v>1134</v>
      </c>
      <c r="H1960" s="18">
        <v>4444.2510000000002</v>
      </c>
    </row>
    <row r="1961" spans="7:8" x14ac:dyDescent="0.3">
      <c r="G1961" s="3" t="s">
        <v>2730</v>
      </c>
      <c r="H1961" s="18">
        <v>4444.2510000000002</v>
      </c>
    </row>
    <row r="1962" spans="7:8" x14ac:dyDescent="0.3">
      <c r="G1962" s="3" t="s">
        <v>2278</v>
      </c>
      <c r="H1962" s="18">
        <v>4444.2510000000002</v>
      </c>
    </row>
    <row r="1963" spans="7:8" x14ac:dyDescent="0.3">
      <c r="G1963" s="3" t="s">
        <v>2712</v>
      </c>
      <c r="H1963" s="18">
        <v>4444.2510000000002</v>
      </c>
    </row>
    <row r="1964" spans="7:8" x14ac:dyDescent="0.3">
      <c r="G1964" s="3" t="s">
        <v>2654</v>
      </c>
      <c r="H1964" s="18">
        <v>4444.2510000000002</v>
      </c>
    </row>
    <row r="1965" spans="7:8" x14ac:dyDescent="0.3">
      <c r="G1965" s="3" t="s">
        <v>1980</v>
      </c>
      <c r="H1965" s="18">
        <v>4444.2510000000002</v>
      </c>
    </row>
    <row r="1966" spans="7:8" x14ac:dyDescent="0.3">
      <c r="G1966" s="3" t="s">
        <v>385</v>
      </c>
      <c r="H1966" s="18">
        <v>4430.6868000000004</v>
      </c>
    </row>
    <row r="1967" spans="7:8" x14ac:dyDescent="0.3">
      <c r="G1967" s="3" t="s">
        <v>2026</v>
      </c>
      <c r="H1967" s="18">
        <v>4430.6868000000004</v>
      </c>
    </row>
    <row r="1968" spans="7:8" x14ac:dyDescent="0.3">
      <c r="G1968" s="3" t="s">
        <v>1486</v>
      </c>
      <c r="H1968" s="18">
        <v>4430.6868000000004</v>
      </c>
    </row>
    <row r="1969" spans="7:8" x14ac:dyDescent="0.3">
      <c r="G1969" s="3" t="s">
        <v>2272</v>
      </c>
      <c r="H1969" s="18">
        <v>4430.6868000000004</v>
      </c>
    </row>
    <row r="1970" spans="7:8" x14ac:dyDescent="0.3">
      <c r="G1970" s="3" t="s">
        <v>2200</v>
      </c>
      <c r="H1970" s="18">
        <v>4430.6868000000004</v>
      </c>
    </row>
    <row r="1971" spans="7:8" x14ac:dyDescent="0.3">
      <c r="G1971" s="3" t="s">
        <v>628</v>
      </c>
      <c r="H1971" s="18">
        <v>4342.6713</v>
      </c>
    </row>
    <row r="1972" spans="7:8" x14ac:dyDescent="0.3">
      <c r="G1972" s="3" t="s">
        <v>2597</v>
      </c>
      <c r="H1972" s="18">
        <v>4342.6713</v>
      </c>
    </row>
    <row r="1973" spans="7:8" x14ac:dyDescent="0.3">
      <c r="G1973" s="3" t="s">
        <v>2495</v>
      </c>
      <c r="H1973" s="18">
        <v>4342.6713</v>
      </c>
    </row>
    <row r="1974" spans="7:8" x14ac:dyDescent="0.3">
      <c r="G1974" s="3" t="s">
        <v>687</v>
      </c>
      <c r="H1974" s="18">
        <v>4342.6713</v>
      </c>
    </row>
    <row r="1975" spans="7:8" x14ac:dyDescent="0.3">
      <c r="G1975" s="3" t="s">
        <v>2364</v>
      </c>
      <c r="H1975" s="18">
        <v>4342.6713</v>
      </c>
    </row>
    <row r="1976" spans="7:8" x14ac:dyDescent="0.3">
      <c r="G1976" s="3" t="s">
        <v>2302</v>
      </c>
      <c r="H1976" s="18">
        <v>4342.6713</v>
      </c>
    </row>
    <row r="1977" spans="7:8" x14ac:dyDescent="0.3">
      <c r="G1977" s="3" t="s">
        <v>2033</v>
      </c>
      <c r="H1977" s="18">
        <v>4304.3935000000001</v>
      </c>
    </row>
    <row r="1978" spans="7:8" x14ac:dyDescent="0.3">
      <c r="G1978" s="3" t="s">
        <v>1040</v>
      </c>
      <c r="H1978" s="18">
        <v>4304.3935000000001</v>
      </c>
    </row>
    <row r="1979" spans="7:8" x14ac:dyDescent="0.3">
      <c r="G1979" s="3" t="s">
        <v>2156</v>
      </c>
      <c r="H1979" s="18">
        <v>4304.3935000000001</v>
      </c>
    </row>
    <row r="1980" spans="7:8" x14ac:dyDescent="0.3">
      <c r="G1980" s="3" t="s">
        <v>1026</v>
      </c>
      <c r="H1980" s="18">
        <v>4304.3935000000001</v>
      </c>
    </row>
    <row r="1981" spans="7:8" x14ac:dyDescent="0.3">
      <c r="G1981" s="3" t="s">
        <v>2608</v>
      </c>
      <c r="H1981" s="18">
        <v>4304.3935000000001</v>
      </c>
    </row>
    <row r="1982" spans="7:8" x14ac:dyDescent="0.3">
      <c r="G1982" s="3" t="s">
        <v>1898</v>
      </c>
      <c r="H1982" s="18">
        <v>4304.3935000000001</v>
      </c>
    </row>
    <row r="1983" spans="7:8" x14ac:dyDescent="0.3">
      <c r="G1983" s="3" t="s">
        <v>2431</v>
      </c>
      <c r="H1983" s="18">
        <v>4304.3935000000001</v>
      </c>
    </row>
    <row r="1984" spans="7:8" x14ac:dyDescent="0.3">
      <c r="G1984" s="3" t="s">
        <v>1390</v>
      </c>
      <c r="H1984" s="18">
        <v>4304.3935000000001</v>
      </c>
    </row>
    <row r="1985" spans="7:8" x14ac:dyDescent="0.3">
      <c r="G1985" s="3" t="s">
        <v>1765</v>
      </c>
      <c r="H1985" s="18">
        <v>4304.3935000000001</v>
      </c>
    </row>
    <row r="1986" spans="7:8" x14ac:dyDescent="0.3">
      <c r="G1986" s="3" t="s">
        <v>2713</v>
      </c>
      <c r="H1986" s="18">
        <v>4304.3935000000001</v>
      </c>
    </row>
    <row r="1987" spans="7:8" x14ac:dyDescent="0.3">
      <c r="G1987" s="3" t="s">
        <v>1716</v>
      </c>
      <c r="H1987" s="18">
        <v>4304.3935000000001</v>
      </c>
    </row>
    <row r="1988" spans="7:8" x14ac:dyDescent="0.3">
      <c r="G1988" s="3" t="s">
        <v>2741</v>
      </c>
      <c r="H1988" s="18">
        <v>4304.3935000000001</v>
      </c>
    </row>
    <row r="1989" spans="7:8" x14ac:dyDescent="0.3">
      <c r="G1989" s="3" t="s">
        <v>2097</v>
      </c>
      <c r="H1989" s="18">
        <v>4304.3935000000001</v>
      </c>
    </row>
    <row r="1990" spans="7:8" x14ac:dyDescent="0.3">
      <c r="G1990" s="3" t="s">
        <v>2528</v>
      </c>
      <c r="H1990" s="18">
        <v>4304.3935000000001</v>
      </c>
    </row>
    <row r="1991" spans="7:8" x14ac:dyDescent="0.3">
      <c r="G1991" s="3" t="s">
        <v>2413</v>
      </c>
      <c r="H1991" s="18">
        <v>4304.3935000000001</v>
      </c>
    </row>
    <row r="1992" spans="7:8" x14ac:dyDescent="0.3">
      <c r="G1992" s="3" t="s">
        <v>1875</v>
      </c>
      <c r="H1992" s="18">
        <v>4304.3935000000001</v>
      </c>
    </row>
    <row r="1993" spans="7:8" x14ac:dyDescent="0.3">
      <c r="G1993" s="3" t="s">
        <v>1767</v>
      </c>
      <c r="H1993" s="18">
        <v>4304.3935000000001</v>
      </c>
    </row>
    <row r="1994" spans="7:8" x14ac:dyDescent="0.3">
      <c r="G1994" s="3" t="s">
        <v>330</v>
      </c>
      <c r="H1994" s="18">
        <v>4304.3935000000001</v>
      </c>
    </row>
    <row r="1995" spans="7:8" x14ac:dyDescent="0.3">
      <c r="G1995" s="3" t="s">
        <v>2723</v>
      </c>
      <c r="H1995" s="18">
        <v>4304.3935000000001</v>
      </c>
    </row>
    <row r="1996" spans="7:8" x14ac:dyDescent="0.3">
      <c r="G1996" s="3" t="s">
        <v>1960</v>
      </c>
      <c r="H1996" s="18">
        <v>4304.3935000000001</v>
      </c>
    </row>
    <row r="1997" spans="7:8" x14ac:dyDescent="0.3">
      <c r="G1997" s="3" t="s">
        <v>1209</v>
      </c>
      <c r="H1997" s="18">
        <v>4289.2785000000003</v>
      </c>
    </row>
    <row r="1998" spans="7:8" x14ac:dyDescent="0.3">
      <c r="G1998" s="3" t="s">
        <v>331</v>
      </c>
      <c r="H1998" s="18">
        <v>4289.2785000000003</v>
      </c>
    </row>
    <row r="1999" spans="7:8" x14ac:dyDescent="0.3">
      <c r="G1999" s="3" t="s">
        <v>2436</v>
      </c>
      <c r="H1999" s="18">
        <v>4289.2785000000003</v>
      </c>
    </row>
    <row r="2000" spans="7:8" x14ac:dyDescent="0.3">
      <c r="G2000" s="3" t="s">
        <v>2718</v>
      </c>
      <c r="H2000" s="18">
        <v>4289.2785000000003</v>
      </c>
    </row>
    <row r="2001" spans="7:8" x14ac:dyDescent="0.3">
      <c r="G2001" s="3" t="s">
        <v>1973</v>
      </c>
      <c r="H2001" s="18">
        <v>4220.9273999999996</v>
      </c>
    </row>
    <row r="2002" spans="7:8" x14ac:dyDescent="0.3">
      <c r="G2002" s="3" t="s">
        <v>2503</v>
      </c>
      <c r="H2002" s="18">
        <v>4220.9273999999996</v>
      </c>
    </row>
    <row r="2003" spans="7:8" x14ac:dyDescent="0.3">
      <c r="G2003" s="3" t="s">
        <v>827</v>
      </c>
      <c r="H2003" s="18">
        <v>4220.9273999999996</v>
      </c>
    </row>
    <row r="2004" spans="7:8" x14ac:dyDescent="0.3">
      <c r="G2004" s="3" t="s">
        <v>1029</v>
      </c>
      <c r="H2004" s="18">
        <v>4220.9273999999996</v>
      </c>
    </row>
    <row r="2005" spans="7:8" x14ac:dyDescent="0.3">
      <c r="G2005" s="3" t="s">
        <v>2261</v>
      </c>
      <c r="H2005" s="18">
        <v>4220.9273999999996</v>
      </c>
    </row>
    <row r="2006" spans="7:8" x14ac:dyDescent="0.3">
      <c r="G2006" s="3" t="s">
        <v>726</v>
      </c>
      <c r="H2006" s="18">
        <v>4220.9273999999996</v>
      </c>
    </row>
    <row r="2007" spans="7:8" x14ac:dyDescent="0.3">
      <c r="G2007" s="3" t="s">
        <v>801</v>
      </c>
      <c r="H2007" s="18">
        <v>4220.9273999999996</v>
      </c>
    </row>
    <row r="2008" spans="7:8" x14ac:dyDescent="0.3">
      <c r="G2008" s="3" t="s">
        <v>667</v>
      </c>
      <c r="H2008" s="18">
        <v>4220.9273999999996</v>
      </c>
    </row>
    <row r="2009" spans="7:8" x14ac:dyDescent="0.3">
      <c r="G2009" s="3" t="s">
        <v>2282</v>
      </c>
      <c r="H2009" s="18">
        <v>4220.9273999999996</v>
      </c>
    </row>
    <row r="2010" spans="7:8" x14ac:dyDescent="0.3">
      <c r="G2010" s="3" t="s">
        <v>332</v>
      </c>
      <c r="H2010" s="18">
        <v>4220.9273999999996</v>
      </c>
    </row>
    <row r="2011" spans="7:8" x14ac:dyDescent="0.3">
      <c r="G2011" s="3" t="s">
        <v>1772</v>
      </c>
      <c r="H2011" s="18">
        <v>4220.9273999999996</v>
      </c>
    </row>
    <row r="2012" spans="7:8" x14ac:dyDescent="0.3">
      <c r="G2012" s="3" t="s">
        <v>774</v>
      </c>
      <c r="H2012" s="18">
        <v>4220.9273999999996</v>
      </c>
    </row>
    <row r="2013" spans="7:8" x14ac:dyDescent="0.3">
      <c r="G2013" s="3" t="s">
        <v>2701</v>
      </c>
      <c r="H2013" s="18">
        <v>4220.9273999999996</v>
      </c>
    </row>
    <row r="2014" spans="7:8" x14ac:dyDescent="0.3">
      <c r="G2014" s="3" t="s">
        <v>809</v>
      </c>
      <c r="H2014" s="18">
        <v>4220.9273999999996</v>
      </c>
    </row>
    <row r="2015" spans="7:8" x14ac:dyDescent="0.3">
      <c r="G2015" s="3" t="s">
        <v>2230</v>
      </c>
      <c r="H2015" s="18">
        <v>4220.9273999999996</v>
      </c>
    </row>
    <row r="2016" spans="7:8" x14ac:dyDescent="0.3">
      <c r="G2016" s="3" t="s">
        <v>2126</v>
      </c>
      <c r="H2016" s="18">
        <v>4220.9273999999996</v>
      </c>
    </row>
    <row r="2017" spans="7:8" x14ac:dyDescent="0.3">
      <c r="G2017" s="3" t="s">
        <v>1368</v>
      </c>
      <c r="H2017" s="18">
        <v>4220.9273999999996</v>
      </c>
    </row>
    <row r="2018" spans="7:8" x14ac:dyDescent="0.3">
      <c r="G2018" s="3" t="s">
        <v>2769</v>
      </c>
      <c r="H2018" s="18">
        <v>4220.9273999999996</v>
      </c>
    </row>
    <row r="2019" spans="7:8" x14ac:dyDescent="0.3">
      <c r="G2019" s="3" t="s">
        <v>549</v>
      </c>
      <c r="H2019" s="18">
        <v>4220.9273999999996</v>
      </c>
    </row>
    <row r="2020" spans="7:8" x14ac:dyDescent="0.3">
      <c r="G2020" s="3" t="s">
        <v>2484</v>
      </c>
      <c r="H2020" s="18">
        <v>4220.9273999999996</v>
      </c>
    </row>
    <row r="2021" spans="7:8" x14ac:dyDescent="0.3">
      <c r="G2021" s="3" t="s">
        <v>2469</v>
      </c>
      <c r="H2021" s="18">
        <v>4220.9273999999996</v>
      </c>
    </row>
    <row r="2022" spans="7:8" x14ac:dyDescent="0.3">
      <c r="G2022" s="3" t="s">
        <v>1903</v>
      </c>
      <c r="H2022" s="18">
        <v>4220.9273999999996</v>
      </c>
    </row>
    <row r="2023" spans="7:8" x14ac:dyDescent="0.3">
      <c r="G2023" s="3" t="s">
        <v>1426</v>
      </c>
      <c r="H2023" s="18">
        <v>4220.9273999999996</v>
      </c>
    </row>
    <row r="2024" spans="7:8" x14ac:dyDescent="0.3">
      <c r="G2024" s="3" t="s">
        <v>2770</v>
      </c>
      <c r="H2024" s="18">
        <v>4220.9273999999996</v>
      </c>
    </row>
    <row r="2025" spans="7:8" x14ac:dyDescent="0.3">
      <c r="G2025" s="3" t="s">
        <v>1098</v>
      </c>
      <c r="H2025" s="18">
        <v>4220.9273999999996</v>
      </c>
    </row>
    <row r="2026" spans="7:8" x14ac:dyDescent="0.3">
      <c r="G2026" s="3" t="s">
        <v>1698</v>
      </c>
      <c r="H2026" s="18">
        <v>4220.9273999999996</v>
      </c>
    </row>
    <row r="2027" spans="7:8" x14ac:dyDescent="0.3">
      <c r="G2027" s="3" t="s">
        <v>333</v>
      </c>
      <c r="H2027" s="18">
        <v>4220.9273999999996</v>
      </c>
    </row>
    <row r="2028" spans="7:8" x14ac:dyDescent="0.3">
      <c r="G2028" s="3" t="s">
        <v>2771</v>
      </c>
      <c r="H2028" s="18">
        <v>4220.9273999999996</v>
      </c>
    </row>
    <row r="2029" spans="7:8" x14ac:dyDescent="0.3">
      <c r="G2029" s="3" t="s">
        <v>1978</v>
      </c>
      <c r="H2029" s="18">
        <v>4220.9273999999996</v>
      </c>
    </row>
    <row r="2030" spans="7:8" x14ac:dyDescent="0.3">
      <c r="G2030" s="3" t="s">
        <v>2634</v>
      </c>
      <c r="H2030" s="18">
        <v>4147.9675999999999</v>
      </c>
    </row>
    <row r="2031" spans="7:8" x14ac:dyDescent="0.3">
      <c r="G2031" s="3" t="s">
        <v>2739</v>
      </c>
      <c r="H2031" s="18">
        <v>4147.9675999999999</v>
      </c>
    </row>
    <row r="2032" spans="7:8" x14ac:dyDescent="0.3">
      <c r="G2032" s="3" t="s">
        <v>1154</v>
      </c>
      <c r="H2032" s="18">
        <v>4147.9675999999999</v>
      </c>
    </row>
    <row r="2033" spans="7:8" x14ac:dyDescent="0.3">
      <c r="G2033" s="3" t="s">
        <v>1085</v>
      </c>
      <c r="H2033" s="18">
        <v>4147.9675999999999</v>
      </c>
    </row>
    <row r="2034" spans="7:8" x14ac:dyDescent="0.3">
      <c r="G2034" s="3" t="s">
        <v>1103</v>
      </c>
      <c r="H2034" s="18">
        <v>4147.9675999999999</v>
      </c>
    </row>
    <row r="2035" spans="7:8" x14ac:dyDescent="0.3">
      <c r="G2035" s="3" t="s">
        <v>2054</v>
      </c>
      <c r="H2035" s="18">
        <v>4147.9675999999999</v>
      </c>
    </row>
    <row r="2036" spans="7:8" x14ac:dyDescent="0.3">
      <c r="G2036" s="3" t="s">
        <v>1077</v>
      </c>
      <c r="H2036" s="18">
        <v>4147.9675999999999</v>
      </c>
    </row>
    <row r="2037" spans="7:8" x14ac:dyDescent="0.3">
      <c r="G2037" s="3" t="s">
        <v>2598</v>
      </c>
      <c r="H2037" s="18">
        <v>4147.9675999999999</v>
      </c>
    </row>
    <row r="2038" spans="7:8" x14ac:dyDescent="0.3">
      <c r="G2038" s="3" t="s">
        <v>334</v>
      </c>
      <c r="H2038" s="18">
        <v>4147.9675999999999</v>
      </c>
    </row>
    <row r="2039" spans="7:8" x14ac:dyDescent="0.3">
      <c r="G2039" s="3" t="s">
        <v>2679</v>
      </c>
      <c r="H2039" s="18">
        <v>4147.9675999999999</v>
      </c>
    </row>
    <row r="2040" spans="7:8" x14ac:dyDescent="0.3">
      <c r="G2040" s="3" t="s">
        <v>2373</v>
      </c>
      <c r="H2040" s="18">
        <v>4147.9675999999999</v>
      </c>
    </row>
    <row r="2041" spans="7:8" x14ac:dyDescent="0.3">
      <c r="G2041" s="3" t="s">
        <v>1080</v>
      </c>
      <c r="H2041" s="18">
        <v>4147.9675999999999</v>
      </c>
    </row>
    <row r="2042" spans="7:8" x14ac:dyDescent="0.3">
      <c r="G2042" s="3" t="s">
        <v>1157</v>
      </c>
      <c r="H2042" s="18">
        <v>4147.9675999999999</v>
      </c>
    </row>
    <row r="2043" spans="7:8" x14ac:dyDescent="0.3">
      <c r="G2043" s="3" t="s">
        <v>2234</v>
      </c>
      <c r="H2043" s="18">
        <v>4147.9675999999999</v>
      </c>
    </row>
    <row r="2044" spans="7:8" x14ac:dyDescent="0.3">
      <c r="G2044" s="3" t="s">
        <v>2507</v>
      </c>
      <c r="H2044" s="18">
        <v>4147.9675999999999</v>
      </c>
    </row>
    <row r="2045" spans="7:8" x14ac:dyDescent="0.3">
      <c r="G2045" s="3" t="s">
        <v>2508</v>
      </c>
      <c r="H2045" s="18">
        <v>4147.9675999999999</v>
      </c>
    </row>
    <row r="2046" spans="7:8" x14ac:dyDescent="0.3">
      <c r="G2046" s="3" t="s">
        <v>1107</v>
      </c>
      <c r="H2046" s="18">
        <v>4147.9675999999999</v>
      </c>
    </row>
    <row r="2047" spans="7:8" x14ac:dyDescent="0.3">
      <c r="G2047" s="3" t="s">
        <v>2727</v>
      </c>
      <c r="H2047" s="18">
        <v>4147.9675999999999</v>
      </c>
    </row>
    <row r="2048" spans="7:8" x14ac:dyDescent="0.3">
      <c r="G2048" s="3" t="s">
        <v>1120</v>
      </c>
      <c r="H2048" s="18">
        <v>4147.9675999999999</v>
      </c>
    </row>
    <row r="2049" spans="7:8" x14ac:dyDescent="0.3">
      <c r="G2049" s="3" t="s">
        <v>1130</v>
      </c>
      <c r="H2049" s="18">
        <v>4003.3265999999999</v>
      </c>
    </row>
    <row r="2050" spans="7:8" x14ac:dyDescent="0.3">
      <c r="G2050" s="3" t="s">
        <v>1082</v>
      </c>
      <c r="H2050" s="18">
        <v>4003.3265999999999</v>
      </c>
    </row>
    <row r="2051" spans="7:8" x14ac:dyDescent="0.3">
      <c r="G2051" s="3" t="s">
        <v>2491</v>
      </c>
      <c r="H2051" s="18">
        <v>4003.3265999999999</v>
      </c>
    </row>
    <row r="2052" spans="7:8" x14ac:dyDescent="0.3">
      <c r="G2052" s="3" t="s">
        <v>2565</v>
      </c>
      <c r="H2052" s="18">
        <v>4003.3265999999999</v>
      </c>
    </row>
    <row r="2053" spans="7:8" x14ac:dyDescent="0.3">
      <c r="G2053" s="3" t="s">
        <v>2447</v>
      </c>
      <c r="H2053" s="18">
        <v>4003.3265999999999</v>
      </c>
    </row>
    <row r="2054" spans="7:8" x14ac:dyDescent="0.3">
      <c r="G2054" s="3" t="s">
        <v>2694</v>
      </c>
      <c r="H2054" s="18">
        <v>4003.3265999999999</v>
      </c>
    </row>
    <row r="2055" spans="7:8" x14ac:dyDescent="0.3">
      <c r="G2055" s="3" t="s">
        <v>2689</v>
      </c>
      <c r="H2055" s="18">
        <v>4003.3265999999999</v>
      </c>
    </row>
    <row r="2056" spans="7:8" x14ac:dyDescent="0.3">
      <c r="G2056" s="3" t="s">
        <v>1115</v>
      </c>
      <c r="H2056" s="18">
        <v>4003.3265999999999</v>
      </c>
    </row>
    <row r="2057" spans="7:8" x14ac:dyDescent="0.3">
      <c r="G2057" s="3" t="s">
        <v>2641</v>
      </c>
      <c r="H2057" s="18">
        <v>4003.3265999999999</v>
      </c>
    </row>
    <row r="2058" spans="7:8" x14ac:dyDescent="0.3">
      <c r="G2058" s="3" t="s">
        <v>2614</v>
      </c>
      <c r="H2058" s="18">
        <v>4003.3265999999999</v>
      </c>
    </row>
    <row r="2059" spans="7:8" x14ac:dyDescent="0.3">
      <c r="G2059" s="3" t="s">
        <v>1712</v>
      </c>
      <c r="H2059" s="18">
        <v>3947.8829999999998</v>
      </c>
    </row>
    <row r="2060" spans="7:8" x14ac:dyDescent="0.3">
      <c r="G2060" s="3" t="s">
        <v>2209</v>
      </c>
      <c r="H2060" s="18">
        <v>3947.8829999999998</v>
      </c>
    </row>
    <row r="2061" spans="7:8" x14ac:dyDescent="0.3">
      <c r="G2061" s="3" t="s">
        <v>1873</v>
      </c>
      <c r="H2061" s="18">
        <v>3947.8829999999998</v>
      </c>
    </row>
    <row r="2062" spans="7:8" x14ac:dyDescent="0.3">
      <c r="G2062" s="3" t="s">
        <v>1865</v>
      </c>
      <c r="H2062" s="18">
        <v>3947.8829999999998</v>
      </c>
    </row>
    <row r="2063" spans="7:8" x14ac:dyDescent="0.3">
      <c r="G2063" s="3" t="s">
        <v>2705</v>
      </c>
      <c r="H2063" s="18">
        <v>3947.8829999999998</v>
      </c>
    </row>
    <row r="2064" spans="7:8" x14ac:dyDescent="0.3">
      <c r="G2064" s="3" t="s">
        <v>2253</v>
      </c>
      <c r="H2064" s="18">
        <v>3947.8829999999998</v>
      </c>
    </row>
    <row r="2065" spans="7:8" x14ac:dyDescent="0.3">
      <c r="G2065" s="3" t="s">
        <v>793</v>
      </c>
      <c r="H2065" s="18">
        <v>3947.8829999999998</v>
      </c>
    </row>
    <row r="2066" spans="7:8" x14ac:dyDescent="0.3">
      <c r="G2066" s="3" t="s">
        <v>2273</v>
      </c>
      <c r="H2066" s="18">
        <v>3947.8829999999998</v>
      </c>
    </row>
    <row r="2067" spans="7:8" x14ac:dyDescent="0.3">
      <c r="G2067" s="3" t="s">
        <v>2516</v>
      </c>
      <c r="H2067" s="18">
        <v>3851.6842000000001</v>
      </c>
    </row>
    <row r="2068" spans="7:8" x14ac:dyDescent="0.3">
      <c r="G2068" s="3" t="s">
        <v>2407</v>
      </c>
      <c r="H2068" s="18">
        <v>3851.6842000000001</v>
      </c>
    </row>
    <row r="2069" spans="7:8" x14ac:dyDescent="0.3">
      <c r="G2069" s="3" t="s">
        <v>2256</v>
      </c>
      <c r="H2069" s="18">
        <v>3851.6842000000001</v>
      </c>
    </row>
    <row r="2070" spans="7:8" x14ac:dyDescent="0.3">
      <c r="G2070" s="3" t="s">
        <v>1091</v>
      </c>
      <c r="H2070" s="18">
        <v>3851.6842000000001</v>
      </c>
    </row>
    <row r="2071" spans="7:8" x14ac:dyDescent="0.3">
      <c r="G2071" s="3" t="s">
        <v>2177</v>
      </c>
      <c r="H2071" s="18">
        <v>3851.6842000000001</v>
      </c>
    </row>
    <row r="2072" spans="7:8" x14ac:dyDescent="0.3">
      <c r="G2072" s="3" t="s">
        <v>1073</v>
      </c>
      <c r="H2072" s="18">
        <v>3851.6842000000001</v>
      </c>
    </row>
    <row r="2073" spans="7:8" x14ac:dyDescent="0.3">
      <c r="G2073" s="3" t="s">
        <v>1108</v>
      </c>
      <c r="H2073" s="18">
        <v>3851.6842000000001</v>
      </c>
    </row>
    <row r="2074" spans="7:8" x14ac:dyDescent="0.3">
      <c r="G2074" s="3" t="s">
        <v>1176</v>
      </c>
      <c r="H2074" s="18">
        <v>3851.6842000000001</v>
      </c>
    </row>
    <row r="2075" spans="7:8" x14ac:dyDescent="0.3">
      <c r="G2075" s="3" t="s">
        <v>1732</v>
      </c>
      <c r="H2075" s="18">
        <v>3851.6842000000001</v>
      </c>
    </row>
    <row r="2076" spans="7:8" x14ac:dyDescent="0.3">
      <c r="G2076" s="3" t="s">
        <v>1979</v>
      </c>
      <c r="H2076" s="18">
        <v>3851.6842000000001</v>
      </c>
    </row>
    <row r="2077" spans="7:8" x14ac:dyDescent="0.3">
      <c r="G2077" s="3" t="s">
        <v>1739</v>
      </c>
      <c r="H2077" s="18">
        <v>3851.6842000000001</v>
      </c>
    </row>
    <row r="2078" spans="7:8" x14ac:dyDescent="0.3">
      <c r="G2078" s="3" t="s">
        <v>2521</v>
      </c>
      <c r="H2078" s="18">
        <v>3851.6842000000001</v>
      </c>
    </row>
    <row r="2079" spans="7:8" x14ac:dyDescent="0.3">
      <c r="G2079" s="3" t="s">
        <v>2111</v>
      </c>
      <c r="H2079" s="18">
        <v>3851.6842000000001</v>
      </c>
    </row>
    <row r="2080" spans="7:8" x14ac:dyDescent="0.3">
      <c r="G2080" s="3" t="s">
        <v>2726</v>
      </c>
      <c r="H2080" s="18">
        <v>3851.6842000000001</v>
      </c>
    </row>
    <row r="2081" spans="7:8" x14ac:dyDescent="0.3">
      <c r="G2081" s="3" t="s">
        <v>2736</v>
      </c>
      <c r="H2081" s="18">
        <v>3851.6842000000001</v>
      </c>
    </row>
    <row r="2082" spans="7:8" x14ac:dyDescent="0.3">
      <c r="G2082" s="3" t="s">
        <v>2437</v>
      </c>
      <c r="H2082" s="18">
        <v>3851.6842000000001</v>
      </c>
    </row>
    <row r="2083" spans="7:8" x14ac:dyDescent="0.3">
      <c r="G2083" s="3" t="s">
        <v>2078</v>
      </c>
      <c r="H2083" s="18">
        <v>3851.6842000000001</v>
      </c>
    </row>
    <row r="2084" spans="7:8" x14ac:dyDescent="0.3">
      <c r="G2084" s="3" t="s">
        <v>2163</v>
      </c>
      <c r="H2084" s="18">
        <v>3851.6842000000001</v>
      </c>
    </row>
    <row r="2085" spans="7:8" x14ac:dyDescent="0.3">
      <c r="G2085" s="3" t="s">
        <v>1210</v>
      </c>
      <c r="H2085" s="18">
        <v>3851.6842000000001</v>
      </c>
    </row>
    <row r="2086" spans="7:8" x14ac:dyDescent="0.3">
      <c r="G2086" s="3" t="s">
        <v>1094</v>
      </c>
      <c r="H2086" s="18">
        <v>3851.6842000000001</v>
      </c>
    </row>
    <row r="2087" spans="7:8" x14ac:dyDescent="0.3">
      <c r="G2087" s="3" t="s">
        <v>393</v>
      </c>
      <c r="H2087" s="18">
        <v>3814.2548000000002</v>
      </c>
    </row>
    <row r="2088" spans="7:8" x14ac:dyDescent="0.3">
      <c r="G2088" s="3" t="s">
        <v>497</v>
      </c>
      <c r="H2088" s="18">
        <v>3814.2548000000002</v>
      </c>
    </row>
    <row r="2089" spans="7:8" x14ac:dyDescent="0.3">
      <c r="G2089" s="3" t="s">
        <v>1749</v>
      </c>
      <c r="H2089" s="18">
        <v>3814.2548000000002</v>
      </c>
    </row>
    <row r="2090" spans="7:8" x14ac:dyDescent="0.3">
      <c r="G2090" s="3" t="s">
        <v>808</v>
      </c>
      <c r="H2090" s="18">
        <v>3814.2548000000002</v>
      </c>
    </row>
    <row r="2091" spans="7:8" x14ac:dyDescent="0.3">
      <c r="G2091" s="3" t="s">
        <v>935</v>
      </c>
      <c r="H2091" s="18">
        <v>3814.2548000000002</v>
      </c>
    </row>
    <row r="2092" spans="7:8" x14ac:dyDescent="0.3">
      <c r="G2092" s="3" t="s">
        <v>2711</v>
      </c>
      <c r="H2092" s="18">
        <v>3814.2548000000002</v>
      </c>
    </row>
    <row r="2093" spans="7:8" x14ac:dyDescent="0.3">
      <c r="G2093" s="3" t="s">
        <v>2294</v>
      </c>
      <c r="H2093" s="18">
        <v>3814.2548000000002</v>
      </c>
    </row>
    <row r="2094" spans="7:8" x14ac:dyDescent="0.3">
      <c r="G2094" s="3" t="s">
        <v>486</v>
      </c>
      <c r="H2094" s="18">
        <v>3814.2548000000002</v>
      </c>
    </row>
    <row r="2095" spans="7:8" x14ac:dyDescent="0.3">
      <c r="G2095" s="3" t="s">
        <v>2013</v>
      </c>
      <c r="H2095" s="18">
        <v>3814.2548000000002</v>
      </c>
    </row>
    <row r="2096" spans="7:8" x14ac:dyDescent="0.3">
      <c r="G2096" s="3" t="s">
        <v>1785</v>
      </c>
      <c r="H2096" s="18">
        <v>3814.2548000000002</v>
      </c>
    </row>
    <row r="2097" spans="7:8" x14ac:dyDescent="0.3">
      <c r="G2097" s="3" t="s">
        <v>2523</v>
      </c>
      <c r="H2097" s="18">
        <v>3814.2548000000002</v>
      </c>
    </row>
    <row r="2098" spans="7:8" x14ac:dyDescent="0.3">
      <c r="G2098" s="3" t="s">
        <v>2585</v>
      </c>
      <c r="H2098" s="18">
        <v>3773.1527999999998</v>
      </c>
    </row>
    <row r="2099" spans="7:8" x14ac:dyDescent="0.3">
      <c r="G2099" s="3" t="s">
        <v>2624</v>
      </c>
      <c r="H2099" s="18">
        <v>3773.1527999999998</v>
      </c>
    </row>
    <row r="2100" spans="7:8" x14ac:dyDescent="0.3">
      <c r="G2100" s="3" t="s">
        <v>1928</v>
      </c>
      <c r="H2100" s="18">
        <v>3773.1527999999998</v>
      </c>
    </row>
    <row r="2101" spans="7:8" x14ac:dyDescent="0.3">
      <c r="G2101" s="3" t="s">
        <v>974</v>
      </c>
      <c r="H2101" s="18">
        <v>3773.1527999999998</v>
      </c>
    </row>
    <row r="2102" spans="7:8" x14ac:dyDescent="0.3">
      <c r="G2102" s="3" t="s">
        <v>1222</v>
      </c>
      <c r="H2102" s="18">
        <v>3773.1527999999998</v>
      </c>
    </row>
    <row r="2103" spans="7:8" x14ac:dyDescent="0.3">
      <c r="G2103" s="3" t="s">
        <v>2551</v>
      </c>
      <c r="H2103" s="18">
        <v>3773.1527999999998</v>
      </c>
    </row>
    <row r="2104" spans="7:8" x14ac:dyDescent="0.3">
      <c r="G2104" s="3" t="s">
        <v>2552</v>
      </c>
      <c r="H2104" s="18">
        <v>3773.1527999999998</v>
      </c>
    </row>
    <row r="2105" spans="7:8" x14ac:dyDescent="0.3">
      <c r="G2105" s="3" t="s">
        <v>2577</v>
      </c>
      <c r="H2105" s="18">
        <v>3773.1527999999998</v>
      </c>
    </row>
    <row r="2106" spans="7:8" x14ac:dyDescent="0.3">
      <c r="G2106" s="3" t="s">
        <v>902</v>
      </c>
      <c r="H2106" s="18">
        <v>3773.1527999999998</v>
      </c>
    </row>
    <row r="2107" spans="7:8" x14ac:dyDescent="0.3">
      <c r="G2107" s="3" t="s">
        <v>2790</v>
      </c>
      <c r="H2107" s="18">
        <v>3773.1527999999998</v>
      </c>
    </row>
    <row r="2108" spans="7:8" x14ac:dyDescent="0.3">
      <c r="G2108" s="3" t="s">
        <v>1053</v>
      </c>
      <c r="H2108" s="18">
        <v>3773.1527999999998</v>
      </c>
    </row>
    <row r="2109" spans="7:8" x14ac:dyDescent="0.3">
      <c r="G2109" s="3" t="s">
        <v>1086</v>
      </c>
      <c r="H2109" s="18">
        <v>3717.3746999999998</v>
      </c>
    </row>
    <row r="2110" spans="7:8" x14ac:dyDescent="0.3">
      <c r="G2110" s="3" t="s">
        <v>2296</v>
      </c>
      <c r="H2110" s="18">
        <v>3717.3746999999998</v>
      </c>
    </row>
    <row r="2111" spans="7:8" x14ac:dyDescent="0.3">
      <c r="G2111" s="3" t="s">
        <v>1200</v>
      </c>
      <c r="H2111" s="18">
        <v>3717.3746999999998</v>
      </c>
    </row>
    <row r="2112" spans="7:8" x14ac:dyDescent="0.3">
      <c r="G2112" s="3" t="s">
        <v>2168</v>
      </c>
      <c r="H2112" s="18">
        <v>3717.3746999999998</v>
      </c>
    </row>
    <row r="2113" spans="7:8" x14ac:dyDescent="0.3">
      <c r="G2113" s="3" t="s">
        <v>1219</v>
      </c>
      <c r="H2113" s="18">
        <v>3717.3746999999998</v>
      </c>
    </row>
    <row r="2114" spans="7:8" x14ac:dyDescent="0.3">
      <c r="G2114" s="3" t="s">
        <v>2584</v>
      </c>
      <c r="H2114" s="18">
        <v>3717.3746999999998</v>
      </c>
    </row>
    <row r="2115" spans="7:8" x14ac:dyDescent="0.3">
      <c r="G2115" s="3" t="s">
        <v>2691</v>
      </c>
      <c r="H2115" s="18">
        <v>3717.3746999999998</v>
      </c>
    </row>
    <row r="2116" spans="7:8" x14ac:dyDescent="0.3">
      <c r="G2116" s="3" t="s">
        <v>2671</v>
      </c>
      <c r="H2116" s="18">
        <v>3717.3746999999998</v>
      </c>
    </row>
    <row r="2117" spans="7:8" x14ac:dyDescent="0.3">
      <c r="G2117" s="3" t="s">
        <v>2374</v>
      </c>
      <c r="H2117" s="18">
        <v>3698.2543999999998</v>
      </c>
    </row>
    <row r="2118" spans="7:8" x14ac:dyDescent="0.3">
      <c r="G2118" s="3" t="s">
        <v>335</v>
      </c>
      <c r="H2118" s="18">
        <v>3698.2543999999998</v>
      </c>
    </row>
    <row r="2119" spans="7:8" x14ac:dyDescent="0.3">
      <c r="G2119" s="3" t="s">
        <v>1031</v>
      </c>
      <c r="H2119" s="18">
        <v>3698.2543999999998</v>
      </c>
    </row>
    <row r="2120" spans="7:8" x14ac:dyDescent="0.3">
      <c r="G2120" s="3" t="s">
        <v>2217</v>
      </c>
      <c r="H2120" s="18">
        <v>3698.2543999999998</v>
      </c>
    </row>
    <row r="2121" spans="7:8" x14ac:dyDescent="0.3">
      <c r="G2121" s="3" t="s">
        <v>1946</v>
      </c>
      <c r="H2121" s="18">
        <v>3698.2543999999998</v>
      </c>
    </row>
    <row r="2122" spans="7:8" x14ac:dyDescent="0.3">
      <c r="G2122" s="3" t="s">
        <v>336</v>
      </c>
      <c r="H2122" s="18">
        <v>3698.2543999999998</v>
      </c>
    </row>
    <row r="2123" spans="7:8" x14ac:dyDescent="0.3">
      <c r="G2123" s="3" t="s">
        <v>2685</v>
      </c>
      <c r="H2123" s="18">
        <v>3698.2543999999998</v>
      </c>
    </row>
    <row r="2124" spans="7:8" x14ac:dyDescent="0.3">
      <c r="G2124" s="3" t="s">
        <v>1180</v>
      </c>
      <c r="H2124" s="18">
        <v>3698.2543999999998</v>
      </c>
    </row>
    <row r="2125" spans="7:8" x14ac:dyDescent="0.3">
      <c r="G2125" s="3" t="s">
        <v>1332</v>
      </c>
      <c r="H2125" s="18">
        <v>3698.2543999999998</v>
      </c>
    </row>
    <row r="2126" spans="7:8" x14ac:dyDescent="0.3">
      <c r="G2126" s="3" t="s">
        <v>2607</v>
      </c>
      <c r="H2126" s="18">
        <v>3698.2543999999998</v>
      </c>
    </row>
    <row r="2127" spans="7:8" x14ac:dyDescent="0.3">
      <c r="G2127" s="3" t="s">
        <v>2617</v>
      </c>
      <c r="H2127" s="18">
        <v>3698.2543999999998</v>
      </c>
    </row>
    <row r="2128" spans="7:8" x14ac:dyDescent="0.3">
      <c r="G2128" s="3" t="s">
        <v>782</v>
      </c>
      <c r="H2128" s="18">
        <v>3698.2543999999998</v>
      </c>
    </row>
    <row r="2129" spans="7:8" x14ac:dyDescent="0.3">
      <c r="G2129" s="3" t="s">
        <v>1790</v>
      </c>
      <c r="H2129" s="18">
        <v>3698.2543999999998</v>
      </c>
    </row>
    <row r="2130" spans="7:8" x14ac:dyDescent="0.3">
      <c r="G2130" s="3" t="s">
        <v>1985</v>
      </c>
      <c r="H2130" s="18">
        <v>3698.2543999999998</v>
      </c>
    </row>
    <row r="2131" spans="7:8" x14ac:dyDescent="0.3">
      <c r="G2131" s="3" t="s">
        <v>1705</v>
      </c>
      <c r="H2131" s="18">
        <v>3698.2543999999998</v>
      </c>
    </row>
    <row r="2132" spans="7:8" x14ac:dyDescent="0.3">
      <c r="G2132" s="3" t="s">
        <v>732</v>
      </c>
      <c r="H2132" s="18">
        <v>3698.2543999999998</v>
      </c>
    </row>
    <row r="2133" spans="7:8" x14ac:dyDescent="0.3">
      <c r="G2133" s="3" t="s">
        <v>2001</v>
      </c>
      <c r="H2133" s="18">
        <v>3698.2543999999998</v>
      </c>
    </row>
    <row r="2134" spans="7:8" x14ac:dyDescent="0.3">
      <c r="G2134" s="3" t="s">
        <v>2756</v>
      </c>
      <c r="H2134" s="18">
        <v>3698.2543999999998</v>
      </c>
    </row>
    <row r="2135" spans="7:8" x14ac:dyDescent="0.3">
      <c r="G2135" s="3" t="s">
        <v>733</v>
      </c>
      <c r="H2135" s="18">
        <v>3698.2543999999998</v>
      </c>
    </row>
    <row r="2136" spans="7:8" x14ac:dyDescent="0.3">
      <c r="G2136" s="3" t="s">
        <v>337</v>
      </c>
      <c r="H2136" s="18">
        <v>3555.4007999999999</v>
      </c>
    </row>
    <row r="2137" spans="7:8" x14ac:dyDescent="0.3">
      <c r="G2137" s="3" t="s">
        <v>1224</v>
      </c>
      <c r="H2137" s="18">
        <v>3555.4007999999999</v>
      </c>
    </row>
    <row r="2138" spans="7:8" x14ac:dyDescent="0.3">
      <c r="G2138" s="3" t="s">
        <v>2714</v>
      </c>
      <c r="H2138" s="18">
        <v>3555.4007999999999</v>
      </c>
    </row>
    <row r="2139" spans="7:8" x14ac:dyDescent="0.3">
      <c r="G2139" s="3" t="s">
        <v>2461</v>
      </c>
      <c r="H2139" s="18">
        <v>3555.4007999999999</v>
      </c>
    </row>
    <row r="2140" spans="7:8" x14ac:dyDescent="0.3">
      <c r="G2140" s="3" t="s">
        <v>1992</v>
      </c>
      <c r="H2140" s="18">
        <v>3555.4007999999999</v>
      </c>
    </row>
    <row r="2141" spans="7:8" x14ac:dyDescent="0.3">
      <c r="G2141" s="3" t="s">
        <v>338</v>
      </c>
      <c r="H2141" s="18">
        <v>3555.4007999999999</v>
      </c>
    </row>
    <row r="2142" spans="7:8" x14ac:dyDescent="0.3">
      <c r="G2142" s="3" t="s">
        <v>2600</v>
      </c>
      <c r="H2142" s="18">
        <v>3555.4007999999999</v>
      </c>
    </row>
    <row r="2143" spans="7:8" x14ac:dyDescent="0.3">
      <c r="G2143" s="3" t="s">
        <v>1173</v>
      </c>
      <c r="H2143" s="18">
        <v>3555.4007999999999</v>
      </c>
    </row>
    <row r="2144" spans="7:8" x14ac:dyDescent="0.3">
      <c r="G2144" s="3" t="s">
        <v>2619</v>
      </c>
      <c r="H2144" s="18">
        <v>3553.0947000000001</v>
      </c>
    </row>
    <row r="2145" spans="7:8" x14ac:dyDescent="0.3">
      <c r="G2145" s="3" t="s">
        <v>2020</v>
      </c>
      <c r="H2145" s="18">
        <v>3553.0947000000001</v>
      </c>
    </row>
    <row r="2146" spans="7:8" x14ac:dyDescent="0.3">
      <c r="G2146" s="3" t="s">
        <v>668</v>
      </c>
      <c r="H2146" s="18">
        <v>3553.0947000000001</v>
      </c>
    </row>
    <row r="2147" spans="7:8" x14ac:dyDescent="0.3">
      <c r="G2147" s="3" t="s">
        <v>2060</v>
      </c>
      <c r="H2147" s="18">
        <v>3553.0947000000001</v>
      </c>
    </row>
    <row r="2148" spans="7:8" x14ac:dyDescent="0.3">
      <c r="G2148" s="3" t="s">
        <v>2096</v>
      </c>
      <c r="H2148" s="18">
        <v>3553.0947000000001</v>
      </c>
    </row>
    <row r="2149" spans="7:8" x14ac:dyDescent="0.3">
      <c r="G2149" s="3" t="s">
        <v>2422</v>
      </c>
      <c r="H2149" s="18">
        <v>3553.0947000000001</v>
      </c>
    </row>
    <row r="2150" spans="7:8" x14ac:dyDescent="0.3">
      <c r="G2150" s="3" t="s">
        <v>2412</v>
      </c>
      <c r="H2150" s="18">
        <v>3553.0947000000001</v>
      </c>
    </row>
    <row r="2151" spans="7:8" x14ac:dyDescent="0.3">
      <c r="G2151" s="3" t="s">
        <v>2695</v>
      </c>
      <c r="H2151" s="18">
        <v>3553.0947000000001</v>
      </c>
    </row>
    <row r="2152" spans="7:8" x14ac:dyDescent="0.3">
      <c r="G2152" s="3" t="s">
        <v>339</v>
      </c>
      <c r="H2152" s="18">
        <v>3443.5147999999999</v>
      </c>
    </row>
    <row r="2153" spans="7:8" x14ac:dyDescent="0.3">
      <c r="G2153" s="3" t="s">
        <v>987</v>
      </c>
      <c r="H2153" s="18">
        <v>3443.5147999999999</v>
      </c>
    </row>
    <row r="2154" spans="7:8" x14ac:dyDescent="0.3">
      <c r="G2154" s="3" t="s">
        <v>1618</v>
      </c>
      <c r="H2154" s="18">
        <v>3443.5147999999999</v>
      </c>
    </row>
    <row r="2155" spans="7:8" x14ac:dyDescent="0.3">
      <c r="G2155" s="3" t="s">
        <v>1944</v>
      </c>
      <c r="H2155" s="18">
        <v>3443.5147999999999</v>
      </c>
    </row>
    <row r="2156" spans="7:8" x14ac:dyDescent="0.3">
      <c r="G2156" s="3" t="s">
        <v>1202</v>
      </c>
      <c r="H2156" s="18">
        <v>3443.5147999999999</v>
      </c>
    </row>
    <row r="2157" spans="7:8" x14ac:dyDescent="0.3">
      <c r="G2157" s="3" t="s">
        <v>1220</v>
      </c>
      <c r="H2157" s="18">
        <v>3443.5147999999999</v>
      </c>
    </row>
    <row r="2158" spans="7:8" x14ac:dyDescent="0.3">
      <c r="G2158" s="3" t="s">
        <v>2424</v>
      </c>
      <c r="H2158" s="18">
        <v>3443.5147999999999</v>
      </c>
    </row>
    <row r="2159" spans="7:8" x14ac:dyDescent="0.3">
      <c r="G2159" s="3" t="s">
        <v>2687</v>
      </c>
      <c r="H2159" s="18">
        <v>3443.5147999999999</v>
      </c>
    </row>
    <row r="2160" spans="7:8" x14ac:dyDescent="0.3">
      <c r="G2160" s="3" t="s">
        <v>2574</v>
      </c>
      <c r="H2160" s="18">
        <v>3443.5147999999999</v>
      </c>
    </row>
    <row r="2161" spans="7:8" x14ac:dyDescent="0.3">
      <c r="G2161" s="3" t="s">
        <v>2328</v>
      </c>
      <c r="H2161" s="18">
        <v>3443.5147999999999</v>
      </c>
    </row>
    <row r="2162" spans="7:8" x14ac:dyDescent="0.3">
      <c r="G2162" s="3" t="s">
        <v>1692</v>
      </c>
      <c r="H2162" s="18">
        <v>3443.5147999999999</v>
      </c>
    </row>
    <row r="2163" spans="7:8" x14ac:dyDescent="0.3">
      <c r="G2163" s="3" t="s">
        <v>2594</v>
      </c>
      <c r="H2163" s="18">
        <v>3443.5147999999999</v>
      </c>
    </row>
    <row r="2164" spans="7:8" x14ac:dyDescent="0.3">
      <c r="G2164" s="3" t="s">
        <v>1027</v>
      </c>
      <c r="H2164" s="18">
        <v>3443.5147999999999</v>
      </c>
    </row>
    <row r="2165" spans="7:8" x14ac:dyDescent="0.3">
      <c r="G2165" s="3" t="s">
        <v>1188</v>
      </c>
      <c r="H2165" s="18">
        <v>3443.5147999999999</v>
      </c>
    </row>
    <row r="2166" spans="7:8" x14ac:dyDescent="0.3">
      <c r="G2166" s="3" t="s">
        <v>1178</v>
      </c>
      <c r="H2166" s="18">
        <v>3443.5147999999999</v>
      </c>
    </row>
    <row r="2167" spans="7:8" x14ac:dyDescent="0.3">
      <c r="G2167" s="3" t="s">
        <v>2750</v>
      </c>
      <c r="H2167" s="18">
        <v>3443.5147999999999</v>
      </c>
    </row>
    <row r="2168" spans="7:8" x14ac:dyDescent="0.3">
      <c r="G2168" s="3" t="s">
        <v>1763</v>
      </c>
      <c r="H2168" s="18">
        <v>3443.5147999999999</v>
      </c>
    </row>
    <row r="2169" spans="7:8" x14ac:dyDescent="0.3">
      <c r="G2169" s="3" t="s">
        <v>2500</v>
      </c>
      <c r="H2169" s="18">
        <v>3443.5147999999999</v>
      </c>
    </row>
    <row r="2170" spans="7:8" x14ac:dyDescent="0.3">
      <c r="G2170" s="3" t="s">
        <v>2333</v>
      </c>
      <c r="H2170" s="18">
        <v>3443.5147999999999</v>
      </c>
    </row>
    <row r="2171" spans="7:8" x14ac:dyDescent="0.3">
      <c r="G2171" s="3" t="s">
        <v>2246</v>
      </c>
      <c r="H2171" s="18">
        <v>3443.5147999999999</v>
      </c>
    </row>
    <row r="2172" spans="7:8" x14ac:dyDescent="0.3">
      <c r="G2172" s="3" t="s">
        <v>2269</v>
      </c>
      <c r="H2172" s="18">
        <v>3431.4227999999998</v>
      </c>
    </row>
    <row r="2173" spans="7:8" x14ac:dyDescent="0.3">
      <c r="G2173" s="3" t="s">
        <v>1963</v>
      </c>
      <c r="H2173" s="18">
        <v>3431.4227999999998</v>
      </c>
    </row>
    <row r="2174" spans="7:8" x14ac:dyDescent="0.3">
      <c r="G2174" s="3" t="s">
        <v>2511</v>
      </c>
      <c r="H2174" s="18">
        <v>3431.4227999999998</v>
      </c>
    </row>
    <row r="2175" spans="7:8" x14ac:dyDescent="0.3">
      <c r="G2175" s="3" t="s">
        <v>340</v>
      </c>
      <c r="H2175" s="18">
        <v>3431.4227999999998</v>
      </c>
    </row>
    <row r="2176" spans="7:8" x14ac:dyDescent="0.3">
      <c r="G2176" s="3" t="s">
        <v>2543</v>
      </c>
      <c r="H2176" s="18">
        <v>3431.4227999999998</v>
      </c>
    </row>
    <row r="2177" spans="7:8" x14ac:dyDescent="0.3">
      <c r="G2177" s="3" t="s">
        <v>2531</v>
      </c>
      <c r="H2177" s="18">
        <v>3431.4227999999998</v>
      </c>
    </row>
    <row r="2178" spans="7:8" x14ac:dyDescent="0.3">
      <c r="G2178" s="3" t="s">
        <v>2753</v>
      </c>
      <c r="H2178" s="18">
        <v>3431.4227999999998</v>
      </c>
    </row>
    <row r="2179" spans="7:8" x14ac:dyDescent="0.3">
      <c r="G2179" s="3" t="s">
        <v>1156</v>
      </c>
      <c r="H2179" s="18">
        <v>3431.4227999999998</v>
      </c>
    </row>
    <row r="2180" spans="7:8" x14ac:dyDescent="0.3">
      <c r="G2180" s="3" t="s">
        <v>1221</v>
      </c>
      <c r="H2180" s="18">
        <v>3431.4227999999998</v>
      </c>
    </row>
    <row r="2181" spans="7:8" x14ac:dyDescent="0.3">
      <c r="G2181" s="3" t="s">
        <v>1844</v>
      </c>
      <c r="H2181" s="18">
        <v>3431.4227999999998</v>
      </c>
    </row>
    <row r="2182" spans="7:8" x14ac:dyDescent="0.3">
      <c r="G2182" s="3" t="s">
        <v>2666</v>
      </c>
      <c r="H2182" s="18">
        <v>3259.1174000000001</v>
      </c>
    </row>
    <row r="2183" spans="7:8" x14ac:dyDescent="0.3">
      <c r="G2183" s="3" t="s">
        <v>2631</v>
      </c>
      <c r="H2183" s="18">
        <v>3259.1174000000001</v>
      </c>
    </row>
    <row r="2184" spans="7:8" x14ac:dyDescent="0.3">
      <c r="G2184" s="3" t="s">
        <v>1959</v>
      </c>
      <c r="H2184" s="18">
        <v>3259.1174000000001</v>
      </c>
    </row>
    <row r="2185" spans="7:8" x14ac:dyDescent="0.3">
      <c r="G2185" s="3" t="s">
        <v>1097</v>
      </c>
      <c r="H2185" s="18">
        <v>3259.1174000000001</v>
      </c>
    </row>
    <row r="2186" spans="7:8" x14ac:dyDescent="0.3">
      <c r="G2186" s="3" t="s">
        <v>2355</v>
      </c>
      <c r="H2186" s="18">
        <v>3259.1174000000001</v>
      </c>
    </row>
    <row r="2187" spans="7:8" x14ac:dyDescent="0.3">
      <c r="G2187" s="3" t="s">
        <v>2655</v>
      </c>
      <c r="H2187" s="18">
        <v>3259.1174000000001</v>
      </c>
    </row>
    <row r="2188" spans="7:8" x14ac:dyDescent="0.3">
      <c r="G2188" s="3" t="s">
        <v>2502</v>
      </c>
      <c r="H2188" s="18">
        <v>3259.1174000000001</v>
      </c>
    </row>
    <row r="2189" spans="7:8" x14ac:dyDescent="0.3">
      <c r="G2189" s="3" t="s">
        <v>2268</v>
      </c>
      <c r="H2189" s="18">
        <v>3259.1174000000001</v>
      </c>
    </row>
    <row r="2190" spans="7:8" x14ac:dyDescent="0.3">
      <c r="G2190" s="3" t="s">
        <v>341</v>
      </c>
      <c r="H2190" s="18">
        <v>3259.1174000000001</v>
      </c>
    </row>
    <row r="2191" spans="7:8" x14ac:dyDescent="0.3">
      <c r="G2191" s="3" t="s">
        <v>2161</v>
      </c>
      <c r="H2191" s="18">
        <v>3259.1174000000001</v>
      </c>
    </row>
    <row r="2192" spans="7:8" x14ac:dyDescent="0.3">
      <c r="G2192" s="3" t="s">
        <v>1096</v>
      </c>
      <c r="H2192" s="18">
        <v>3259.1174000000001</v>
      </c>
    </row>
    <row r="2193" spans="7:8" x14ac:dyDescent="0.3">
      <c r="G2193" s="3" t="s">
        <v>2686</v>
      </c>
      <c r="H2193" s="18">
        <v>3259.1174000000001</v>
      </c>
    </row>
    <row r="2194" spans="7:8" x14ac:dyDescent="0.3">
      <c r="G2194" s="3" t="s">
        <v>1216</v>
      </c>
      <c r="H2194" s="18">
        <v>3259.1174000000001</v>
      </c>
    </row>
    <row r="2195" spans="7:8" x14ac:dyDescent="0.3">
      <c r="G2195" s="3" t="s">
        <v>1184</v>
      </c>
      <c r="H2195" s="18">
        <v>3259.1174000000001</v>
      </c>
    </row>
    <row r="2196" spans="7:8" x14ac:dyDescent="0.3">
      <c r="G2196" s="3" t="s">
        <v>2637</v>
      </c>
      <c r="H2196" s="18">
        <v>3158.3063999999999</v>
      </c>
    </row>
    <row r="2197" spans="7:8" x14ac:dyDescent="0.3">
      <c r="G2197" s="3" t="s">
        <v>2463</v>
      </c>
      <c r="H2197" s="18">
        <v>3158.3063999999999</v>
      </c>
    </row>
    <row r="2198" spans="7:8" x14ac:dyDescent="0.3">
      <c r="G2198" s="3" t="s">
        <v>692</v>
      </c>
      <c r="H2198" s="18">
        <v>3158.3063999999999</v>
      </c>
    </row>
    <row r="2199" spans="7:8" x14ac:dyDescent="0.3">
      <c r="G2199" s="3" t="s">
        <v>2743</v>
      </c>
      <c r="H2199" s="18">
        <v>3158.3063999999999</v>
      </c>
    </row>
    <row r="2200" spans="7:8" x14ac:dyDescent="0.3">
      <c r="G2200" s="3" t="s">
        <v>2698</v>
      </c>
      <c r="H2200" s="18">
        <v>3158.3063999999999</v>
      </c>
    </row>
    <row r="2201" spans="7:8" x14ac:dyDescent="0.3">
      <c r="G2201" s="3" t="s">
        <v>642</v>
      </c>
      <c r="H2201" s="18">
        <v>3158.3063999999999</v>
      </c>
    </row>
    <row r="2202" spans="7:8" x14ac:dyDescent="0.3">
      <c r="G2202" s="3" t="s">
        <v>2465</v>
      </c>
      <c r="H2202" s="18">
        <v>3158.3063999999999</v>
      </c>
    </row>
    <row r="2203" spans="7:8" x14ac:dyDescent="0.3">
      <c r="G2203" s="3" t="s">
        <v>2595</v>
      </c>
      <c r="H2203" s="18">
        <v>3158.3063999999999</v>
      </c>
    </row>
    <row r="2204" spans="7:8" x14ac:dyDescent="0.3">
      <c r="G2204" s="3" t="s">
        <v>1746</v>
      </c>
      <c r="H2204" s="18">
        <v>3145.4708999999998</v>
      </c>
    </row>
    <row r="2205" spans="7:8" x14ac:dyDescent="0.3">
      <c r="G2205" s="3" t="s">
        <v>1148</v>
      </c>
      <c r="H2205" s="18">
        <v>3145.4708999999998</v>
      </c>
    </row>
    <row r="2206" spans="7:8" x14ac:dyDescent="0.3">
      <c r="G2206" s="3" t="s">
        <v>2427</v>
      </c>
      <c r="H2206" s="18">
        <v>3145.4708999999998</v>
      </c>
    </row>
    <row r="2207" spans="7:8" x14ac:dyDescent="0.3">
      <c r="G2207" s="3" t="s">
        <v>2536</v>
      </c>
      <c r="H2207" s="18">
        <v>3145.4708999999998</v>
      </c>
    </row>
    <row r="2208" spans="7:8" x14ac:dyDescent="0.3">
      <c r="G2208" s="3" t="s">
        <v>1810</v>
      </c>
      <c r="H2208" s="18">
        <v>3145.4708999999998</v>
      </c>
    </row>
    <row r="2209" spans="7:8" x14ac:dyDescent="0.3">
      <c r="G2209" s="3" t="s">
        <v>1969</v>
      </c>
      <c r="H2209" s="18">
        <v>2975.6712000000002</v>
      </c>
    </row>
    <row r="2210" spans="7:8" x14ac:dyDescent="0.3">
      <c r="G2210" s="3" t="s">
        <v>2351</v>
      </c>
      <c r="H2210" s="18">
        <v>2975.6712000000002</v>
      </c>
    </row>
    <row r="2211" spans="7:8" x14ac:dyDescent="0.3">
      <c r="G2211" s="3" t="s">
        <v>2270</v>
      </c>
      <c r="H2211" s="18">
        <v>2962.8339999999998</v>
      </c>
    </row>
    <row r="2212" spans="7:8" x14ac:dyDescent="0.3">
      <c r="G2212" s="3" t="s">
        <v>1147</v>
      </c>
      <c r="H2212" s="18">
        <v>2962.8339999999998</v>
      </c>
    </row>
    <row r="2213" spans="7:8" x14ac:dyDescent="0.3">
      <c r="G2213" s="3" t="s">
        <v>1102</v>
      </c>
      <c r="H2213" s="18">
        <v>2962.8339999999998</v>
      </c>
    </row>
    <row r="2214" spans="7:8" x14ac:dyDescent="0.3">
      <c r="G2214" s="3" t="s">
        <v>2275</v>
      </c>
      <c r="H2214" s="18">
        <v>2962.8339999999998</v>
      </c>
    </row>
    <row r="2215" spans="7:8" x14ac:dyDescent="0.3">
      <c r="G2215" s="3" t="s">
        <v>2519</v>
      </c>
      <c r="H2215" s="18">
        <v>2962.8339999999998</v>
      </c>
    </row>
    <row r="2216" spans="7:8" x14ac:dyDescent="0.3">
      <c r="G2216" s="3" t="s">
        <v>2777</v>
      </c>
      <c r="H2216" s="18">
        <v>2962.8339999999998</v>
      </c>
    </row>
    <row r="2217" spans="7:8" x14ac:dyDescent="0.3">
      <c r="G2217" s="3" t="s">
        <v>342</v>
      </c>
      <c r="H2217" s="18">
        <v>2962.8339999999998</v>
      </c>
    </row>
    <row r="2218" spans="7:8" x14ac:dyDescent="0.3">
      <c r="G2218" s="3" t="s">
        <v>2760</v>
      </c>
      <c r="H2218" s="18">
        <v>2962.8339999999998</v>
      </c>
    </row>
    <row r="2219" spans="7:8" x14ac:dyDescent="0.3">
      <c r="G2219" s="3" t="s">
        <v>2354</v>
      </c>
      <c r="H2219" s="18">
        <v>2962.8339999999998</v>
      </c>
    </row>
    <row r="2220" spans="7:8" x14ac:dyDescent="0.3">
      <c r="G2220" s="3" t="s">
        <v>2152</v>
      </c>
      <c r="H2220" s="18">
        <v>2962.8339999999998</v>
      </c>
    </row>
    <row r="2221" spans="7:8" x14ac:dyDescent="0.3">
      <c r="G2221" s="3" t="s">
        <v>1090</v>
      </c>
      <c r="H2221" s="18">
        <v>2962.8339999999998</v>
      </c>
    </row>
    <row r="2222" spans="7:8" x14ac:dyDescent="0.3">
      <c r="G2222" s="3" t="s">
        <v>2331</v>
      </c>
      <c r="H2222" s="18">
        <v>2962.8339999999998</v>
      </c>
    </row>
    <row r="2223" spans="7:8" x14ac:dyDescent="0.3">
      <c r="G2223" s="3" t="s">
        <v>2785</v>
      </c>
      <c r="H2223" s="18">
        <v>2962.8339999999998</v>
      </c>
    </row>
    <row r="2224" spans="7:8" x14ac:dyDescent="0.3">
      <c r="G2224" s="3" t="s">
        <v>1945</v>
      </c>
      <c r="H2224" s="18">
        <v>2962.8339999999998</v>
      </c>
    </row>
    <row r="2225" spans="7:8" x14ac:dyDescent="0.3">
      <c r="G2225" s="3" t="s">
        <v>777</v>
      </c>
      <c r="H2225" s="18">
        <v>2953.7912000000001</v>
      </c>
    </row>
    <row r="2226" spans="7:8" x14ac:dyDescent="0.3">
      <c r="G2226" s="3" t="s">
        <v>1647</v>
      </c>
      <c r="H2226" s="18">
        <v>2953.7912000000001</v>
      </c>
    </row>
    <row r="2227" spans="7:8" x14ac:dyDescent="0.3">
      <c r="G2227" s="3" t="s">
        <v>2810</v>
      </c>
      <c r="H2227" s="18">
        <v>2953.7912000000001</v>
      </c>
    </row>
    <row r="2228" spans="7:8" x14ac:dyDescent="0.3">
      <c r="G2228" s="3" t="s">
        <v>559</v>
      </c>
      <c r="H2228" s="18">
        <v>2953.7912000000001</v>
      </c>
    </row>
    <row r="2229" spans="7:8" x14ac:dyDescent="0.3">
      <c r="G2229" s="3" t="s">
        <v>625</v>
      </c>
      <c r="H2229" s="18">
        <v>2860.6911</v>
      </c>
    </row>
    <row r="2230" spans="7:8" x14ac:dyDescent="0.3">
      <c r="G2230" s="3" t="s">
        <v>2114</v>
      </c>
      <c r="H2230" s="18">
        <v>2860.6911</v>
      </c>
    </row>
    <row r="2231" spans="7:8" x14ac:dyDescent="0.3">
      <c r="G2231" s="3" t="s">
        <v>394</v>
      </c>
      <c r="H2231" s="18">
        <v>2860.6911</v>
      </c>
    </row>
    <row r="2232" spans="7:8" x14ac:dyDescent="0.3">
      <c r="G2232" s="3" t="s">
        <v>1912</v>
      </c>
      <c r="H2232" s="18">
        <v>2860.6911</v>
      </c>
    </row>
    <row r="2233" spans="7:8" x14ac:dyDescent="0.3">
      <c r="G2233" s="3" t="s">
        <v>2576</v>
      </c>
      <c r="H2233" s="18">
        <v>2860.6911</v>
      </c>
    </row>
    <row r="2234" spans="7:8" x14ac:dyDescent="0.3">
      <c r="G2234" s="3" t="s">
        <v>2762</v>
      </c>
      <c r="H2234" s="18">
        <v>2859.5189999999998</v>
      </c>
    </row>
    <row r="2235" spans="7:8" x14ac:dyDescent="0.3">
      <c r="G2235" s="3" t="s">
        <v>1186</v>
      </c>
      <c r="H2235" s="18">
        <v>2859.5189999999998</v>
      </c>
    </row>
    <row r="2236" spans="7:8" x14ac:dyDescent="0.3">
      <c r="G2236" s="3" t="s">
        <v>343</v>
      </c>
      <c r="H2236" s="18">
        <v>2859.5189999999998</v>
      </c>
    </row>
    <row r="2237" spans="7:8" x14ac:dyDescent="0.3">
      <c r="G2237" s="3" t="s">
        <v>2793</v>
      </c>
      <c r="H2237" s="18">
        <v>2859.5189999999998</v>
      </c>
    </row>
    <row r="2238" spans="7:8" x14ac:dyDescent="0.3">
      <c r="G2238" s="3" t="s">
        <v>1841</v>
      </c>
      <c r="H2238" s="18">
        <v>2859.5189999999998</v>
      </c>
    </row>
    <row r="2239" spans="7:8" x14ac:dyDescent="0.3">
      <c r="G2239" s="3" t="s">
        <v>2765</v>
      </c>
      <c r="H2239" s="18">
        <v>2859.5189999999998</v>
      </c>
    </row>
    <row r="2240" spans="7:8" x14ac:dyDescent="0.3">
      <c r="G2240" s="3" t="s">
        <v>1836</v>
      </c>
      <c r="H2240" s="18">
        <v>2859.5189999999998</v>
      </c>
    </row>
    <row r="2241" spans="7:8" x14ac:dyDescent="0.3">
      <c r="G2241" s="3" t="s">
        <v>2199</v>
      </c>
      <c r="H2241" s="18">
        <v>2859.5189999999998</v>
      </c>
    </row>
    <row r="2242" spans="7:8" x14ac:dyDescent="0.3">
      <c r="G2242" s="3" t="s">
        <v>2752</v>
      </c>
      <c r="H2242" s="18">
        <v>2859.5189999999998</v>
      </c>
    </row>
    <row r="2243" spans="7:8" x14ac:dyDescent="0.3">
      <c r="G2243" s="3" t="s">
        <v>2729</v>
      </c>
      <c r="H2243" s="18">
        <v>2859.5189999999998</v>
      </c>
    </row>
    <row r="2244" spans="7:8" x14ac:dyDescent="0.3">
      <c r="G2244" s="3" t="s">
        <v>1116</v>
      </c>
      <c r="H2244" s="18">
        <v>2859.5189999999998</v>
      </c>
    </row>
    <row r="2245" spans="7:8" x14ac:dyDescent="0.3">
      <c r="G2245" s="3" t="s">
        <v>1135</v>
      </c>
      <c r="H2245" s="18">
        <v>2829.8645999999999</v>
      </c>
    </row>
    <row r="2246" spans="7:8" x14ac:dyDescent="0.3">
      <c r="G2246" s="3" t="s">
        <v>466</v>
      </c>
      <c r="H2246" s="18">
        <v>2829.8645999999999</v>
      </c>
    </row>
    <row r="2247" spans="7:8" x14ac:dyDescent="0.3">
      <c r="G2247" s="3" t="s">
        <v>1179</v>
      </c>
      <c r="H2247" s="18">
        <v>2829.8645999999999</v>
      </c>
    </row>
    <row r="2248" spans="7:8" x14ac:dyDescent="0.3">
      <c r="G2248" s="3" t="s">
        <v>537</v>
      </c>
      <c r="H2248" s="18">
        <v>2829.8645999999999</v>
      </c>
    </row>
    <row r="2249" spans="7:8" x14ac:dyDescent="0.3">
      <c r="G2249" s="3" t="s">
        <v>1874</v>
      </c>
      <c r="H2249" s="18">
        <v>2829.8645999999999</v>
      </c>
    </row>
    <row r="2250" spans="7:8" x14ac:dyDescent="0.3">
      <c r="G2250" s="3" t="s">
        <v>1232</v>
      </c>
      <c r="H2250" s="18">
        <v>2829.8645999999999</v>
      </c>
    </row>
    <row r="2251" spans="7:8" x14ac:dyDescent="0.3">
      <c r="G2251" s="3" t="s">
        <v>2221</v>
      </c>
      <c r="H2251" s="18">
        <v>2829.8645999999999</v>
      </c>
    </row>
    <row r="2252" spans="7:8" x14ac:dyDescent="0.3">
      <c r="G2252" s="3" t="s">
        <v>2792</v>
      </c>
      <c r="H2252" s="18">
        <v>2829.8645999999999</v>
      </c>
    </row>
    <row r="2253" spans="7:8" x14ac:dyDescent="0.3">
      <c r="G2253" s="3" t="s">
        <v>2157</v>
      </c>
      <c r="H2253" s="18">
        <v>2813.9515999999999</v>
      </c>
    </row>
    <row r="2254" spans="7:8" x14ac:dyDescent="0.3">
      <c r="G2254" s="3" t="s">
        <v>533</v>
      </c>
      <c r="H2254" s="18">
        <v>2813.9515999999999</v>
      </c>
    </row>
    <row r="2255" spans="7:8" x14ac:dyDescent="0.3">
      <c r="G2255" s="3" t="s">
        <v>2265</v>
      </c>
      <c r="H2255" s="18">
        <v>2813.9515999999999</v>
      </c>
    </row>
    <row r="2256" spans="7:8" x14ac:dyDescent="0.3">
      <c r="G2256" s="3" t="s">
        <v>2596</v>
      </c>
      <c r="H2256" s="18">
        <v>2813.9515999999999</v>
      </c>
    </row>
    <row r="2257" spans="7:8" x14ac:dyDescent="0.3">
      <c r="G2257" s="3" t="s">
        <v>2768</v>
      </c>
      <c r="H2257" s="18">
        <v>2813.9515999999999</v>
      </c>
    </row>
    <row r="2258" spans="7:8" x14ac:dyDescent="0.3">
      <c r="G2258" s="3" t="s">
        <v>2349</v>
      </c>
      <c r="H2258" s="18">
        <v>2813.9515999999999</v>
      </c>
    </row>
    <row r="2259" spans="7:8" x14ac:dyDescent="0.3">
      <c r="G2259" s="3" t="s">
        <v>2205</v>
      </c>
      <c r="H2259" s="18">
        <v>2813.9515999999999</v>
      </c>
    </row>
    <row r="2260" spans="7:8" x14ac:dyDescent="0.3">
      <c r="G2260" s="3" t="s">
        <v>1812</v>
      </c>
      <c r="H2260" s="18">
        <v>2813.9515999999999</v>
      </c>
    </row>
    <row r="2261" spans="7:8" x14ac:dyDescent="0.3">
      <c r="G2261" s="3" t="s">
        <v>2782</v>
      </c>
      <c r="H2261" s="18">
        <v>2813.9515999999999</v>
      </c>
    </row>
    <row r="2262" spans="7:8" x14ac:dyDescent="0.3">
      <c r="G2262" s="3" t="s">
        <v>723</v>
      </c>
      <c r="H2262" s="18">
        <v>2813.9515999999999</v>
      </c>
    </row>
    <row r="2263" spans="7:8" x14ac:dyDescent="0.3">
      <c r="G2263" s="3" t="s">
        <v>2004</v>
      </c>
      <c r="H2263" s="18">
        <v>2813.9515999999999</v>
      </c>
    </row>
    <row r="2264" spans="7:8" x14ac:dyDescent="0.3">
      <c r="G2264" s="3" t="s">
        <v>1679</v>
      </c>
      <c r="H2264" s="18">
        <v>2813.9515999999999</v>
      </c>
    </row>
    <row r="2265" spans="7:8" x14ac:dyDescent="0.3">
      <c r="G2265" s="3" t="s">
        <v>481</v>
      </c>
      <c r="H2265" s="18">
        <v>2813.9515999999999</v>
      </c>
    </row>
    <row r="2266" spans="7:8" x14ac:dyDescent="0.3">
      <c r="G2266" s="3" t="s">
        <v>2406</v>
      </c>
      <c r="H2266" s="18">
        <v>2813.9515999999999</v>
      </c>
    </row>
    <row r="2267" spans="7:8" x14ac:dyDescent="0.3">
      <c r="G2267" s="3" t="s">
        <v>1754</v>
      </c>
      <c r="H2267" s="18">
        <v>2813.9515999999999</v>
      </c>
    </row>
    <row r="2268" spans="7:8" x14ac:dyDescent="0.3">
      <c r="G2268" s="3" t="s">
        <v>588</v>
      </c>
      <c r="H2268" s="18">
        <v>2813.9515999999999</v>
      </c>
    </row>
    <row r="2269" spans="7:8" x14ac:dyDescent="0.3">
      <c r="G2269" s="3" t="s">
        <v>1399</v>
      </c>
      <c r="H2269" s="18">
        <v>2813.9515999999999</v>
      </c>
    </row>
    <row r="2270" spans="7:8" x14ac:dyDescent="0.3">
      <c r="G2270" s="3" t="s">
        <v>521</v>
      </c>
      <c r="H2270" s="18">
        <v>2813.9515999999999</v>
      </c>
    </row>
    <row r="2271" spans="7:8" x14ac:dyDescent="0.3">
      <c r="G2271" s="3" t="s">
        <v>1828</v>
      </c>
      <c r="H2271" s="18">
        <v>2813.9515999999999</v>
      </c>
    </row>
    <row r="2272" spans="7:8" x14ac:dyDescent="0.3">
      <c r="G2272" s="3" t="s">
        <v>2376</v>
      </c>
      <c r="H2272" s="18">
        <v>2813.9515999999999</v>
      </c>
    </row>
    <row r="2273" spans="7:8" x14ac:dyDescent="0.3">
      <c r="G2273" s="3" t="s">
        <v>1084</v>
      </c>
      <c r="H2273" s="18">
        <v>2813.9515999999999</v>
      </c>
    </row>
    <row r="2274" spans="7:8" x14ac:dyDescent="0.3">
      <c r="G2274" s="3" t="s">
        <v>2815</v>
      </c>
      <c r="H2274" s="18">
        <v>2813.9515999999999</v>
      </c>
    </row>
    <row r="2275" spans="7:8" x14ac:dyDescent="0.3">
      <c r="G2275" s="3" t="s">
        <v>2235</v>
      </c>
      <c r="H2275" s="18">
        <v>2813.9515999999999</v>
      </c>
    </row>
    <row r="2276" spans="7:8" x14ac:dyDescent="0.3">
      <c r="G2276" s="3" t="s">
        <v>344</v>
      </c>
      <c r="H2276" s="18">
        <v>2813.9515999999999</v>
      </c>
    </row>
    <row r="2277" spans="7:8" x14ac:dyDescent="0.3">
      <c r="G2277" s="3" t="s">
        <v>2077</v>
      </c>
      <c r="H2277" s="18">
        <v>2813.9515999999999</v>
      </c>
    </row>
    <row r="2278" spans="7:8" x14ac:dyDescent="0.3">
      <c r="G2278" s="3" t="s">
        <v>2675</v>
      </c>
      <c r="H2278" s="18">
        <v>2813.9515999999999</v>
      </c>
    </row>
    <row r="2279" spans="7:8" x14ac:dyDescent="0.3">
      <c r="G2279" s="3" t="s">
        <v>2144</v>
      </c>
      <c r="H2279" s="18">
        <v>2813.9515999999999</v>
      </c>
    </row>
    <row r="2280" spans="7:8" x14ac:dyDescent="0.3">
      <c r="G2280" s="3" t="s">
        <v>500</v>
      </c>
      <c r="H2280" s="18">
        <v>2813.9515999999999</v>
      </c>
    </row>
    <row r="2281" spans="7:8" x14ac:dyDescent="0.3">
      <c r="G2281" s="3" t="s">
        <v>1779</v>
      </c>
      <c r="H2281" s="18">
        <v>2813.9515999999999</v>
      </c>
    </row>
    <row r="2282" spans="7:8" x14ac:dyDescent="0.3">
      <c r="G2282" s="3" t="s">
        <v>1923</v>
      </c>
      <c r="H2282" s="18">
        <v>2813.9515999999999</v>
      </c>
    </row>
    <row r="2283" spans="7:8" x14ac:dyDescent="0.3">
      <c r="G2283" s="3" t="s">
        <v>1888</v>
      </c>
      <c r="H2283" s="18">
        <v>2813.9515999999999</v>
      </c>
    </row>
    <row r="2284" spans="7:8" x14ac:dyDescent="0.3">
      <c r="G2284" s="3" t="s">
        <v>2061</v>
      </c>
      <c r="H2284" s="18">
        <v>2813.9515999999999</v>
      </c>
    </row>
    <row r="2285" spans="7:8" x14ac:dyDescent="0.3">
      <c r="G2285" s="3" t="s">
        <v>1137</v>
      </c>
      <c r="H2285" s="18">
        <v>2813.9515999999999</v>
      </c>
    </row>
    <row r="2286" spans="7:8" x14ac:dyDescent="0.3">
      <c r="G2286" s="3" t="s">
        <v>1864</v>
      </c>
      <c r="H2286" s="18">
        <v>2813.9515999999999</v>
      </c>
    </row>
    <row r="2287" spans="7:8" x14ac:dyDescent="0.3">
      <c r="G2287" s="3" t="s">
        <v>2139</v>
      </c>
      <c r="H2287" s="18">
        <v>2813.9515999999999</v>
      </c>
    </row>
    <row r="2288" spans="7:8" x14ac:dyDescent="0.3">
      <c r="G2288" s="3" t="s">
        <v>1941</v>
      </c>
      <c r="H2288" s="18">
        <v>2813.9515999999999</v>
      </c>
    </row>
    <row r="2289" spans="7:8" x14ac:dyDescent="0.3">
      <c r="G2289" s="3" t="s">
        <v>433</v>
      </c>
      <c r="H2289" s="18">
        <v>2813.9515999999999</v>
      </c>
    </row>
    <row r="2290" spans="7:8" x14ac:dyDescent="0.3">
      <c r="G2290" s="3" t="s">
        <v>671</v>
      </c>
      <c r="H2290" s="18">
        <v>2813.9515999999999</v>
      </c>
    </row>
    <row r="2291" spans="7:8" x14ac:dyDescent="0.3">
      <c r="G2291" s="3" t="s">
        <v>345</v>
      </c>
      <c r="H2291" s="18">
        <v>2813.9515999999999</v>
      </c>
    </row>
    <row r="2292" spans="7:8" x14ac:dyDescent="0.3">
      <c r="G2292" s="3" t="s">
        <v>656</v>
      </c>
      <c r="H2292" s="18">
        <v>2813.9515999999999</v>
      </c>
    </row>
    <row r="2293" spans="7:8" x14ac:dyDescent="0.3">
      <c r="G2293" s="3" t="s">
        <v>2774</v>
      </c>
      <c r="H2293" s="18">
        <v>2813.9515999999999</v>
      </c>
    </row>
    <row r="2294" spans="7:8" x14ac:dyDescent="0.3">
      <c r="G2294" s="3" t="s">
        <v>2016</v>
      </c>
      <c r="H2294" s="18">
        <v>2813.9515999999999</v>
      </c>
    </row>
    <row r="2295" spans="7:8" x14ac:dyDescent="0.3">
      <c r="G2295" s="3" t="s">
        <v>1151</v>
      </c>
      <c r="H2295" s="18">
        <v>2773.6907999999999</v>
      </c>
    </row>
    <row r="2296" spans="7:8" x14ac:dyDescent="0.3">
      <c r="G2296" s="3" t="s">
        <v>2722</v>
      </c>
      <c r="H2296" s="18">
        <v>2773.6907999999999</v>
      </c>
    </row>
    <row r="2297" spans="7:8" x14ac:dyDescent="0.3">
      <c r="G2297" s="3" t="s">
        <v>1158</v>
      </c>
      <c r="H2297" s="18">
        <v>2773.6907999999999</v>
      </c>
    </row>
    <row r="2298" spans="7:8" x14ac:dyDescent="0.3">
      <c r="G2298" s="3" t="s">
        <v>1786</v>
      </c>
      <c r="H2298" s="18">
        <v>2773.6907999999999</v>
      </c>
    </row>
    <row r="2299" spans="7:8" x14ac:dyDescent="0.3">
      <c r="G2299" s="3" t="s">
        <v>1036</v>
      </c>
      <c r="H2299" s="18">
        <v>2773.6907999999999</v>
      </c>
    </row>
    <row r="2300" spans="7:8" x14ac:dyDescent="0.3">
      <c r="G2300" s="3" t="s">
        <v>743</v>
      </c>
      <c r="H2300" s="18">
        <v>2773.6907999999999</v>
      </c>
    </row>
    <row r="2301" spans="7:8" x14ac:dyDescent="0.3">
      <c r="G2301" s="3" t="s">
        <v>2748</v>
      </c>
      <c r="H2301" s="18">
        <v>2773.6907999999999</v>
      </c>
    </row>
    <row r="2302" spans="7:8" x14ac:dyDescent="0.3">
      <c r="G2302" s="3" t="s">
        <v>347</v>
      </c>
      <c r="H2302" s="18">
        <v>2773.6907999999999</v>
      </c>
    </row>
    <row r="2303" spans="7:8" x14ac:dyDescent="0.3">
      <c r="G2303" s="3" t="s">
        <v>2232</v>
      </c>
      <c r="H2303" s="18">
        <v>2773.6907999999999</v>
      </c>
    </row>
    <row r="2304" spans="7:8" x14ac:dyDescent="0.3">
      <c r="G2304" s="3" t="s">
        <v>1801</v>
      </c>
      <c r="H2304" s="18">
        <v>2773.6907999999999</v>
      </c>
    </row>
    <row r="2305" spans="7:8" x14ac:dyDescent="0.3">
      <c r="G2305" s="3" t="s">
        <v>2369</v>
      </c>
      <c r="H2305" s="18">
        <v>2773.6907999999999</v>
      </c>
    </row>
    <row r="2306" spans="7:8" x14ac:dyDescent="0.3">
      <c r="G2306" s="3" t="s">
        <v>2518</v>
      </c>
      <c r="H2306" s="18">
        <v>2773.6907999999999</v>
      </c>
    </row>
    <row r="2307" spans="7:8" x14ac:dyDescent="0.3">
      <c r="G2307" s="3" t="s">
        <v>1034</v>
      </c>
      <c r="H2307" s="18">
        <v>2773.6907999999999</v>
      </c>
    </row>
    <row r="2308" spans="7:8" x14ac:dyDescent="0.3">
      <c r="G2308" s="3" t="s">
        <v>2763</v>
      </c>
      <c r="H2308" s="18">
        <v>2773.6907999999999</v>
      </c>
    </row>
    <row r="2309" spans="7:8" x14ac:dyDescent="0.3">
      <c r="G2309" s="3" t="s">
        <v>1217</v>
      </c>
      <c r="H2309" s="18">
        <v>2773.6907999999999</v>
      </c>
    </row>
    <row r="2310" spans="7:8" x14ac:dyDescent="0.3">
      <c r="G2310" s="3" t="s">
        <v>2715</v>
      </c>
      <c r="H2310" s="18">
        <v>2773.6907999999999</v>
      </c>
    </row>
    <row r="2311" spans="7:8" x14ac:dyDescent="0.3">
      <c r="G2311" s="3" t="s">
        <v>1119</v>
      </c>
      <c r="H2311" s="18">
        <v>2773.6907999999999</v>
      </c>
    </row>
    <row r="2312" spans="7:8" x14ac:dyDescent="0.3">
      <c r="G2312" s="3" t="s">
        <v>346</v>
      </c>
      <c r="H2312" s="18">
        <v>2773.6907999999999</v>
      </c>
    </row>
    <row r="2313" spans="7:8" x14ac:dyDescent="0.3">
      <c r="G2313" s="3" t="s">
        <v>1218</v>
      </c>
      <c r="H2313" s="18">
        <v>2773.6907999999999</v>
      </c>
    </row>
    <row r="2314" spans="7:8" x14ac:dyDescent="0.3">
      <c r="G2314" s="3" t="s">
        <v>2618</v>
      </c>
      <c r="H2314" s="18">
        <v>2773.6907999999999</v>
      </c>
    </row>
    <row r="2315" spans="7:8" x14ac:dyDescent="0.3">
      <c r="G2315" s="3" t="s">
        <v>1975</v>
      </c>
      <c r="H2315" s="18">
        <v>2773.6907999999999</v>
      </c>
    </row>
    <row r="2316" spans="7:8" x14ac:dyDescent="0.3">
      <c r="G2316" s="3" t="s">
        <v>348</v>
      </c>
      <c r="H2316" s="18">
        <v>2763.5180999999998</v>
      </c>
    </row>
    <row r="2317" spans="7:8" x14ac:dyDescent="0.3">
      <c r="G2317" s="3" t="s">
        <v>648</v>
      </c>
      <c r="H2317" s="18">
        <v>2763.5180999999998</v>
      </c>
    </row>
    <row r="2318" spans="7:8" x14ac:dyDescent="0.3">
      <c r="G2318" s="3" t="s">
        <v>728</v>
      </c>
      <c r="H2318" s="18">
        <v>2763.5180999999998</v>
      </c>
    </row>
    <row r="2319" spans="7:8" x14ac:dyDescent="0.3">
      <c r="G2319" s="3" t="s">
        <v>564</v>
      </c>
      <c r="H2319" s="18">
        <v>2763.5180999999998</v>
      </c>
    </row>
    <row r="2320" spans="7:8" x14ac:dyDescent="0.3">
      <c r="G2320" s="3" t="s">
        <v>2440</v>
      </c>
      <c r="H2320" s="18">
        <v>2763.5180999999998</v>
      </c>
    </row>
    <row r="2321" spans="7:8" x14ac:dyDescent="0.3">
      <c r="G2321" s="3" t="s">
        <v>1187</v>
      </c>
      <c r="H2321" s="18">
        <v>2666.5506</v>
      </c>
    </row>
    <row r="2322" spans="7:8" x14ac:dyDescent="0.3">
      <c r="G2322" s="3" t="s">
        <v>1208</v>
      </c>
      <c r="H2322" s="18">
        <v>2666.5506</v>
      </c>
    </row>
    <row r="2323" spans="7:8" x14ac:dyDescent="0.3">
      <c r="G2323" s="3" t="s">
        <v>2652</v>
      </c>
      <c r="H2323" s="18">
        <v>2666.5506</v>
      </c>
    </row>
    <row r="2324" spans="7:8" x14ac:dyDescent="0.3">
      <c r="G2324" s="3" t="s">
        <v>2039</v>
      </c>
      <c r="H2324" s="18">
        <v>2666.5506</v>
      </c>
    </row>
    <row r="2325" spans="7:8" x14ac:dyDescent="0.3">
      <c r="G2325" s="3" t="s">
        <v>2778</v>
      </c>
      <c r="H2325" s="18">
        <v>2666.5506</v>
      </c>
    </row>
    <row r="2326" spans="7:8" x14ac:dyDescent="0.3">
      <c r="G2326" s="3" t="s">
        <v>2786</v>
      </c>
      <c r="H2326" s="18">
        <v>2666.5506</v>
      </c>
    </row>
    <row r="2327" spans="7:8" x14ac:dyDescent="0.3">
      <c r="G2327" s="3" t="s">
        <v>2797</v>
      </c>
      <c r="H2327" s="18">
        <v>2666.5506</v>
      </c>
    </row>
    <row r="2328" spans="7:8" x14ac:dyDescent="0.3">
      <c r="G2328" s="3" t="s">
        <v>2515</v>
      </c>
      <c r="H2328" s="18">
        <v>2666.5506</v>
      </c>
    </row>
    <row r="2329" spans="7:8" x14ac:dyDescent="0.3">
      <c r="G2329" s="3" t="s">
        <v>2653</v>
      </c>
      <c r="H2329" s="18">
        <v>2666.5506</v>
      </c>
    </row>
    <row r="2330" spans="7:8" x14ac:dyDescent="0.3">
      <c r="G2330" s="3" t="s">
        <v>1932</v>
      </c>
      <c r="H2330" s="18">
        <v>2666.5506</v>
      </c>
    </row>
    <row r="2331" spans="7:8" x14ac:dyDescent="0.3">
      <c r="G2331" s="3" t="s">
        <v>2378</v>
      </c>
      <c r="H2331" s="18">
        <v>2666.5506</v>
      </c>
    </row>
    <row r="2332" spans="7:8" x14ac:dyDescent="0.3">
      <c r="G2332" s="3" t="s">
        <v>2764</v>
      </c>
      <c r="H2332" s="18">
        <v>2666.5506</v>
      </c>
    </row>
    <row r="2333" spans="7:8" x14ac:dyDescent="0.3">
      <c r="G2333" s="3" t="s">
        <v>1143</v>
      </c>
      <c r="H2333" s="18">
        <v>2666.5506</v>
      </c>
    </row>
    <row r="2334" spans="7:8" x14ac:dyDescent="0.3">
      <c r="G2334" s="3" t="s">
        <v>1755</v>
      </c>
      <c r="H2334" s="18">
        <v>2582.6361000000002</v>
      </c>
    </row>
    <row r="2335" spans="7:8" x14ac:dyDescent="0.3">
      <c r="G2335" s="3" t="s">
        <v>1375</v>
      </c>
      <c r="H2335" s="18">
        <v>2582.6361000000002</v>
      </c>
    </row>
    <row r="2336" spans="7:8" x14ac:dyDescent="0.3">
      <c r="G2336" s="3" t="s">
        <v>2759</v>
      </c>
      <c r="H2336" s="18">
        <v>2582.6361000000002</v>
      </c>
    </row>
    <row r="2337" spans="7:8" x14ac:dyDescent="0.3">
      <c r="G2337" s="3" t="s">
        <v>1206</v>
      </c>
      <c r="H2337" s="18">
        <v>2582.6361000000002</v>
      </c>
    </row>
    <row r="2338" spans="7:8" x14ac:dyDescent="0.3">
      <c r="G2338" s="3" t="s">
        <v>1128</v>
      </c>
      <c r="H2338" s="18">
        <v>2582.6361000000002</v>
      </c>
    </row>
    <row r="2339" spans="7:8" x14ac:dyDescent="0.3">
      <c r="G2339" s="3" t="s">
        <v>2672</v>
      </c>
      <c r="H2339" s="18">
        <v>2582.6361000000002</v>
      </c>
    </row>
    <row r="2340" spans="7:8" x14ac:dyDescent="0.3">
      <c r="G2340" s="3" t="s">
        <v>2010</v>
      </c>
      <c r="H2340" s="18">
        <v>2582.6361000000002</v>
      </c>
    </row>
    <row r="2341" spans="7:8" x14ac:dyDescent="0.3">
      <c r="G2341" s="3" t="s">
        <v>2053</v>
      </c>
      <c r="H2341" s="18">
        <v>2582.6361000000002</v>
      </c>
    </row>
    <row r="2342" spans="7:8" x14ac:dyDescent="0.3">
      <c r="G2342" s="3" t="s">
        <v>349</v>
      </c>
      <c r="H2342" s="18">
        <v>2582.6361000000002</v>
      </c>
    </row>
    <row r="2343" spans="7:8" x14ac:dyDescent="0.3">
      <c r="G2343" s="3" t="s">
        <v>965</v>
      </c>
      <c r="H2343" s="18">
        <v>2582.6361000000002</v>
      </c>
    </row>
    <row r="2344" spans="7:8" x14ac:dyDescent="0.3">
      <c r="G2344" s="3" t="s">
        <v>1931</v>
      </c>
      <c r="H2344" s="18">
        <v>2582.6361000000002</v>
      </c>
    </row>
    <row r="2345" spans="7:8" x14ac:dyDescent="0.3">
      <c r="G2345" s="3" t="s">
        <v>837</v>
      </c>
      <c r="H2345" s="18">
        <v>2582.6361000000002</v>
      </c>
    </row>
    <row r="2346" spans="7:8" x14ac:dyDescent="0.3">
      <c r="G2346" s="3" t="s">
        <v>2180</v>
      </c>
      <c r="H2346" s="18">
        <v>2582.6361000000002</v>
      </c>
    </row>
    <row r="2347" spans="7:8" x14ac:dyDescent="0.3">
      <c r="G2347" s="3" t="s">
        <v>767</v>
      </c>
      <c r="H2347" s="18">
        <v>2582.6361000000002</v>
      </c>
    </row>
    <row r="2348" spans="7:8" x14ac:dyDescent="0.3">
      <c r="G2348" s="3" t="s">
        <v>2496</v>
      </c>
      <c r="H2348" s="18">
        <v>2582.6361000000002</v>
      </c>
    </row>
    <row r="2349" spans="7:8" x14ac:dyDescent="0.3">
      <c r="G2349" s="3" t="s">
        <v>1192</v>
      </c>
      <c r="H2349" s="18">
        <v>2582.6361000000002</v>
      </c>
    </row>
    <row r="2350" spans="7:8" x14ac:dyDescent="0.3">
      <c r="G2350" s="3" t="s">
        <v>2702</v>
      </c>
      <c r="H2350" s="18">
        <v>2582.6361000000002</v>
      </c>
    </row>
    <row r="2351" spans="7:8" x14ac:dyDescent="0.3">
      <c r="G2351" s="3" t="s">
        <v>750</v>
      </c>
      <c r="H2351" s="18">
        <v>2582.6361000000002</v>
      </c>
    </row>
    <row r="2352" spans="7:8" x14ac:dyDescent="0.3">
      <c r="G2352" s="3" t="s">
        <v>1056</v>
      </c>
      <c r="H2352" s="18">
        <v>2582.6361000000002</v>
      </c>
    </row>
    <row r="2353" spans="7:8" x14ac:dyDescent="0.3">
      <c r="G2353" s="3" t="s">
        <v>2014</v>
      </c>
      <c r="H2353" s="18">
        <v>2582.6361000000002</v>
      </c>
    </row>
    <row r="2354" spans="7:8" x14ac:dyDescent="0.3">
      <c r="G2354" s="3" t="s">
        <v>2731</v>
      </c>
      <c r="H2354" s="18">
        <v>2582.6361000000002</v>
      </c>
    </row>
    <row r="2355" spans="7:8" x14ac:dyDescent="0.3">
      <c r="G2355" s="3" t="s">
        <v>2783</v>
      </c>
      <c r="H2355" s="18">
        <v>2582.6361000000002</v>
      </c>
    </row>
    <row r="2356" spans="7:8" x14ac:dyDescent="0.3">
      <c r="G2356" s="3" t="s">
        <v>1141</v>
      </c>
      <c r="H2356" s="18">
        <v>2582.6361000000002</v>
      </c>
    </row>
    <row r="2357" spans="7:8" x14ac:dyDescent="0.3">
      <c r="G2357" s="3" t="s">
        <v>2784</v>
      </c>
      <c r="H2357" s="18">
        <v>2582.6361000000002</v>
      </c>
    </row>
    <row r="2358" spans="7:8" x14ac:dyDescent="0.3">
      <c r="G2358" s="3" t="s">
        <v>1851</v>
      </c>
      <c r="H2358" s="18">
        <v>2582.6361000000002</v>
      </c>
    </row>
    <row r="2359" spans="7:8" x14ac:dyDescent="0.3">
      <c r="G2359" s="3" t="s">
        <v>780</v>
      </c>
      <c r="H2359" s="18">
        <v>2582.6361000000002</v>
      </c>
    </row>
    <row r="2360" spans="7:8" x14ac:dyDescent="0.3">
      <c r="G2360" s="3" t="s">
        <v>1172</v>
      </c>
      <c r="H2360" s="18">
        <v>2573.5671000000002</v>
      </c>
    </row>
    <row r="2361" spans="7:8" x14ac:dyDescent="0.3">
      <c r="G2361" s="3" t="s">
        <v>1144</v>
      </c>
      <c r="H2361" s="18">
        <v>2573.5671000000002</v>
      </c>
    </row>
    <row r="2362" spans="7:8" x14ac:dyDescent="0.3">
      <c r="G2362" s="3" t="s">
        <v>2683</v>
      </c>
      <c r="H2362" s="18">
        <v>2573.5671000000002</v>
      </c>
    </row>
    <row r="2363" spans="7:8" x14ac:dyDescent="0.3">
      <c r="G2363" s="3" t="s">
        <v>1145</v>
      </c>
      <c r="H2363" s="18">
        <v>2573.5671000000002</v>
      </c>
    </row>
    <row r="2364" spans="7:8" x14ac:dyDescent="0.3">
      <c r="G2364" s="3" t="s">
        <v>2533</v>
      </c>
      <c r="H2364" s="18">
        <v>2573.5671000000002</v>
      </c>
    </row>
    <row r="2365" spans="7:8" x14ac:dyDescent="0.3">
      <c r="G2365" s="3" t="s">
        <v>2289</v>
      </c>
      <c r="H2365" s="18">
        <v>2573.5671000000002</v>
      </c>
    </row>
    <row r="2366" spans="7:8" x14ac:dyDescent="0.3">
      <c r="G2366" s="3" t="s">
        <v>1997</v>
      </c>
      <c r="H2366" s="18">
        <v>2370.2671999999998</v>
      </c>
    </row>
    <row r="2367" spans="7:8" x14ac:dyDescent="0.3">
      <c r="G2367" s="3" t="s">
        <v>1225</v>
      </c>
      <c r="H2367" s="18">
        <v>2370.2671999999998</v>
      </c>
    </row>
    <row r="2368" spans="7:8" x14ac:dyDescent="0.3">
      <c r="G2368" s="3" t="s">
        <v>2706</v>
      </c>
      <c r="H2368" s="18">
        <v>2370.2671999999998</v>
      </c>
    </row>
    <row r="2369" spans="7:8" x14ac:dyDescent="0.3">
      <c r="G2369" s="3" t="s">
        <v>1204</v>
      </c>
      <c r="H2369" s="18">
        <v>2370.2671999999998</v>
      </c>
    </row>
    <row r="2370" spans="7:8" x14ac:dyDescent="0.3">
      <c r="G2370" s="3" t="s">
        <v>1201</v>
      </c>
      <c r="H2370" s="18">
        <v>2370.2671999999998</v>
      </c>
    </row>
    <row r="2371" spans="7:8" x14ac:dyDescent="0.3">
      <c r="G2371" s="3" t="s">
        <v>1215</v>
      </c>
      <c r="H2371" s="18">
        <v>2370.2671999999998</v>
      </c>
    </row>
    <row r="2372" spans="7:8" x14ac:dyDescent="0.3">
      <c r="G2372" s="3" t="s">
        <v>2069</v>
      </c>
      <c r="H2372" s="18">
        <v>2370.2671999999998</v>
      </c>
    </row>
    <row r="2373" spans="7:8" x14ac:dyDescent="0.3">
      <c r="G2373" s="3" t="s">
        <v>2335</v>
      </c>
      <c r="H2373" s="18">
        <v>2370.2671999999998</v>
      </c>
    </row>
    <row r="2374" spans="7:8" x14ac:dyDescent="0.3">
      <c r="G2374" s="3" t="s">
        <v>2747</v>
      </c>
      <c r="H2374" s="18">
        <v>2370.2671999999998</v>
      </c>
    </row>
    <row r="2375" spans="7:8" x14ac:dyDescent="0.3">
      <c r="G2375" s="3" t="s">
        <v>1153</v>
      </c>
      <c r="H2375" s="18">
        <v>2370.2671999999998</v>
      </c>
    </row>
    <row r="2376" spans="7:8" x14ac:dyDescent="0.3">
      <c r="G2376" s="3" t="s">
        <v>2072</v>
      </c>
      <c r="H2376" s="18">
        <v>2370.2671999999998</v>
      </c>
    </row>
    <row r="2377" spans="7:8" x14ac:dyDescent="0.3">
      <c r="G2377" s="3" t="s">
        <v>1140</v>
      </c>
      <c r="H2377" s="18">
        <v>2370.2671999999998</v>
      </c>
    </row>
    <row r="2378" spans="7:8" x14ac:dyDescent="0.3">
      <c r="G2378" s="3" t="s">
        <v>1211</v>
      </c>
      <c r="H2378" s="18">
        <v>2370.2671999999998</v>
      </c>
    </row>
    <row r="2379" spans="7:8" x14ac:dyDescent="0.3">
      <c r="G2379" s="3" t="s">
        <v>2787</v>
      </c>
      <c r="H2379" s="18">
        <v>2370.2671999999998</v>
      </c>
    </row>
    <row r="2380" spans="7:8" x14ac:dyDescent="0.3">
      <c r="G2380" s="3" t="s">
        <v>2737</v>
      </c>
      <c r="H2380" s="18">
        <v>2370.2671999999998</v>
      </c>
    </row>
    <row r="2381" spans="7:8" x14ac:dyDescent="0.3">
      <c r="G2381" s="3" t="s">
        <v>2642</v>
      </c>
      <c r="H2381" s="18">
        <v>2370.2671999999998</v>
      </c>
    </row>
    <row r="2382" spans="7:8" x14ac:dyDescent="0.3">
      <c r="G2382" s="3" t="s">
        <v>350</v>
      </c>
      <c r="H2382" s="18">
        <v>2370.2671999999998</v>
      </c>
    </row>
    <row r="2383" spans="7:8" x14ac:dyDescent="0.3">
      <c r="G2383" s="3" t="s">
        <v>351</v>
      </c>
      <c r="H2383" s="18">
        <v>2370.2671999999998</v>
      </c>
    </row>
    <row r="2384" spans="7:8" x14ac:dyDescent="0.3">
      <c r="G2384" s="3" t="s">
        <v>2476</v>
      </c>
      <c r="H2384" s="18">
        <v>2368.7298000000001</v>
      </c>
    </row>
    <row r="2385" spans="7:8" x14ac:dyDescent="0.3">
      <c r="G2385" s="3" t="s">
        <v>610</v>
      </c>
      <c r="H2385" s="18">
        <v>2368.7298000000001</v>
      </c>
    </row>
    <row r="2386" spans="7:8" x14ac:dyDescent="0.3">
      <c r="G2386" s="3" t="s">
        <v>2804</v>
      </c>
      <c r="H2386" s="18">
        <v>2368.7298000000001</v>
      </c>
    </row>
    <row r="2387" spans="7:8" x14ac:dyDescent="0.3">
      <c r="G2387" s="3" t="s">
        <v>1917</v>
      </c>
      <c r="H2387" s="18">
        <v>2368.7298000000001</v>
      </c>
    </row>
    <row r="2388" spans="7:8" x14ac:dyDescent="0.3">
      <c r="G2388" s="3" t="s">
        <v>646</v>
      </c>
      <c r="H2388" s="18">
        <v>2368.7298000000001</v>
      </c>
    </row>
    <row r="2389" spans="7:8" x14ac:dyDescent="0.3">
      <c r="G2389" s="3" t="s">
        <v>2735</v>
      </c>
      <c r="H2389" s="18">
        <v>2368.7298000000001</v>
      </c>
    </row>
    <row r="2390" spans="7:8" x14ac:dyDescent="0.3">
      <c r="G2390" s="3" t="s">
        <v>2751</v>
      </c>
      <c r="H2390" s="18">
        <v>2368.7298000000001</v>
      </c>
    </row>
    <row r="2391" spans="7:8" x14ac:dyDescent="0.3">
      <c r="G2391" s="3" t="s">
        <v>1229</v>
      </c>
      <c r="H2391" s="18">
        <v>2287.6152000000002</v>
      </c>
    </row>
    <row r="2392" spans="7:8" x14ac:dyDescent="0.3">
      <c r="G2392" s="3" t="s">
        <v>2512</v>
      </c>
      <c r="H2392" s="18">
        <v>2287.6152000000002</v>
      </c>
    </row>
    <row r="2393" spans="7:8" x14ac:dyDescent="0.3">
      <c r="G2393" s="3" t="s">
        <v>2247</v>
      </c>
      <c r="H2393" s="18">
        <v>2287.6152000000002</v>
      </c>
    </row>
    <row r="2394" spans="7:8" x14ac:dyDescent="0.3">
      <c r="G2394" s="3" t="s">
        <v>2754</v>
      </c>
      <c r="H2394" s="18">
        <v>2287.6152000000002</v>
      </c>
    </row>
    <row r="2395" spans="7:8" x14ac:dyDescent="0.3">
      <c r="G2395" s="3" t="s">
        <v>2312</v>
      </c>
      <c r="H2395" s="18">
        <v>2073.9838</v>
      </c>
    </row>
    <row r="2396" spans="7:8" x14ac:dyDescent="0.3">
      <c r="G2396" s="3" t="s">
        <v>2720</v>
      </c>
      <c r="H2396" s="18">
        <v>2073.9838</v>
      </c>
    </row>
    <row r="2397" spans="7:8" x14ac:dyDescent="0.3">
      <c r="G2397" s="3" t="s">
        <v>1807</v>
      </c>
      <c r="H2397" s="18">
        <v>2073.9838</v>
      </c>
    </row>
    <row r="2398" spans="7:8" x14ac:dyDescent="0.3">
      <c r="G2398" s="3" t="s">
        <v>1214</v>
      </c>
      <c r="H2398" s="18">
        <v>2073.9838</v>
      </c>
    </row>
    <row r="2399" spans="7:8" x14ac:dyDescent="0.3">
      <c r="G2399" s="3" t="s">
        <v>2538</v>
      </c>
      <c r="H2399" s="18">
        <v>2073.9838</v>
      </c>
    </row>
    <row r="2400" spans="7:8" x14ac:dyDescent="0.3">
      <c r="G2400" s="3" t="s">
        <v>2716</v>
      </c>
      <c r="H2400" s="18">
        <v>2073.9838</v>
      </c>
    </row>
    <row r="2401" spans="7:8" x14ac:dyDescent="0.3">
      <c r="G2401" s="3" t="s">
        <v>1230</v>
      </c>
      <c r="H2401" s="18">
        <v>2073.9838</v>
      </c>
    </row>
    <row r="2402" spans="7:8" x14ac:dyDescent="0.3">
      <c r="G2402" s="3" t="s">
        <v>2781</v>
      </c>
      <c r="H2402" s="18">
        <v>2073.9838</v>
      </c>
    </row>
    <row r="2403" spans="7:8" x14ac:dyDescent="0.3">
      <c r="G2403" s="3" t="s">
        <v>352</v>
      </c>
      <c r="H2403" s="18">
        <v>2073.9838</v>
      </c>
    </row>
    <row r="2404" spans="7:8" x14ac:dyDescent="0.3">
      <c r="G2404" s="3" t="s">
        <v>2805</v>
      </c>
      <c r="H2404" s="18">
        <v>2073.9838</v>
      </c>
    </row>
    <row r="2405" spans="7:8" x14ac:dyDescent="0.3">
      <c r="G2405" s="3" t="s">
        <v>2818</v>
      </c>
      <c r="H2405" s="18">
        <v>2073.9838</v>
      </c>
    </row>
    <row r="2406" spans="7:8" x14ac:dyDescent="0.3">
      <c r="G2406" s="3" t="s">
        <v>1848</v>
      </c>
      <c r="H2406" s="18">
        <v>2073.9838</v>
      </c>
    </row>
    <row r="2407" spans="7:8" x14ac:dyDescent="0.3">
      <c r="G2407" s="3" t="s">
        <v>2704</v>
      </c>
      <c r="H2407" s="18">
        <v>2073.9838</v>
      </c>
    </row>
    <row r="2408" spans="7:8" x14ac:dyDescent="0.3">
      <c r="G2408" s="3" t="s">
        <v>2092</v>
      </c>
      <c r="H2408" s="18">
        <v>2073.9838</v>
      </c>
    </row>
    <row r="2409" spans="7:8" x14ac:dyDescent="0.3">
      <c r="G2409" s="3" t="s">
        <v>2529</v>
      </c>
      <c r="H2409" s="18">
        <v>2073.9838</v>
      </c>
    </row>
    <row r="2410" spans="7:8" x14ac:dyDescent="0.3">
      <c r="G2410" s="3" t="s">
        <v>2003</v>
      </c>
      <c r="H2410" s="18">
        <v>2001.6632999999999</v>
      </c>
    </row>
    <row r="2411" spans="7:8" x14ac:dyDescent="0.3">
      <c r="G2411" s="3" t="s">
        <v>1196</v>
      </c>
      <c r="H2411" s="18">
        <v>2001.6632999999999</v>
      </c>
    </row>
    <row r="2412" spans="7:8" x14ac:dyDescent="0.3">
      <c r="G2412" s="3" t="s">
        <v>1815</v>
      </c>
      <c r="H2412" s="18">
        <v>2001.6632999999999</v>
      </c>
    </row>
    <row r="2413" spans="7:8" x14ac:dyDescent="0.3">
      <c r="G2413" s="3" t="s">
        <v>2304</v>
      </c>
      <c r="H2413" s="18">
        <v>2001.6632999999999</v>
      </c>
    </row>
    <row r="2414" spans="7:8" x14ac:dyDescent="0.3">
      <c r="G2414" s="3" t="s">
        <v>2688</v>
      </c>
      <c r="H2414" s="18">
        <v>2001.6632999999999</v>
      </c>
    </row>
    <row r="2415" spans="7:8" x14ac:dyDescent="0.3">
      <c r="G2415" s="3" t="s">
        <v>2789</v>
      </c>
      <c r="H2415" s="18">
        <v>2001.6632999999999</v>
      </c>
    </row>
    <row r="2416" spans="7:8" x14ac:dyDescent="0.3">
      <c r="G2416" s="3" t="s">
        <v>634</v>
      </c>
      <c r="H2416" s="18">
        <v>1973.9414999999999</v>
      </c>
    </row>
    <row r="2417" spans="7:8" x14ac:dyDescent="0.3">
      <c r="G2417" s="3" t="s">
        <v>2758</v>
      </c>
      <c r="H2417" s="18">
        <v>1973.9414999999999</v>
      </c>
    </row>
    <row r="2418" spans="7:8" x14ac:dyDescent="0.3">
      <c r="G2418" s="3" t="s">
        <v>2649</v>
      </c>
      <c r="H2418" s="18">
        <v>1973.9414999999999</v>
      </c>
    </row>
    <row r="2419" spans="7:8" x14ac:dyDescent="0.3">
      <c r="G2419" s="3" t="s">
        <v>2021</v>
      </c>
      <c r="H2419" s="18">
        <v>1973.9414999999999</v>
      </c>
    </row>
    <row r="2420" spans="7:8" x14ac:dyDescent="0.3">
      <c r="G2420" s="3" t="s">
        <v>788</v>
      </c>
      <c r="H2420" s="18">
        <v>1973.9414999999999</v>
      </c>
    </row>
    <row r="2421" spans="7:8" x14ac:dyDescent="0.3">
      <c r="G2421" s="3" t="s">
        <v>1809</v>
      </c>
      <c r="H2421" s="18">
        <v>1973.9414999999999</v>
      </c>
    </row>
    <row r="2422" spans="7:8" x14ac:dyDescent="0.3">
      <c r="G2422" s="3" t="s">
        <v>2779</v>
      </c>
      <c r="H2422" s="18">
        <v>1973.9414999999999</v>
      </c>
    </row>
    <row r="2423" spans="7:8" x14ac:dyDescent="0.3">
      <c r="G2423" s="3" t="s">
        <v>353</v>
      </c>
      <c r="H2423" s="18">
        <v>1973.9414999999999</v>
      </c>
    </row>
    <row r="2424" spans="7:8" x14ac:dyDescent="0.3">
      <c r="G2424" s="3" t="s">
        <v>566</v>
      </c>
      <c r="H2424" s="18">
        <v>1973.9414999999999</v>
      </c>
    </row>
    <row r="2425" spans="7:8" x14ac:dyDescent="0.3">
      <c r="G2425" s="3" t="s">
        <v>2682</v>
      </c>
      <c r="H2425" s="18">
        <v>1973.9414999999999</v>
      </c>
    </row>
    <row r="2426" spans="7:8" x14ac:dyDescent="0.3">
      <c r="G2426" s="3" t="s">
        <v>1444</v>
      </c>
      <c r="H2426" s="18">
        <v>1907.1274000000001</v>
      </c>
    </row>
    <row r="2427" spans="7:8" x14ac:dyDescent="0.3">
      <c r="G2427" s="3" t="s">
        <v>2661</v>
      </c>
      <c r="H2427" s="18">
        <v>1907.1274000000001</v>
      </c>
    </row>
    <row r="2428" spans="7:8" x14ac:dyDescent="0.3">
      <c r="G2428" s="3" t="s">
        <v>407</v>
      </c>
      <c r="H2428" s="18">
        <v>1907.1274000000001</v>
      </c>
    </row>
    <row r="2429" spans="7:8" x14ac:dyDescent="0.3">
      <c r="G2429" s="3" t="s">
        <v>910</v>
      </c>
      <c r="H2429" s="18">
        <v>1907.1274000000001</v>
      </c>
    </row>
    <row r="2430" spans="7:8" x14ac:dyDescent="0.3">
      <c r="G2430" s="3" t="s">
        <v>1212</v>
      </c>
      <c r="H2430" s="18">
        <v>1907.1274000000001</v>
      </c>
    </row>
    <row r="2431" spans="7:8" x14ac:dyDescent="0.3">
      <c r="G2431" s="3" t="s">
        <v>2825</v>
      </c>
      <c r="H2431" s="18">
        <v>1907.1274000000001</v>
      </c>
    </row>
    <row r="2432" spans="7:8" x14ac:dyDescent="0.3">
      <c r="G2432" s="3" t="s">
        <v>1203</v>
      </c>
      <c r="H2432" s="18">
        <v>1886.5763999999999</v>
      </c>
    </row>
    <row r="2433" spans="7:8" x14ac:dyDescent="0.3">
      <c r="G2433" s="3" t="s">
        <v>1032</v>
      </c>
      <c r="H2433" s="18">
        <v>1886.5763999999999</v>
      </c>
    </row>
    <row r="2434" spans="7:8" x14ac:dyDescent="0.3">
      <c r="G2434" s="3" t="s">
        <v>2826</v>
      </c>
      <c r="H2434" s="18">
        <v>1886.5763999999999</v>
      </c>
    </row>
    <row r="2435" spans="7:8" x14ac:dyDescent="0.3">
      <c r="G2435" s="3" t="s">
        <v>697</v>
      </c>
      <c r="H2435" s="18">
        <v>1886.5763999999999</v>
      </c>
    </row>
    <row r="2436" spans="7:8" x14ac:dyDescent="0.3">
      <c r="G2436" s="3" t="s">
        <v>2799</v>
      </c>
      <c r="H2436" s="18">
        <v>1886.5763999999999</v>
      </c>
    </row>
    <row r="2437" spans="7:8" x14ac:dyDescent="0.3">
      <c r="G2437" s="3" t="s">
        <v>1900</v>
      </c>
      <c r="H2437" s="18">
        <v>1849.1271999999999</v>
      </c>
    </row>
    <row r="2438" spans="7:8" x14ac:dyDescent="0.3">
      <c r="G2438" s="3" t="s">
        <v>1166</v>
      </c>
      <c r="H2438" s="18">
        <v>1849.1271999999999</v>
      </c>
    </row>
    <row r="2439" spans="7:8" x14ac:dyDescent="0.3">
      <c r="G2439" s="3" t="s">
        <v>1078</v>
      </c>
      <c r="H2439" s="18">
        <v>1849.1271999999999</v>
      </c>
    </row>
    <row r="2440" spans="7:8" x14ac:dyDescent="0.3">
      <c r="G2440" s="3" t="s">
        <v>1820</v>
      </c>
      <c r="H2440" s="18">
        <v>1849.1271999999999</v>
      </c>
    </row>
    <row r="2441" spans="7:8" x14ac:dyDescent="0.3">
      <c r="G2441" s="3" t="s">
        <v>1047</v>
      </c>
      <c r="H2441" s="18">
        <v>1849.1271999999999</v>
      </c>
    </row>
    <row r="2442" spans="7:8" x14ac:dyDescent="0.3">
      <c r="G2442" s="3" t="s">
        <v>355</v>
      </c>
      <c r="H2442" s="18">
        <v>1849.1271999999999</v>
      </c>
    </row>
    <row r="2443" spans="7:8" x14ac:dyDescent="0.3">
      <c r="G2443" s="3" t="s">
        <v>2749</v>
      </c>
      <c r="H2443" s="18">
        <v>1849.1271999999999</v>
      </c>
    </row>
    <row r="2444" spans="7:8" x14ac:dyDescent="0.3">
      <c r="G2444" s="3" t="s">
        <v>354</v>
      </c>
      <c r="H2444" s="18">
        <v>1849.1271999999999</v>
      </c>
    </row>
    <row r="2445" spans="7:8" x14ac:dyDescent="0.3">
      <c r="G2445" s="3" t="s">
        <v>1152</v>
      </c>
      <c r="H2445" s="18">
        <v>1777.7003999999999</v>
      </c>
    </row>
    <row r="2446" spans="7:8" x14ac:dyDescent="0.3">
      <c r="G2446" s="3" t="s">
        <v>1150</v>
      </c>
      <c r="H2446" s="18">
        <v>1777.7003999999999</v>
      </c>
    </row>
    <row r="2447" spans="7:8" x14ac:dyDescent="0.3">
      <c r="G2447" s="3" t="s">
        <v>2582</v>
      </c>
      <c r="H2447" s="18">
        <v>1777.7003999999999</v>
      </c>
    </row>
    <row r="2448" spans="7:8" x14ac:dyDescent="0.3">
      <c r="G2448" s="3" t="s">
        <v>356</v>
      </c>
      <c r="H2448" s="18">
        <v>1777.7003999999999</v>
      </c>
    </row>
    <row r="2449" spans="7:8" x14ac:dyDescent="0.3">
      <c r="G2449" s="3" t="s">
        <v>2389</v>
      </c>
      <c r="H2449" s="18">
        <v>1777.7003999999999</v>
      </c>
    </row>
    <row r="2450" spans="7:8" x14ac:dyDescent="0.3">
      <c r="G2450" s="3" t="s">
        <v>2709</v>
      </c>
      <c r="H2450" s="18">
        <v>1777.7003999999999</v>
      </c>
    </row>
    <row r="2451" spans="7:8" x14ac:dyDescent="0.3">
      <c r="G2451" s="3" t="s">
        <v>1819</v>
      </c>
      <c r="H2451" s="18">
        <v>1721.7574</v>
      </c>
    </row>
    <row r="2452" spans="7:8" x14ac:dyDescent="0.3">
      <c r="G2452" s="3" t="s">
        <v>2547</v>
      </c>
      <c r="H2452" s="18">
        <v>1721.7574</v>
      </c>
    </row>
    <row r="2453" spans="7:8" x14ac:dyDescent="0.3">
      <c r="G2453" s="3" t="s">
        <v>1775</v>
      </c>
      <c r="H2453" s="18">
        <v>1721.7574</v>
      </c>
    </row>
    <row r="2454" spans="7:8" x14ac:dyDescent="0.3">
      <c r="G2454" s="3" t="s">
        <v>2795</v>
      </c>
      <c r="H2454" s="18">
        <v>1721.7574</v>
      </c>
    </row>
    <row r="2455" spans="7:8" x14ac:dyDescent="0.3">
      <c r="G2455" s="3" t="s">
        <v>2581</v>
      </c>
      <c r="H2455" s="18">
        <v>1721.7574</v>
      </c>
    </row>
    <row r="2456" spans="7:8" x14ac:dyDescent="0.3">
      <c r="G2456" s="3" t="s">
        <v>2811</v>
      </c>
      <c r="H2456" s="18">
        <v>1721.7574</v>
      </c>
    </row>
    <row r="2457" spans="7:8" x14ac:dyDescent="0.3">
      <c r="G2457" s="3" t="s">
        <v>1061</v>
      </c>
      <c r="H2457" s="18">
        <v>1721.7574</v>
      </c>
    </row>
    <row r="2458" spans="7:8" x14ac:dyDescent="0.3">
      <c r="G2458" s="3" t="s">
        <v>1149</v>
      </c>
      <c r="H2458" s="18">
        <v>1721.7574</v>
      </c>
    </row>
    <row r="2459" spans="7:8" x14ac:dyDescent="0.3">
      <c r="G2459" s="3" t="s">
        <v>1234</v>
      </c>
      <c r="H2459" s="18">
        <v>1721.7574</v>
      </c>
    </row>
    <row r="2460" spans="7:8" x14ac:dyDescent="0.3">
      <c r="G2460" s="3" t="s">
        <v>755</v>
      </c>
      <c r="H2460" s="18">
        <v>1721.7574</v>
      </c>
    </row>
    <row r="2461" spans="7:8" x14ac:dyDescent="0.3">
      <c r="G2461" s="3" t="s">
        <v>1164</v>
      </c>
      <c r="H2461" s="18">
        <v>1721.7574</v>
      </c>
    </row>
    <row r="2462" spans="7:8" x14ac:dyDescent="0.3">
      <c r="G2462" s="3" t="s">
        <v>357</v>
      </c>
      <c r="H2462" s="18">
        <v>1721.7574</v>
      </c>
    </row>
    <row r="2463" spans="7:8" x14ac:dyDescent="0.3">
      <c r="G2463" s="3" t="s">
        <v>1435</v>
      </c>
      <c r="H2463" s="18">
        <v>1721.7574</v>
      </c>
    </row>
    <row r="2464" spans="7:8" x14ac:dyDescent="0.3">
      <c r="G2464" s="3" t="s">
        <v>2151</v>
      </c>
      <c r="H2464" s="18">
        <v>1721.7574</v>
      </c>
    </row>
    <row r="2465" spans="7:8" x14ac:dyDescent="0.3">
      <c r="G2465" s="3" t="s">
        <v>1136</v>
      </c>
      <c r="H2465" s="18">
        <v>1721.7574</v>
      </c>
    </row>
    <row r="2466" spans="7:8" x14ac:dyDescent="0.3">
      <c r="G2466" s="3" t="s">
        <v>1909</v>
      </c>
      <c r="H2466" s="18">
        <v>1715.7113999999999</v>
      </c>
    </row>
    <row r="2467" spans="7:8" x14ac:dyDescent="0.3">
      <c r="G2467" s="3" t="s">
        <v>2813</v>
      </c>
      <c r="H2467" s="18">
        <v>1715.7113999999999</v>
      </c>
    </row>
    <row r="2468" spans="7:8" x14ac:dyDescent="0.3">
      <c r="G2468" s="3" t="s">
        <v>2549</v>
      </c>
      <c r="H2468" s="18">
        <v>1715.7113999999999</v>
      </c>
    </row>
    <row r="2469" spans="7:8" x14ac:dyDescent="0.3">
      <c r="G2469" s="3" t="s">
        <v>1231</v>
      </c>
      <c r="H2469" s="18">
        <v>1715.7113999999999</v>
      </c>
    </row>
    <row r="2470" spans="7:8" x14ac:dyDescent="0.3">
      <c r="G2470" s="3" t="s">
        <v>2812</v>
      </c>
      <c r="H2470" s="18">
        <v>1715.7113999999999</v>
      </c>
    </row>
    <row r="2471" spans="7:8" x14ac:dyDescent="0.3">
      <c r="G2471" s="3" t="s">
        <v>1171</v>
      </c>
      <c r="H2471" s="18">
        <v>1715.7113999999999</v>
      </c>
    </row>
    <row r="2472" spans="7:8" x14ac:dyDescent="0.3">
      <c r="G2472" s="3" t="s">
        <v>2277</v>
      </c>
      <c r="H2472" s="18">
        <v>1715.7113999999999</v>
      </c>
    </row>
    <row r="2473" spans="7:8" x14ac:dyDescent="0.3">
      <c r="G2473" s="3" t="s">
        <v>1236</v>
      </c>
      <c r="H2473" s="18">
        <v>1715.7113999999999</v>
      </c>
    </row>
    <row r="2474" spans="7:8" x14ac:dyDescent="0.3">
      <c r="G2474" s="3" t="s">
        <v>2788</v>
      </c>
      <c r="H2474" s="18">
        <v>1715.7113999999999</v>
      </c>
    </row>
    <row r="2475" spans="7:8" x14ac:dyDescent="0.3">
      <c r="G2475" s="3" t="s">
        <v>2719</v>
      </c>
      <c r="H2475" s="18">
        <v>1715.7113999999999</v>
      </c>
    </row>
    <row r="2476" spans="7:8" x14ac:dyDescent="0.3">
      <c r="G2476" s="3" t="s">
        <v>2471</v>
      </c>
      <c r="H2476" s="18">
        <v>1579.1532</v>
      </c>
    </row>
    <row r="2477" spans="7:8" x14ac:dyDescent="0.3">
      <c r="G2477" s="3" t="s">
        <v>2767</v>
      </c>
      <c r="H2477" s="18">
        <v>1579.1532</v>
      </c>
    </row>
    <row r="2478" spans="7:8" x14ac:dyDescent="0.3">
      <c r="G2478" s="3" t="s">
        <v>2127</v>
      </c>
      <c r="H2478" s="18">
        <v>1579.1532</v>
      </c>
    </row>
    <row r="2479" spans="7:8" x14ac:dyDescent="0.3">
      <c r="G2479" s="3" t="s">
        <v>2669</v>
      </c>
      <c r="H2479" s="18">
        <v>1579.1532</v>
      </c>
    </row>
    <row r="2480" spans="7:8" x14ac:dyDescent="0.3">
      <c r="G2480" s="3" t="s">
        <v>2527</v>
      </c>
      <c r="H2480" s="18">
        <v>1579.1532</v>
      </c>
    </row>
    <row r="2481" spans="7:8" x14ac:dyDescent="0.3">
      <c r="G2481" s="3" t="s">
        <v>2798</v>
      </c>
      <c r="H2481" s="18">
        <v>1579.1532</v>
      </c>
    </row>
    <row r="2482" spans="7:8" x14ac:dyDescent="0.3">
      <c r="G2482" s="3" t="s">
        <v>358</v>
      </c>
      <c r="H2482" s="18">
        <v>1487.8356000000001</v>
      </c>
    </row>
    <row r="2483" spans="7:8" x14ac:dyDescent="0.3">
      <c r="G2483" s="3" t="s">
        <v>1925</v>
      </c>
      <c r="H2483" s="18">
        <v>1487.8356000000001</v>
      </c>
    </row>
    <row r="2484" spans="7:8" x14ac:dyDescent="0.3">
      <c r="G2484" s="3" t="s">
        <v>1835</v>
      </c>
      <c r="H2484" s="18">
        <v>1481.4169999999999</v>
      </c>
    </row>
    <row r="2485" spans="7:8" x14ac:dyDescent="0.3">
      <c r="G2485" s="3" t="s">
        <v>359</v>
      </c>
      <c r="H2485" s="18">
        <v>1481.4169999999999</v>
      </c>
    </row>
    <row r="2486" spans="7:8" x14ac:dyDescent="0.3">
      <c r="G2486" s="3" t="s">
        <v>1793</v>
      </c>
      <c r="H2486" s="18">
        <v>1481.4169999999999</v>
      </c>
    </row>
    <row r="2487" spans="7:8" x14ac:dyDescent="0.3">
      <c r="G2487" s="3" t="s">
        <v>1227</v>
      </c>
      <c r="H2487" s="18">
        <v>1481.4169999999999</v>
      </c>
    </row>
    <row r="2488" spans="7:8" x14ac:dyDescent="0.3">
      <c r="G2488" s="3" t="s">
        <v>1223</v>
      </c>
      <c r="H2488" s="18">
        <v>1481.4169999999999</v>
      </c>
    </row>
    <row r="2489" spans="7:8" x14ac:dyDescent="0.3">
      <c r="G2489" s="3" t="s">
        <v>2808</v>
      </c>
      <c r="H2489" s="18">
        <v>1481.4169999999999</v>
      </c>
    </row>
    <row r="2490" spans="7:8" x14ac:dyDescent="0.3">
      <c r="G2490" s="3" t="s">
        <v>1169</v>
      </c>
      <c r="H2490" s="18">
        <v>1481.4169999999999</v>
      </c>
    </row>
    <row r="2491" spans="7:8" x14ac:dyDescent="0.3">
      <c r="G2491" s="3" t="s">
        <v>2589</v>
      </c>
      <c r="H2491" s="18">
        <v>1481.4169999999999</v>
      </c>
    </row>
    <row r="2492" spans="7:8" x14ac:dyDescent="0.3">
      <c r="G2492" s="3" t="s">
        <v>1111</v>
      </c>
      <c r="H2492" s="18">
        <v>1481.4169999999999</v>
      </c>
    </row>
    <row r="2493" spans="7:8" x14ac:dyDescent="0.3">
      <c r="G2493" s="3" t="s">
        <v>1113</v>
      </c>
      <c r="H2493" s="18">
        <v>1481.4169999999999</v>
      </c>
    </row>
    <row r="2494" spans="7:8" x14ac:dyDescent="0.3">
      <c r="G2494" s="3" t="s">
        <v>2567</v>
      </c>
      <c r="H2494" s="18">
        <v>1481.4169999999999</v>
      </c>
    </row>
    <row r="2495" spans="7:8" x14ac:dyDescent="0.3">
      <c r="G2495" s="3" t="s">
        <v>360</v>
      </c>
      <c r="H2495" s="18">
        <v>1481.4169999999999</v>
      </c>
    </row>
    <row r="2496" spans="7:8" x14ac:dyDescent="0.3">
      <c r="G2496" s="3" t="s">
        <v>2809</v>
      </c>
      <c r="H2496" s="18">
        <v>1481.4169999999999</v>
      </c>
    </row>
    <row r="2497" spans="7:8" x14ac:dyDescent="0.3">
      <c r="G2497" s="3" t="s">
        <v>973</v>
      </c>
      <c r="H2497" s="18">
        <v>1476.8956000000001</v>
      </c>
    </row>
    <row r="2498" spans="7:8" x14ac:dyDescent="0.3">
      <c r="G2498" s="3" t="s">
        <v>804</v>
      </c>
      <c r="H2498" s="18">
        <v>1476.8956000000001</v>
      </c>
    </row>
    <row r="2499" spans="7:8" x14ac:dyDescent="0.3">
      <c r="G2499" s="3" t="s">
        <v>2636</v>
      </c>
      <c r="H2499" s="18">
        <v>1476.8956000000001</v>
      </c>
    </row>
    <row r="2500" spans="7:8" x14ac:dyDescent="0.3">
      <c r="G2500" s="3" t="s">
        <v>810</v>
      </c>
      <c r="H2500" s="18">
        <v>1476.8956000000001</v>
      </c>
    </row>
    <row r="2501" spans="7:8" x14ac:dyDescent="0.3">
      <c r="G2501" s="3" t="s">
        <v>2271</v>
      </c>
      <c r="H2501" s="18">
        <v>1476.8956000000001</v>
      </c>
    </row>
    <row r="2502" spans="7:8" x14ac:dyDescent="0.3">
      <c r="G2502" s="3" t="s">
        <v>2535</v>
      </c>
      <c r="H2502" s="18">
        <v>1476.8956000000001</v>
      </c>
    </row>
    <row r="2503" spans="7:8" x14ac:dyDescent="0.3">
      <c r="G2503" s="3" t="s">
        <v>361</v>
      </c>
      <c r="H2503" s="18">
        <v>1476.8956000000001</v>
      </c>
    </row>
    <row r="2504" spans="7:8" x14ac:dyDescent="0.3">
      <c r="G2504" s="3" t="s">
        <v>557</v>
      </c>
      <c r="H2504" s="18">
        <v>1476.8956000000001</v>
      </c>
    </row>
    <row r="2505" spans="7:8" x14ac:dyDescent="0.3">
      <c r="G2505" s="3" t="s">
        <v>2827</v>
      </c>
      <c r="H2505" s="18">
        <v>1476.8956000000001</v>
      </c>
    </row>
    <row r="2506" spans="7:8" x14ac:dyDescent="0.3">
      <c r="G2506" s="3" t="s">
        <v>558</v>
      </c>
      <c r="H2506" s="18">
        <v>1476.8956000000001</v>
      </c>
    </row>
    <row r="2507" spans="7:8" x14ac:dyDescent="0.3">
      <c r="G2507" s="3" t="s">
        <v>1228</v>
      </c>
      <c r="H2507" s="18">
        <v>1429.7594999999999</v>
      </c>
    </row>
    <row r="2508" spans="7:8" x14ac:dyDescent="0.3">
      <c r="G2508" s="3" t="s">
        <v>2820</v>
      </c>
      <c r="H2508" s="18">
        <v>1429.7594999999999</v>
      </c>
    </row>
    <row r="2509" spans="7:8" x14ac:dyDescent="0.3">
      <c r="G2509" s="3" t="s">
        <v>2807</v>
      </c>
      <c r="H2509" s="18">
        <v>1429.7594999999999</v>
      </c>
    </row>
    <row r="2510" spans="7:8" x14ac:dyDescent="0.3">
      <c r="G2510" s="3" t="s">
        <v>1191</v>
      </c>
      <c r="H2510" s="18">
        <v>1429.7594999999999</v>
      </c>
    </row>
    <row r="2511" spans="7:8" x14ac:dyDescent="0.3">
      <c r="G2511" s="3" t="s">
        <v>2122</v>
      </c>
      <c r="H2511" s="18">
        <v>1406.9757999999999</v>
      </c>
    </row>
    <row r="2512" spans="7:8" x14ac:dyDescent="0.3">
      <c r="G2512" s="3" t="s">
        <v>2650</v>
      </c>
      <c r="H2512" s="18">
        <v>1406.9757999999999</v>
      </c>
    </row>
    <row r="2513" spans="7:8" x14ac:dyDescent="0.3">
      <c r="G2513" s="3" t="s">
        <v>2623</v>
      </c>
      <c r="H2513" s="18">
        <v>1406.9757999999999</v>
      </c>
    </row>
    <row r="2514" spans="7:8" x14ac:dyDescent="0.3">
      <c r="G2514" s="3" t="s">
        <v>2814</v>
      </c>
      <c r="H2514" s="18">
        <v>1406.9757999999999</v>
      </c>
    </row>
    <row r="2515" spans="7:8" x14ac:dyDescent="0.3">
      <c r="G2515" s="3" t="s">
        <v>2401</v>
      </c>
      <c r="H2515" s="18">
        <v>1406.9757999999999</v>
      </c>
    </row>
    <row r="2516" spans="7:8" x14ac:dyDescent="0.3">
      <c r="G2516" s="3" t="s">
        <v>2553</v>
      </c>
      <c r="H2516" s="18">
        <v>1406.9757999999999</v>
      </c>
    </row>
    <row r="2517" spans="7:8" x14ac:dyDescent="0.3">
      <c r="G2517" s="3" t="s">
        <v>460</v>
      </c>
      <c r="H2517" s="18">
        <v>1406.9757999999999</v>
      </c>
    </row>
    <row r="2518" spans="7:8" x14ac:dyDescent="0.3">
      <c r="G2518" s="3" t="s">
        <v>710</v>
      </c>
      <c r="H2518" s="18">
        <v>1406.9757999999999</v>
      </c>
    </row>
    <row r="2519" spans="7:8" x14ac:dyDescent="0.3">
      <c r="G2519" s="3" t="s">
        <v>613</v>
      </c>
      <c r="H2519" s="18">
        <v>1406.9757999999999</v>
      </c>
    </row>
    <row r="2520" spans="7:8" x14ac:dyDescent="0.3">
      <c r="G2520" s="3" t="s">
        <v>2707</v>
      </c>
      <c r="H2520" s="18">
        <v>1406.9757999999999</v>
      </c>
    </row>
    <row r="2521" spans="7:8" x14ac:dyDescent="0.3">
      <c r="G2521" s="3" t="s">
        <v>776</v>
      </c>
      <c r="H2521" s="18">
        <v>1406.9757999999999</v>
      </c>
    </row>
    <row r="2522" spans="7:8" x14ac:dyDescent="0.3">
      <c r="G2522" s="3" t="s">
        <v>2606</v>
      </c>
      <c r="H2522" s="18">
        <v>1406.9757999999999</v>
      </c>
    </row>
    <row r="2523" spans="7:8" x14ac:dyDescent="0.3">
      <c r="G2523" s="3" t="s">
        <v>417</v>
      </c>
      <c r="H2523" s="18">
        <v>1406.9757999999999</v>
      </c>
    </row>
    <row r="2524" spans="7:8" x14ac:dyDescent="0.3">
      <c r="G2524" s="3" t="s">
        <v>790</v>
      </c>
      <c r="H2524" s="18">
        <v>1406.9757999999999</v>
      </c>
    </row>
    <row r="2525" spans="7:8" x14ac:dyDescent="0.3">
      <c r="G2525" s="3" t="s">
        <v>2586</v>
      </c>
      <c r="H2525" s="18">
        <v>1406.9757999999999</v>
      </c>
    </row>
    <row r="2526" spans="7:8" x14ac:dyDescent="0.3">
      <c r="G2526" s="3" t="s">
        <v>2299</v>
      </c>
      <c r="H2526" s="18">
        <v>1406.9757999999999</v>
      </c>
    </row>
    <row r="2527" spans="7:8" x14ac:dyDescent="0.3">
      <c r="G2527" s="3" t="s">
        <v>2696</v>
      </c>
      <c r="H2527" s="18">
        <v>1406.9757999999999</v>
      </c>
    </row>
    <row r="2528" spans="7:8" x14ac:dyDescent="0.3">
      <c r="G2528" s="3" t="s">
        <v>1991</v>
      </c>
      <c r="H2528" s="18">
        <v>1406.9757999999999</v>
      </c>
    </row>
    <row r="2529" spans="7:8" x14ac:dyDescent="0.3">
      <c r="G2529" s="3" t="s">
        <v>631</v>
      </c>
      <c r="H2529" s="18">
        <v>1406.9757999999999</v>
      </c>
    </row>
    <row r="2530" spans="7:8" x14ac:dyDescent="0.3">
      <c r="G2530" s="3" t="s">
        <v>363</v>
      </c>
      <c r="H2530" s="18">
        <v>1406.9757999999999</v>
      </c>
    </row>
    <row r="2531" spans="7:8" x14ac:dyDescent="0.3">
      <c r="G2531" s="3" t="s">
        <v>614</v>
      </c>
      <c r="H2531" s="18">
        <v>1406.9757999999999</v>
      </c>
    </row>
    <row r="2532" spans="7:8" x14ac:dyDescent="0.3">
      <c r="G2532" s="3" t="s">
        <v>2462</v>
      </c>
      <c r="H2532" s="18">
        <v>1406.9757999999999</v>
      </c>
    </row>
    <row r="2533" spans="7:8" x14ac:dyDescent="0.3">
      <c r="G2533" s="3" t="s">
        <v>362</v>
      </c>
      <c r="H2533" s="18">
        <v>1406.9757999999999</v>
      </c>
    </row>
    <row r="2534" spans="7:8" x14ac:dyDescent="0.3">
      <c r="G2534" s="3" t="s">
        <v>2239</v>
      </c>
      <c r="H2534" s="18">
        <v>1406.9757999999999</v>
      </c>
    </row>
    <row r="2535" spans="7:8" x14ac:dyDescent="0.3">
      <c r="G2535" s="3" t="s">
        <v>1054</v>
      </c>
      <c r="H2535" s="18">
        <v>1406.9757999999999</v>
      </c>
    </row>
    <row r="2536" spans="7:8" x14ac:dyDescent="0.3">
      <c r="G2536" s="3" t="s">
        <v>2340</v>
      </c>
      <c r="H2536" s="18">
        <v>1406.9757999999999</v>
      </c>
    </row>
    <row r="2537" spans="7:8" x14ac:dyDescent="0.3">
      <c r="G2537" s="3" t="s">
        <v>712</v>
      </c>
      <c r="H2537" s="18">
        <v>1406.9757999999999</v>
      </c>
    </row>
    <row r="2538" spans="7:8" x14ac:dyDescent="0.3">
      <c r="G2538" s="3" t="s">
        <v>2640</v>
      </c>
      <c r="H2538" s="18">
        <v>1406.9757999999999</v>
      </c>
    </row>
    <row r="2539" spans="7:8" x14ac:dyDescent="0.3">
      <c r="G2539" s="3" t="s">
        <v>368</v>
      </c>
      <c r="H2539" s="18">
        <v>1406.9757999999999</v>
      </c>
    </row>
    <row r="2540" spans="7:8" x14ac:dyDescent="0.3">
      <c r="G2540" s="3" t="s">
        <v>1856</v>
      </c>
      <c r="H2540" s="18">
        <v>1406.9757999999999</v>
      </c>
    </row>
    <row r="2541" spans="7:8" x14ac:dyDescent="0.3">
      <c r="G2541" s="3" t="s">
        <v>367</v>
      </c>
      <c r="H2541" s="18">
        <v>1406.9757999999999</v>
      </c>
    </row>
    <row r="2542" spans="7:8" x14ac:dyDescent="0.3">
      <c r="G2542" s="3" t="s">
        <v>2776</v>
      </c>
      <c r="H2542" s="18">
        <v>1406.9757999999999</v>
      </c>
    </row>
    <row r="2543" spans="7:8" x14ac:dyDescent="0.3">
      <c r="G2543" s="3" t="s">
        <v>832</v>
      </c>
      <c r="H2543" s="18">
        <v>1406.9757999999999</v>
      </c>
    </row>
    <row r="2544" spans="7:8" x14ac:dyDescent="0.3">
      <c r="G2544" s="3" t="s">
        <v>478</v>
      </c>
      <c r="H2544" s="18">
        <v>1406.9757999999999</v>
      </c>
    </row>
    <row r="2545" spans="7:8" x14ac:dyDescent="0.3">
      <c r="G2545" s="3" t="s">
        <v>1781</v>
      </c>
      <c r="H2545" s="18">
        <v>1406.9757999999999</v>
      </c>
    </row>
    <row r="2546" spans="7:8" x14ac:dyDescent="0.3">
      <c r="G2546" s="3" t="s">
        <v>2828</v>
      </c>
      <c r="H2546" s="18">
        <v>1406.9757999999999</v>
      </c>
    </row>
    <row r="2547" spans="7:8" x14ac:dyDescent="0.3">
      <c r="G2547" s="3" t="s">
        <v>364</v>
      </c>
      <c r="H2547" s="18">
        <v>1406.9757999999999</v>
      </c>
    </row>
    <row r="2548" spans="7:8" x14ac:dyDescent="0.3">
      <c r="G2548" s="3" t="s">
        <v>2119</v>
      </c>
      <c r="H2548" s="18">
        <v>1406.9757999999999</v>
      </c>
    </row>
    <row r="2549" spans="7:8" x14ac:dyDescent="0.3">
      <c r="G2549" s="3" t="s">
        <v>2602</v>
      </c>
      <c r="H2549" s="18">
        <v>1406.9757999999999</v>
      </c>
    </row>
    <row r="2550" spans="7:8" x14ac:dyDescent="0.3">
      <c r="G2550" s="3" t="s">
        <v>1798</v>
      </c>
      <c r="H2550" s="18">
        <v>1406.9757999999999</v>
      </c>
    </row>
    <row r="2551" spans="7:8" x14ac:dyDescent="0.3">
      <c r="G2551" s="3" t="s">
        <v>996</v>
      </c>
      <c r="H2551" s="18">
        <v>1406.9757999999999</v>
      </c>
    </row>
    <row r="2552" spans="7:8" x14ac:dyDescent="0.3">
      <c r="G2552" s="3" t="s">
        <v>574</v>
      </c>
      <c r="H2552" s="18">
        <v>1406.9757999999999</v>
      </c>
    </row>
    <row r="2553" spans="7:8" x14ac:dyDescent="0.3">
      <c r="G2553" s="3" t="s">
        <v>531</v>
      </c>
      <c r="H2553" s="18">
        <v>1406.9757999999999</v>
      </c>
    </row>
    <row r="2554" spans="7:8" x14ac:dyDescent="0.3">
      <c r="G2554" s="3" t="s">
        <v>365</v>
      </c>
      <c r="H2554" s="18">
        <v>1406.9757999999999</v>
      </c>
    </row>
    <row r="2555" spans="7:8" x14ac:dyDescent="0.3">
      <c r="G2555" s="3" t="s">
        <v>2534</v>
      </c>
      <c r="H2555" s="18">
        <v>1406.9757999999999</v>
      </c>
    </row>
    <row r="2556" spans="7:8" x14ac:dyDescent="0.3">
      <c r="G2556" s="3" t="s">
        <v>2479</v>
      </c>
      <c r="H2556" s="18">
        <v>1406.9757999999999</v>
      </c>
    </row>
    <row r="2557" spans="7:8" x14ac:dyDescent="0.3">
      <c r="G2557" s="3" t="s">
        <v>1882</v>
      </c>
      <c r="H2557" s="18">
        <v>1406.9757999999999</v>
      </c>
    </row>
    <row r="2558" spans="7:8" x14ac:dyDescent="0.3">
      <c r="G2558" s="3" t="s">
        <v>2398</v>
      </c>
      <c r="H2558" s="18">
        <v>1406.9757999999999</v>
      </c>
    </row>
    <row r="2559" spans="7:8" x14ac:dyDescent="0.3">
      <c r="G2559" s="3" t="s">
        <v>2663</v>
      </c>
      <c r="H2559" s="18">
        <v>1406.9757999999999</v>
      </c>
    </row>
    <row r="2560" spans="7:8" x14ac:dyDescent="0.3">
      <c r="G2560" s="3" t="s">
        <v>2556</v>
      </c>
      <c r="H2560" s="18">
        <v>1406.9757999999999</v>
      </c>
    </row>
    <row r="2561" spans="7:8" x14ac:dyDescent="0.3">
      <c r="G2561" s="3" t="s">
        <v>366</v>
      </c>
      <c r="H2561" s="18">
        <v>1406.9757999999999</v>
      </c>
    </row>
    <row r="2562" spans="7:8" x14ac:dyDescent="0.3">
      <c r="G2562" s="3" t="s">
        <v>2725</v>
      </c>
      <c r="H2562" s="18">
        <v>1406.9757999999999</v>
      </c>
    </row>
    <row r="2563" spans="7:8" x14ac:dyDescent="0.3">
      <c r="G2563" s="3" t="s">
        <v>498</v>
      </c>
      <c r="H2563" s="18">
        <v>1406.9757999999999</v>
      </c>
    </row>
    <row r="2564" spans="7:8" x14ac:dyDescent="0.3">
      <c r="G2564" s="3" t="s">
        <v>2154</v>
      </c>
      <c r="H2564" s="18">
        <v>1185.1335999999999</v>
      </c>
    </row>
    <row r="2565" spans="7:8" x14ac:dyDescent="0.3">
      <c r="G2565" s="3" t="s">
        <v>2710</v>
      </c>
      <c r="H2565" s="18">
        <v>1185.1335999999999</v>
      </c>
    </row>
    <row r="2566" spans="7:8" x14ac:dyDescent="0.3">
      <c r="G2566" s="3" t="s">
        <v>1690</v>
      </c>
      <c r="H2566" s="18">
        <v>1185.1335999999999</v>
      </c>
    </row>
    <row r="2567" spans="7:8" x14ac:dyDescent="0.3">
      <c r="G2567" s="3" t="s">
        <v>2341</v>
      </c>
      <c r="H2567" s="18">
        <v>1185.1335999999999</v>
      </c>
    </row>
    <row r="2568" spans="7:8" x14ac:dyDescent="0.3">
      <c r="G2568" s="3" t="s">
        <v>2181</v>
      </c>
      <c r="H2568" s="18">
        <v>1185.1335999999999</v>
      </c>
    </row>
    <row r="2569" spans="7:8" x14ac:dyDescent="0.3">
      <c r="G2569" s="3" t="s">
        <v>2525</v>
      </c>
      <c r="H2569" s="18">
        <v>1185.1335999999999</v>
      </c>
    </row>
    <row r="2570" spans="7:8" x14ac:dyDescent="0.3">
      <c r="G2570" s="3" t="s">
        <v>2392</v>
      </c>
      <c r="H2570" s="18">
        <v>1185.1335999999999</v>
      </c>
    </row>
    <row r="2571" spans="7:8" x14ac:dyDescent="0.3">
      <c r="G2571" s="3" t="s">
        <v>2570</v>
      </c>
      <c r="H2571" s="18">
        <v>1185.1335999999999</v>
      </c>
    </row>
    <row r="2572" spans="7:8" x14ac:dyDescent="0.3">
      <c r="G2572" s="3" t="s">
        <v>2621</v>
      </c>
      <c r="H2572" s="18">
        <v>1184.3649</v>
      </c>
    </row>
    <row r="2573" spans="7:8" x14ac:dyDescent="0.3">
      <c r="G2573" s="3" t="s">
        <v>2080</v>
      </c>
      <c r="H2573" s="18">
        <v>1184.3649</v>
      </c>
    </row>
    <row r="2574" spans="7:8" x14ac:dyDescent="0.3">
      <c r="G2574" s="3" t="s">
        <v>2681</v>
      </c>
      <c r="H2574" s="18">
        <v>1184.3649</v>
      </c>
    </row>
    <row r="2575" spans="7:8" x14ac:dyDescent="0.3">
      <c r="G2575" s="3" t="s">
        <v>2379</v>
      </c>
      <c r="H2575" s="18">
        <v>1184.3649</v>
      </c>
    </row>
    <row r="2576" spans="7:8" x14ac:dyDescent="0.3">
      <c r="G2576" s="3" t="s">
        <v>2662</v>
      </c>
      <c r="H2576" s="18">
        <v>1184.3649</v>
      </c>
    </row>
    <row r="2577" spans="7:8" x14ac:dyDescent="0.3">
      <c r="G2577" s="3" t="s">
        <v>2821</v>
      </c>
      <c r="H2577" s="18">
        <v>1143.8076000000001</v>
      </c>
    </row>
    <row r="2578" spans="7:8" x14ac:dyDescent="0.3">
      <c r="G2578" s="3" t="s">
        <v>2664</v>
      </c>
      <c r="H2578" s="18">
        <v>1143.8076000000001</v>
      </c>
    </row>
    <row r="2579" spans="7:8" x14ac:dyDescent="0.3">
      <c r="G2579" s="3" t="s">
        <v>1205</v>
      </c>
      <c r="H2579" s="18">
        <v>1143.8076000000001</v>
      </c>
    </row>
    <row r="2580" spans="7:8" x14ac:dyDescent="0.3">
      <c r="G2580" s="3" t="s">
        <v>369</v>
      </c>
      <c r="H2580" s="18">
        <v>1143.8076000000001</v>
      </c>
    </row>
    <row r="2581" spans="7:8" x14ac:dyDescent="0.3">
      <c r="G2581" s="3" t="s">
        <v>1117</v>
      </c>
      <c r="H2581" s="18">
        <v>1143.8076000000001</v>
      </c>
    </row>
    <row r="2582" spans="7:8" x14ac:dyDescent="0.3">
      <c r="G2582" s="3" t="s">
        <v>2474</v>
      </c>
      <c r="H2582" s="18">
        <v>1143.8076000000001</v>
      </c>
    </row>
    <row r="2583" spans="7:8" x14ac:dyDescent="0.3">
      <c r="G2583" s="3" t="s">
        <v>2610</v>
      </c>
      <c r="H2583" s="18">
        <v>1143.8076000000001</v>
      </c>
    </row>
    <row r="2584" spans="7:8" x14ac:dyDescent="0.3">
      <c r="G2584" s="3" t="s">
        <v>2800</v>
      </c>
      <c r="H2584" s="18">
        <v>953.56370000000004</v>
      </c>
    </row>
    <row r="2585" spans="7:8" x14ac:dyDescent="0.3">
      <c r="G2585" s="3" t="s">
        <v>2801</v>
      </c>
      <c r="H2585" s="18">
        <v>953.56370000000004</v>
      </c>
    </row>
    <row r="2586" spans="7:8" x14ac:dyDescent="0.3">
      <c r="G2586" s="3" t="s">
        <v>2673</v>
      </c>
      <c r="H2586" s="18">
        <v>953.56370000000004</v>
      </c>
    </row>
    <row r="2587" spans="7:8" x14ac:dyDescent="0.3">
      <c r="G2587" s="3" t="s">
        <v>2410</v>
      </c>
      <c r="H2587" s="18">
        <v>953.56370000000004</v>
      </c>
    </row>
    <row r="2588" spans="7:8" x14ac:dyDescent="0.3">
      <c r="G2588" s="3" t="s">
        <v>2667</v>
      </c>
      <c r="H2588" s="18">
        <v>953.56370000000004</v>
      </c>
    </row>
    <row r="2589" spans="7:8" x14ac:dyDescent="0.3">
      <c r="G2589" s="3" t="s">
        <v>2307</v>
      </c>
      <c r="H2589" s="18">
        <v>953.56370000000004</v>
      </c>
    </row>
    <row r="2590" spans="7:8" x14ac:dyDescent="0.3">
      <c r="G2590" s="3" t="s">
        <v>1504</v>
      </c>
      <c r="H2590" s="18">
        <v>953.56370000000004</v>
      </c>
    </row>
    <row r="2591" spans="7:8" x14ac:dyDescent="0.3">
      <c r="G2591" s="3" t="s">
        <v>567</v>
      </c>
      <c r="H2591" s="18">
        <v>953.56370000000004</v>
      </c>
    </row>
    <row r="2592" spans="7:8" x14ac:dyDescent="0.3">
      <c r="G2592" s="3" t="s">
        <v>2744</v>
      </c>
      <c r="H2592" s="18">
        <v>943.28819999999996</v>
      </c>
    </row>
    <row r="2593" spans="7:8" x14ac:dyDescent="0.3">
      <c r="G2593" s="3" t="s">
        <v>412</v>
      </c>
      <c r="H2593" s="18">
        <v>943.28819999999996</v>
      </c>
    </row>
    <row r="2594" spans="7:8" x14ac:dyDescent="0.3">
      <c r="G2594" s="3" t="s">
        <v>1235</v>
      </c>
      <c r="H2594" s="18">
        <v>943.28819999999996</v>
      </c>
    </row>
    <row r="2595" spans="7:8" x14ac:dyDescent="0.3">
      <c r="G2595" s="3" t="s">
        <v>727</v>
      </c>
      <c r="H2595" s="18">
        <v>943.28819999999996</v>
      </c>
    </row>
    <row r="2596" spans="7:8" x14ac:dyDescent="0.3">
      <c r="G2596" s="3" t="s">
        <v>2293</v>
      </c>
      <c r="H2596" s="18">
        <v>943.28819999999996</v>
      </c>
    </row>
    <row r="2597" spans="7:8" x14ac:dyDescent="0.3">
      <c r="G2597" s="3" t="s">
        <v>1983</v>
      </c>
      <c r="H2597" s="18">
        <v>943.28819999999996</v>
      </c>
    </row>
    <row r="2598" spans="7:8" x14ac:dyDescent="0.3">
      <c r="G2598" s="3" t="s">
        <v>2824</v>
      </c>
      <c r="H2598" s="18">
        <v>943.28819999999996</v>
      </c>
    </row>
    <row r="2599" spans="7:8" x14ac:dyDescent="0.3">
      <c r="G2599" s="3" t="s">
        <v>370</v>
      </c>
      <c r="H2599" s="18">
        <v>943.28819999999996</v>
      </c>
    </row>
    <row r="2600" spans="7:8" x14ac:dyDescent="0.3">
      <c r="G2600" s="3" t="s">
        <v>371</v>
      </c>
      <c r="H2600" s="18">
        <v>943.28819999999996</v>
      </c>
    </row>
    <row r="2601" spans="7:8" x14ac:dyDescent="0.3">
      <c r="G2601" s="3" t="s">
        <v>1929</v>
      </c>
      <c r="H2601" s="18">
        <v>924.56359999999995</v>
      </c>
    </row>
    <row r="2602" spans="7:8" x14ac:dyDescent="0.3">
      <c r="G2602" s="3" t="s">
        <v>1070</v>
      </c>
      <c r="H2602" s="18">
        <v>924.56359999999995</v>
      </c>
    </row>
    <row r="2603" spans="7:8" x14ac:dyDescent="0.3">
      <c r="G2603" s="3" t="s">
        <v>2133</v>
      </c>
      <c r="H2603" s="18">
        <v>924.56359999999995</v>
      </c>
    </row>
    <row r="2604" spans="7:8" x14ac:dyDescent="0.3">
      <c r="G2604" s="3" t="s">
        <v>2746</v>
      </c>
      <c r="H2604" s="18">
        <v>924.56359999999995</v>
      </c>
    </row>
    <row r="2605" spans="7:8" x14ac:dyDescent="0.3">
      <c r="G2605" s="3" t="s">
        <v>2208</v>
      </c>
      <c r="H2605" s="18">
        <v>924.56359999999995</v>
      </c>
    </row>
    <row r="2606" spans="7:8" x14ac:dyDescent="0.3">
      <c r="G2606" s="3" t="s">
        <v>2613</v>
      </c>
      <c r="H2606" s="18">
        <v>924.56359999999995</v>
      </c>
    </row>
    <row r="2607" spans="7:8" x14ac:dyDescent="0.3">
      <c r="G2607" s="3" t="s">
        <v>2803</v>
      </c>
      <c r="H2607" s="18">
        <v>924.56359999999995</v>
      </c>
    </row>
    <row r="2608" spans="7:8" x14ac:dyDescent="0.3">
      <c r="G2608" s="3" t="s">
        <v>2027</v>
      </c>
      <c r="H2608" s="18">
        <v>924.56359999999995</v>
      </c>
    </row>
    <row r="2609" spans="7:8" x14ac:dyDescent="0.3">
      <c r="G2609" s="3" t="s">
        <v>2806</v>
      </c>
      <c r="H2609" s="18">
        <v>888.85019999999997</v>
      </c>
    </row>
    <row r="2610" spans="7:8" x14ac:dyDescent="0.3">
      <c r="G2610" s="3" t="s">
        <v>2350</v>
      </c>
      <c r="H2610" s="18">
        <v>888.85019999999997</v>
      </c>
    </row>
    <row r="2611" spans="7:8" x14ac:dyDescent="0.3">
      <c r="G2611" s="3" t="s">
        <v>2738</v>
      </c>
      <c r="H2611" s="18">
        <v>888.85019999999997</v>
      </c>
    </row>
    <row r="2612" spans="7:8" x14ac:dyDescent="0.3">
      <c r="G2612" s="3" t="s">
        <v>1190</v>
      </c>
      <c r="H2612" s="18">
        <v>888.85019999999997</v>
      </c>
    </row>
    <row r="2613" spans="7:8" x14ac:dyDescent="0.3">
      <c r="G2613" s="3" t="s">
        <v>2601</v>
      </c>
      <c r="H2613" s="18">
        <v>888.85019999999997</v>
      </c>
    </row>
    <row r="2614" spans="7:8" x14ac:dyDescent="0.3">
      <c r="G2614" s="3" t="s">
        <v>1808</v>
      </c>
      <c r="H2614" s="18">
        <v>888.85019999999997</v>
      </c>
    </row>
    <row r="2615" spans="7:8" x14ac:dyDescent="0.3">
      <c r="G2615" s="3" t="s">
        <v>2708</v>
      </c>
      <c r="H2615" s="18">
        <v>888.85019999999997</v>
      </c>
    </row>
    <row r="2616" spans="7:8" x14ac:dyDescent="0.3">
      <c r="G2616" s="3" t="s">
        <v>1195</v>
      </c>
      <c r="H2616" s="18">
        <v>888.85019999999997</v>
      </c>
    </row>
    <row r="2617" spans="7:8" x14ac:dyDescent="0.3">
      <c r="G2617" s="3" t="s">
        <v>2591</v>
      </c>
      <c r="H2617" s="18">
        <v>888.85019999999997</v>
      </c>
    </row>
    <row r="2618" spans="7:8" x14ac:dyDescent="0.3">
      <c r="G2618" s="3" t="s">
        <v>2274</v>
      </c>
      <c r="H2618" s="18">
        <v>888.85019999999997</v>
      </c>
    </row>
    <row r="2619" spans="7:8" x14ac:dyDescent="0.3">
      <c r="G2619" s="3" t="s">
        <v>2562</v>
      </c>
      <c r="H2619" s="18">
        <v>888.85019999999997</v>
      </c>
    </row>
    <row r="2620" spans="7:8" x14ac:dyDescent="0.3">
      <c r="G2620" s="3" t="s">
        <v>2717</v>
      </c>
      <c r="H2620" s="18">
        <v>888.85019999999997</v>
      </c>
    </row>
    <row r="2621" spans="7:8" x14ac:dyDescent="0.3">
      <c r="G2621" s="3" t="s">
        <v>2742</v>
      </c>
      <c r="H2621" s="18">
        <v>888.85019999999997</v>
      </c>
    </row>
    <row r="2622" spans="7:8" x14ac:dyDescent="0.3">
      <c r="G2622" s="3" t="s">
        <v>2822</v>
      </c>
      <c r="H2622" s="18">
        <v>888.85019999999997</v>
      </c>
    </row>
    <row r="2623" spans="7:8" x14ac:dyDescent="0.3">
      <c r="G2623" s="3" t="s">
        <v>1955</v>
      </c>
      <c r="H2623" s="18">
        <v>888.85019999999997</v>
      </c>
    </row>
    <row r="2624" spans="7:8" x14ac:dyDescent="0.3">
      <c r="G2624" s="3" t="s">
        <v>1226</v>
      </c>
      <c r="H2624" s="18">
        <v>888.85019999999997</v>
      </c>
    </row>
    <row r="2625" spans="7:8" x14ac:dyDescent="0.3">
      <c r="G2625" s="3" t="s">
        <v>2255</v>
      </c>
      <c r="H2625" s="18">
        <v>888.85019999999997</v>
      </c>
    </row>
    <row r="2626" spans="7:8" x14ac:dyDescent="0.3">
      <c r="G2626" s="3" t="s">
        <v>2796</v>
      </c>
      <c r="H2626" s="18">
        <v>860.87869999999998</v>
      </c>
    </row>
    <row r="2627" spans="7:8" x14ac:dyDescent="0.3">
      <c r="G2627" s="3" t="s">
        <v>1075</v>
      </c>
      <c r="H2627" s="18">
        <v>860.87869999999998</v>
      </c>
    </row>
    <row r="2628" spans="7:8" x14ac:dyDescent="0.3">
      <c r="G2628" s="3" t="s">
        <v>2780</v>
      </c>
      <c r="H2628" s="18">
        <v>860.87869999999998</v>
      </c>
    </row>
    <row r="2629" spans="7:8" x14ac:dyDescent="0.3">
      <c r="G2629" s="3" t="s">
        <v>373</v>
      </c>
      <c r="H2629" s="18">
        <v>860.87869999999998</v>
      </c>
    </row>
    <row r="2630" spans="7:8" x14ac:dyDescent="0.3">
      <c r="G2630" s="3" t="s">
        <v>570</v>
      </c>
      <c r="H2630" s="18">
        <v>860.87869999999998</v>
      </c>
    </row>
    <row r="2631" spans="7:8" x14ac:dyDescent="0.3">
      <c r="G2631" s="3" t="s">
        <v>2213</v>
      </c>
      <c r="H2631" s="18">
        <v>860.87869999999998</v>
      </c>
    </row>
    <row r="2632" spans="7:8" x14ac:dyDescent="0.3">
      <c r="G2632" s="3" t="s">
        <v>2766</v>
      </c>
      <c r="H2632" s="18">
        <v>860.87869999999998</v>
      </c>
    </row>
    <row r="2633" spans="7:8" x14ac:dyDescent="0.3">
      <c r="G2633" s="3" t="s">
        <v>1213</v>
      </c>
      <c r="H2633" s="18">
        <v>860.87869999999998</v>
      </c>
    </row>
    <row r="2634" spans="7:8" x14ac:dyDescent="0.3">
      <c r="G2634" s="3" t="s">
        <v>2611</v>
      </c>
      <c r="H2634" s="18">
        <v>860.87869999999998</v>
      </c>
    </row>
    <row r="2635" spans="7:8" x14ac:dyDescent="0.3">
      <c r="G2635" s="3" t="s">
        <v>1060</v>
      </c>
      <c r="H2635" s="18">
        <v>860.87869999999998</v>
      </c>
    </row>
    <row r="2636" spans="7:8" x14ac:dyDescent="0.3">
      <c r="G2636" s="3" t="s">
        <v>522</v>
      </c>
      <c r="H2636" s="18">
        <v>860.87869999999998</v>
      </c>
    </row>
    <row r="2637" spans="7:8" x14ac:dyDescent="0.3">
      <c r="G2637" s="3" t="s">
        <v>1017</v>
      </c>
      <c r="H2637" s="18">
        <v>860.87869999999998</v>
      </c>
    </row>
    <row r="2638" spans="7:8" x14ac:dyDescent="0.3">
      <c r="G2638" s="3" t="s">
        <v>1127</v>
      </c>
      <c r="H2638" s="18">
        <v>860.87869999999998</v>
      </c>
    </row>
    <row r="2639" spans="7:8" x14ac:dyDescent="0.3">
      <c r="G2639" s="3" t="s">
        <v>2829</v>
      </c>
      <c r="H2639" s="18">
        <v>860.87869999999998</v>
      </c>
    </row>
    <row r="2640" spans="7:8" x14ac:dyDescent="0.3">
      <c r="G2640" s="3" t="s">
        <v>2656</v>
      </c>
      <c r="H2640" s="18">
        <v>860.87869999999998</v>
      </c>
    </row>
    <row r="2641" spans="7:8" x14ac:dyDescent="0.3">
      <c r="G2641" s="3" t="s">
        <v>1118</v>
      </c>
      <c r="H2641" s="18">
        <v>860.87869999999998</v>
      </c>
    </row>
    <row r="2642" spans="7:8" x14ac:dyDescent="0.3">
      <c r="G2642" s="3" t="s">
        <v>2733</v>
      </c>
      <c r="H2642" s="18">
        <v>860.87869999999998</v>
      </c>
    </row>
    <row r="2643" spans="7:8" x14ac:dyDescent="0.3">
      <c r="G2643" s="3" t="s">
        <v>2326</v>
      </c>
      <c r="H2643" s="18">
        <v>860.87869999999998</v>
      </c>
    </row>
    <row r="2644" spans="7:8" x14ac:dyDescent="0.3">
      <c r="G2644" s="3" t="s">
        <v>2772</v>
      </c>
      <c r="H2644" s="18">
        <v>860.87869999999998</v>
      </c>
    </row>
    <row r="2645" spans="7:8" x14ac:dyDescent="0.3">
      <c r="G2645" s="3" t="s">
        <v>1037</v>
      </c>
      <c r="H2645" s="18">
        <v>860.87869999999998</v>
      </c>
    </row>
    <row r="2646" spans="7:8" x14ac:dyDescent="0.3">
      <c r="G2646" s="3" t="s">
        <v>1861</v>
      </c>
      <c r="H2646" s="18">
        <v>860.87869999999998</v>
      </c>
    </row>
    <row r="2647" spans="7:8" x14ac:dyDescent="0.3">
      <c r="G2647" s="3" t="s">
        <v>374</v>
      </c>
      <c r="H2647" s="18">
        <v>860.87869999999998</v>
      </c>
    </row>
    <row r="2648" spans="7:8" x14ac:dyDescent="0.3">
      <c r="G2648" s="3" t="s">
        <v>2616</v>
      </c>
      <c r="H2648" s="18">
        <v>860.87869999999998</v>
      </c>
    </row>
    <row r="2649" spans="7:8" x14ac:dyDescent="0.3">
      <c r="G2649" s="3" t="s">
        <v>2300</v>
      </c>
      <c r="H2649" s="18">
        <v>860.87869999999998</v>
      </c>
    </row>
    <row r="2650" spans="7:8" x14ac:dyDescent="0.3">
      <c r="G2650" s="3" t="s">
        <v>1424</v>
      </c>
      <c r="H2650" s="18">
        <v>860.87869999999998</v>
      </c>
    </row>
    <row r="2651" spans="7:8" x14ac:dyDescent="0.3">
      <c r="G2651" s="3" t="s">
        <v>372</v>
      </c>
      <c r="H2651" s="18">
        <v>860.87869999999998</v>
      </c>
    </row>
    <row r="2652" spans="7:8" x14ac:dyDescent="0.3">
      <c r="G2652" s="3" t="s">
        <v>721</v>
      </c>
      <c r="H2652" s="18">
        <v>860.87869999999998</v>
      </c>
    </row>
    <row r="2653" spans="7:8" x14ac:dyDescent="0.3">
      <c r="G2653" s="3" t="s">
        <v>751</v>
      </c>
      <c r="H2653" s="18">
        <v>860.87869999999998</v>
      </c>
    </row>
    <row r="2654" spans="7:8" x14ac:dyDescent="0.3">
      <c r="G2654" s="3" t="s">
        <v>2643</v>
      </c>
      <c r="H2654" s="18">
        <v>860.87869999999998</v>
      </c>
    </row>
    <row r="2655" spans="7:8" x14ac:dyDescent="0.3">
      <c r="G2655" s="3" t="s">
        <v>1183</v>
      </c>
      <c r="H2655" s="18">
        <v>860.87869999999998</v>
      </c>
    </row>
    <row r="2656" spans="7:8" x14ac:dyDescent="0.3">
      <c r="G2656" s="3" t="s">
        <v>2580</v>
      </c>
      <c r="H2656" s="18">
        <v>860.87869999999998</v>
      </c>
    </row>
    <row r="2657" spans="7:8" x14ac:dyDescent="0.3">
      <c r="G2657" s="3" t="s">
        <v>2817</v>
      </c>
      <c r="H2657" s="18">
        <v>860.87869999999998</v>
      </c>
    </row>
    <row r="2658" spans="7:8" x14ac:dyDescent="0.3">
      <c r="G2658" s="3" t="s">
        <v>2668</v>
      </c>
      <c r="H2658" s="18">
        <v>860.87869999999998</v>
      </c>
    </row>
    <row r="2659" spans="7:8" x14ac:dyDescent="0.3">
      <c r="G2659" s="3" t="s">
        <v>2622</v>
      </c>
      <c r="H2659" s="18">
        <v>860.87869999999998</v>
      </c>
    </row>
    <row r="2660" spans="7:8" x14ac:dyDescent="0.3">
      <c r="G2660" s="3" t="s">
        <v>2615</v>
      </c>
      <c r="H2660" s="18">
        <v>857.85569999999996</v>
      </c>
    </row>
    <row r="2661" spans="7:8" x14ac:dyDescent="0.3">
      <c r="G2661" s="3" t="s">
        <v>2678</v>
      </c>
      <c r="H2661" s="18">
        <v>857.85569999999996</v>
      </c>
    </row>
    <row r="2662" spans="7:8" x14ac:dyDescent="0.3">
      <c r="G2662" s="3" t="s">
        <v>2542</v>
      </c>
      <c r="H2662" s="18">
        <v>857.85569999999996</v>
      </c>
    </row>
    <row r="2663" spans="7:8" x14ac:dyDescent="0.3">
      <c r="G2663" s="3" t="s">
        <v>2604</v>
      </c>
      <c r="H2663" s="18">
        <v>857.85569999999996</v>
      </c>
    </row>
    <row r="2664" spans="7:8" x14ac:dyDescent="0.3">
      <c r="G2664" s="3" t="s">
        <v>1237</v>
      </c>
      <c r="H2664" s="18">
        <v>857.85569999999996</v>
      </c>
    </row>
    <row r="2665" spans="7:8" x14ac:dyDescent="0.3">
      <c r="G2665" s="3" t="s">
        <v>2564</v>
      </c>
      <c r="H2665" s="18">
        <v>857.85569999999996</v>
      </c>
    </row>
    <row r="2666" spans="7:8" x14ac:dyDescent="0.3">
      <c r="G2666" s="3" t="s">
        <v>2745</v>
      </c>
      <c r="H2666" s="18">
        <v>789.57659999999998</v>
      </c>
    </row>
    <row r="2667" spans="7:8" x14ac:dyDescent="0.3">
      <c r="G2667" s="3" t="s">
        <v>2773</v>
      </c>
      <c r="H2667" s="18">
        <v>789.57659999999998</v>
      </c>
    </row>
    <row r="2668" spans="7:8" x14ac:dyDescent="0.3">
      <c r="G2668" s="3" t="s">
        <v>2802</v>
      </c>
      <c r="H2668" s="18">
        <v>789.57659999999998</v>
      </c>
    </row>
    <row r="2669" spans="7:8" x14ac:dyDescent="0.3">
      <c r="G2669" s="3" t="s">
        <v>2724</v>
      </c>
      <c r="H2669" s="18">
        <v>789.57659999999998</v>
      </c>
    </row>
    <row r="2670" spans="7:8" x14ac:dyDescent="0.3">
      <c r="G2670" s="3" t="s">
        <v>612</v>
      </c>
      <c r="H2670" s="18">
        <v>789.57659999999998</v>
      </c>
    </row>
    <row r="2671" spans="7:8" x14ac:dyDescent="0.3">
      <c r="G2671" s="3" t="s">
        <v>1782</v>
      </c>
      <c r="H2671" s="18">
        <v>789.57659999999998</v>
      </c>
    </row>
    <row r="2672" spans="7:8" x14ac:dyDescent="0.3">
      <c r="G2672" s="3" t="s">
        <v>2569</v>
      </c>
      <c r="H2672" s="18">
        <v>789.57659999999998</v>
      </c>
    </row>
    <row r="2673" spans="7:8" x14ac:dyDescent="0.3">
      <c r="G2673" s="3" t="s">
        <v>595</v>
      </c>
      <c r="H2673" s="18">
        <v>789.57659999999998</v>
      </c>
    </row>
    <row r="2674" spans="7:8" x14ac:dyDescent="0.3">
      <c r="G2674" s="3" t="s">
        <v>635</v>
      </c>
      <c r="H2674" s="18">
        <v>789.57659999999998</v>
      </c>
    </row>
    <row r="2675" spans="7:8" x14ac:dyDescent="0.3">
      <c r="G2675" s="3" t="s">
        <v>664</v>
      </c>
      <c r="H2675" s="18">
        <v>789.57659999999998</v>
      </c>
    </row>
    <row r="2676" spans="7:8" x14ac:dyDescent="0.3">
      <c r="G2676" s="3" t="s">
        <v>2755</v>
      </c>
      <c r="H2676" s="18">
        <v>789.57659999999998</v>
      </c>
    </row>
    <row r="2677" spans="7:8" x14ac:dyDescent="0.3">
      <c r="G2677" s="3" t="s">
        <v>2728</v>
      </c>
      <c r="H2677" s="18">
        <v>789.57659999999998</v>
      </c>
    </row>
    <row r="2678" spans="7:8" x14ac:dyDescent="0.3">
      <c r="G2678" s="3" t="s">
        <v>590</v>
      </c>
      <c r="H2678" s="18">
        <v>789.57659999999998</v>
      </c>
    </row>
    <row r="2679" spans="7:8" x14ac:dyDescent="0.3">
      <c r="G2679" s="3" t="s">
        <v>2625</v>
      </c>
      <c r="H2679" s="18">
        <v>789.57659999999998</v>
      </c>
    </row>
    <row r="2680" spans="7:8" x14ac:dyDescent="0.3">
      <c r="G2680" s="3" t="s">
        <v>1139</v>
      </c>
      <c r="H2680" s="18">
        <v>592.56679999999994</v>
      </c>
    </row>
    <row r="2681" spans="7:8" x14ac:dyDescent="0.3">
      <c r="G2681" s="3" t="s">
        <v>1239</v>
      </c>
      <c r="H2681" s="18">
        <v>592.56679999999994</v>
      </c>
    </row>
    <row r="2682" spans="7:8" x14ac:dyDescent="0.3">
      <c r="G2682" s="3" t="s">
        <v>2660</v>
      </c>
      <c r="H2682" s="18">
        <v>592.56679999999994</v>
      </c>
    </row>
    <row r="2683" spans="7:8" x14ac:dyDescent="0.3">
      <c r="G2683" s="3" t="s">
        <v>2178</v>
      </c>
      <c r="H2683" s="18">
        <v>592.56679999999994</v>
      </c>
    </row>
    <row r="2684" spans="7:8" x14ac:dyDescent="0.3">
      <c r="G2684" s="3" t="s">
        <v>2732</v>
      </c>
      <c r="H2684" s="18">
        <v>592.56679999999994</v>
      </c>
    </row>
    <row r="2685" spans="7:8" x14ac:dyDescent="0.3">
      <c r="G2685" s="3" t="s">
        <v>375</v>
      </c>
      <c r="H2685" s="18">
        <v>592.56679999999994</v>
      </c>
    </row>
    <row r="2686" spans="7:8" x14ac:dyDescent="0.3">
      <c r="G2686" s="3" t="s">
        <v>2703</v>
      </c>
      <c r="H2686" s="18">
        <v>592.56679999999994</v>
      </c>
    </row>
    <row r="2687" spans="7:8" x14ac:dyDescent="0.3">
      <c r="G2687" s="3" t="s">
        <v>2651</v>
      </c>
      <c r="H2687" s="18">
        <v>592.56679999999994</v>
      </c>
    </row>
    <row r="2688" spans="7:8" x14ac:dyDescent="0.3">
      <c r="G2688" s="3" t="s">
        <v>2632</v>
      </c>
      <c r="H2688" s="18">
        <v>592.56679999999994</v>
      </c>
    </row>
    <row r="2689" spans="7:8" x14ac:dyDescent="0.3">
      <c r="G2689" s="3" t="s">
        <v>2794</v>
      </c>
      <c r="H2689" s="18">
        <v>592.56679999999994</v>
      </c>
    </row>
    <row r="2690" spans="7:8" x14ac:dyDescent="0.3">
      <c r="G2690" s="3" t="s">
        <v>1914</v>
      </c>
      <c r="H2690" s="18">
        <v>592.56679999999994</v>
      </c>
    </row>
    <row r="2691" spans="7:8" x14ac:dyDescent="0.3">
      <c r="G2691" s="3" t="s">
        <v>1138</v>
      </c>
      <c r="H2691" s="18">
        <v>592.56679999999994</v>
      </c>
    </row>
    <row r="2692" spans="7:8" x14ac:dyDescent="0.3">
      <c r="G2692" s="3" t="s">
        <v>1189</v>
      </c>
      <c r="H2692" s="18">
        <v>592.56679999999994</v>
      </c>
    </row>
    <row r="2693" spans="7:8" x14ac:dyDescent="0.3">
      <c r="G2693" s="3" t="s">
        <v>2734</v>
      </c>
      <c r="H2693" s="18">
        <v>571.90380000000005</v>
      </c>
    </row>
    <row r="2694" spans="7:8" x14ac:dyDescent="0.3">
      <c r="G2694" s="3" t="s">
        <v>2657</v>
      </c>
      <c r="H2694" s="18">
        <v>571.90380000000005</v>
      </c>
    </row>
    <row r="2695" spans="7:8" x14ac:dyDescent="0.3">
      <c r="G2695" s="3" t="s">
        <v>2823</v>
      </c>
      <c r="H2695" s="18">
        <v>571.90380000000005</v>
      </c>
    </row>
    <row r="2696" spans="7:8" x14ac:dyDescent="0.3">
      <c r="G2696" s="3" t="s">
        <v>1244</v>
      </c>
      <c r="H2696" s="18">
        <v>571.90380000000005</v>
      </c>
    </row>
    <row r="2697" spans="7:8" x14ac:dyDescent="0.3">
      <c r="G2697" s="3" t="s">
        <v>2816</v>
      </c>
      <c r="H2697" s="18">
        <v>571.90380000000005</v>
      </c>
    </row>
    <row r="2698" spans="7:8" x14ac:dyDescent="0.3">
      <c r="G2698" s="3" t="s">
        <v>1238</v>
      </c>
      <c r="H2698" s="18">
        <v>571.90380000000005</v>
      </c>
    </row>
    <row r="2699" spans="7:8" x14ac:dyDescent="0.3">
      <c r="G2699" s="3" t="s">
        <v>2583</v>
      </c>
      <c r="H2699" s="18">
        <v>571.90380000000005</v>
      </c>
    </row>
    <row r="2700" spans="7:8" x14ac:dyDescent="0.3">
      <c r="G2700" s="3" t="s">
        <v>2058</v>
      </c>
      <c r="H2700" s="18">
        <v>571.90380000000005</v>
      </c>
    </row>
    <row r="2701" spans="7:8" x14ac:dyDescent="0.3">
      <c r="G2701" s="3" t="s">
        <v>2761</v>
      </c>
      <c r="H2701" s="18">
        <v>394.78829999999999</v>
      </c>
    </row>
    <row r="2702" spans="7:8" x14ac:dyDescent="0.3">
      <c r="G2702" s="3" t="s">
        <v>2647</v>
      </c>
      <c r="H2702" s="18">
        <v>394.78829999999999</v>
      </c>
    </row>
    <row r="2703" spans="7:8" x14ac:dyDescent="0.3">
      <c r="G2703" s="3" t="s">
        <v>2638</v>
      </c>
      <c r="H2703" s="18">
        <v>394.78829999999999</v>
      </c>
    </row>
    <row r="2704" spans="7:8" x14ac:dyDescent="0.3">
      <c r="G2704" s="3" t="s">
        <v>636</v>
      </c>
      <c r="H2704" s="18">
        <v>394.78829999999999</v>
      </c>
    </row>
    <row r="2705" spans="7:8" x14ac:dyDescent="0.3">
      <c r="G2705" s="3" t="s">
        <v>735</v>
      </c>
      <c r="H2705" s="18">
        <v>394.78829999999999</v>
      </c>
    </row>
    <row r="2706" spans="7:8" x14ac:dyDescent="0.3">
      <c r="G2706" s="3" t="s">
        <v>2721</v>
      </c>
      <c r="H2706" s="18">
        <v>394.78829999999999</v>
      </c>
    </row>
    <row r="2707" spans="7:8" x14ac:dyDescent="0.3">
      <c r="G2707" s="3" t="s">
        <v>2757</v>
      </c>
      <c r="H2707" s="18">
        <v>394.78829999999999</v>
      </c>
    </row>
    <row r="2708" spans="7:8" x14ac:dyDescent="0.3">
      <c r="G2708" s="3" t="s">
        <v>787</v>
      </c>
      <c r="H2708" s="18">
        <v>394.78829999999999</v>
      </c>
    </row>
    <row r="2709" spans="7:8" x14ac:dyDescent="0.3">
      <c r="G2709" s="3" t="s">
        <v>579</v>
      </c>
      <c r="H2709" s="18">
        <v>394.78829999999999</v>
      </c>
    </row>
    <row r="2710" spans="7:8" x14ac:dyDescent="0.3">
      <c r="G2710" s="3" t="s">
        <v>2819</v>
      </c>
      <c r="H2710" s="18">
        <v>296.28339999999997</v>
      </c>
    </row>
    <row r="2711" spans="7:8" x14ac:dyDescent="0.3">
      <c r="G2711" s="3" t="s">
        <v>2690</v>
      </c>
      <c r="H2711" s="18">
        <v>296.28339999999997</v>
      </c>
    </row>
    <row r="2712" spans="7:8" x14ac:dyDescent="0.3">
      <c r="G2712" s="3" t="s">
        <v>2775</v>
      </c>
      <c r="H2712" s="18">
        <v>296.28339999999997</v>
      </c>
    </row>
    <row r="2713" spans="7:8" x14ac:dyDescent="0.3">
      <c r="G2713" s="3" t="s">
        <v>1194</v>
      </c>
      <c r="H2713" s="18">
        <v>296.28339999999997</v>
      </c>
    </row>
    <row r="2714" spans="7:8" x14ac:dyDescent="0.3">
      <c r="G2714" s="3" t="s">
        <v>2740</v>
      </c>
      <c r="H2714" s="18">
        <v>296.28339999999997</v>
      </c>
    </row>
    <row r="2715" spans="7:8" x14ac:dyDescent="0.3">
      <c r="G2715" s="3" t="s">
        <v>2646</v>
      </c>
      <c r="H2715" s="18">
        <v>296.28339999999997</v>
      </c>
    </row>
    <row r="2716" spans="7:8" x14ac:dyDescent="0.3">
      <c r="G2716" s="3" t="s">
        <v>2377</v>
      </c>
      <c r="H2716" s="18">
        <v>296.28339999999997</v>
      </c>
    </row>
    <row r="2717" spans="7:8" x14ac:dyDescent="0.3">
      <c r="G2717" s="3" t="s">
        <v>2677</v>
      </c>
      <c r="H2717" s="18">
        <v>296.28339999999997</v>
      </c>
    </row>
    <row r="2718" spans="7:8" x14ac:dyDescent="0.3">
      <c r="G2718" s="3" t="s">
        <v>1233</v>
      </c>
      <c r="H2718" s="18">
        <v>285.95190000000002</v>
      </c>
    </row>
    <row r="2719" spans="7:8" x14ac:dyDescent="0.3">
      <c r="G2719" s="3" t="s">
        <v>2306</v>
      </c>
      <c r="H2719" s="18">
        <v>285.95190000000002</v>
      </c>
    </row>
    <row r="2720" spans="7:8" x14ac:dyDescent="0.3">
      <c r="G2720" s="3" t="s">
        <v>2408</v>
      </c>
      <c r="H2720" s="18">
        <v>285.95190000000002</v>
      </c>
    </row>
    <row r="2721" spans="7:8" x14ac:dyDescent="0.3">
      <c r="G2721" s="3" t="s">
        <v>2563</v>
      </c>
      <c r="H2721" s="18">
        <v>285.95190000000002</v>
      </c>
    </row>
    <row r="2722" spans="7:8" x14ac:dyDescent="0.3">
      <c r="G2722" s="3" t="s">
        <v>1185</v>
      </c>
      <c r="H2722" s="18">
        <v>285.95190000000002</v>
      </c>
    </row>
    <row r="2723" spans="7:8" x14ac:dyDescent="0.3">
      <c r="G2723" s="3" t="s">
        <v>2791</v>
      </c>
      <c r="H2723" s="18">
        <v>285.95190000000002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8DDC8683-BF2C-4653-9EFE-6A56B9BA67EA}">
  <ds:schemaRefs/>
</ds:datastoreItem>
</file>

<file path=customXml/itemProps2.xml><?xml version="1.0" encoding="utf-8"?>
<ds:datastoreItem xmlns:ds="http://schemas.openxmlformats.org/officeDocument/2006/customXml" ds:itemID="{8B937A40-3E55-4975-8D0F-B13E9591E1BA}">
  <ds:schemaRefs/>
</ds:datastoreItem>
</file>

<file path=customXml/itemProps3.xml><?xml version="1.0" encoding="utf-8"?>
<ds:datastoreItem xmlns:ds="http://schemas.openxmlformats.org/officeDocument/2006/customXml" ds:itemID="{C9576A06-2DB4-4EFB-98CA-B28037D57E9C}">
  <ds:schemaRefs/>
</ds:datastoreItem>
</file>

<file path=customXml/itemProps4.xml><?xml version="1.0" encoding="utf-8"?>
<ds:datastoreItem xmlns:ds="http://schemas.openxmlformats.org/officeDocument/2006/customXml" ds:itemID="{F8AFA290-1B50-46F1-86DC-2926BD6F10FE}">
  <ds:schemaRefs/>
</ds:datastoreItem>
</file>

<file path=customXml/itemProps5.xml><?xml version="1.0" encoding="utf-8"?>
<ds:datastoreItem xmlns:ds="http://schemas.openxmlformats.org/officeDocument/2006/customXml" ds:itemID="{9BCD3910-5299-4D5B-BCF3-A12A05DAB866}">
  <ds:schemaRefs/>
</ds:datastoreItem>
</file>

<file path=customXml/itemProps6.xml><?xml version="1.0" encoding="utf-8"?>
<ds:datastoreItem xmlns:ds="http://schemas.openxmlformats.org/officeDocument/2006/customXml" ds:itemID="{8B5AFBF6-6B31-4D94-877A-3960E70C2DEE}">
  <ds:schemaRefs/>
</ds:datastoreItem>
</file>

<file path=customXml/itemProps7.xml><?xml version="1.0" encoding="utf-8"?>
<ds:datastoreItem xmlns:ds="http://schemas.openxmlformats.org/officeDocument/2006/customXml" ds:itemID="{7678DB65-A5D5-48D7-9366-4AAAAFC045A1}">
  <ds:schemaRefs/>
</ds:datastoreItem>
</file>

<file path=customXml/itemProps8.xml><?xml version="1.0" encoding="utf-8"?>
<ds:datastoreItem xmlns:ds="http://schemas.openxmlformats.org/officeDocument/2006/customXml" ds:itemID="{79233ED9-6764-471E-BA55-C41032345386}">
  <ds:schemaRefs/>
</ds:datastoreItem>
</file>

<file path=customXml/itemProps9.xml><?xml version="1.0" encoding="utf-8"?>
<ds:datastoreItem xmlns:ds="http://schemas.openxmlformats.org/officeDocument/2006/customXml" ds:itemID="{C8CE62A1-C1A4-4E22-BF40-A38259771D1A}">
  <ds:schemaRefs/>
</ds:datastoreItem>
</file>

<file path=customXml/itemProps10.xml><?xml version="1.0" encoding="utf-8"?>
<ds:datastoreItem xmlns:ds="http://schemas.openxmlformats.org/officeDocument/2006/customXml" ds:itemID="{680FD317-3C57-46BA-A284-17A6BDD224AC}">
  <ds:schemaRefs/>
</ds:datastoreItem>
</file>

<file path=customXml/itemProps11.xml><?xml version="1.0" encoding="utf-8"?>
<ds:datastoreItem xmlns:ds="http://schemas.openxmlformats.org/officeDocument/2006/customXml" ds:itemID="{4812B832-6FA5-4A13-B0C8-39FDF89C6D3B}">
  <ds:schemaRefs/>
</ds:datastoreItem>
</file>

<file path=customXml/itemProps12.xml><?xml version="1.0" encoding="utf-8"?>
<ds:datastoreItem xmlns:ds="http://schemas.openxmlformats.org/officeDocument/2006/customXml" ds:itemID="{EBE1C753-8555-4D6B-8515-D14A1768EE7A}">
  <ds:schemaRefs/>
</ds:datastoreItem>
</file>

<file path=customXml/itemProps13.xml><?xml version="1.0" encoding="utf-8"?>
<ds:datastoreItem xmlns:ds="http://schemas.openxmlformats.org/officeDocument/2006/customXml" ds:itemID="{D4D9E82F-2B35-4DF1-B1B2-4D735F89F1C8}">
  <ds:schemaRefs>
    <ds:schemaRef ds:uri="http://schemas.microsoft.com/DataMashup"/>
  </ds:schemaRefs>
</ds:datastoreItem>
</file>

<file path=customXml/itemProps14.xml><?xml version="1.0" encoding="utf-8"?>
<ds:datastoreItem xmlns:ds="http://schemas.openxmlformats.org/officeDocument/2006/customXml" ds:itemID="{168815A5-B911-4A5C-8A27-87E3C6CE58D9}">
  <ds:schemaRefs/>
</ds:datastoreItem>
</file>

<file path=customXml/itemProps15.xml><?xml version="1.0" encoding="utf-8"?>
<ds:datastoreItem xmlns:ds="http://schemas.openxmlformats.org/officeDocument/2006/customXml" ds:itemID="{09979055-DEEF-456A-ACBD-EE6550E0F1A3}">
  <ds:schemaRefs/>
</ds:datastoreItem>
</file>

<file path=customXml/itemProps16.xml><?xml version="1.0" encoding="utf-8"?>
<ds:datastoreItem xmlns:ds="http://schemas.openxmlformats.org/officeDocument/2006/customXml" ds:itemID="{3CF660BD-A759-4355-86BB-A166539D341B}">
  <ds:schemaRefs/>
</ds:datastoreItem>
</file>

<file path=customXml/itemProps17.xml><?xml version="1.0" encoding="utf-8"?>
<ds:datastoreItem xmlns:ds="http://schemas.openxmlformats.org/officeDocument/2006/customXml" ds:itemID="{99181B6A-6F4D-438F-ABCE-02CA394075E5}">
  <ds:schemaRefs/>
</ds:datastoreItem>
</file>

<file path=customXml/itemProps18.xml><?xml version="1.0" encoding="utf-8"?>
<ds:datastoreItem xmlns:ds="http://schemas.openxmlformats.org/officeDocument/2006/customXml" ds:itemID="{E6532F34-E335-41B7-8B10-FF4CEF94A64E}">
  <ds:schemaRefs/>
</ds:datastoreItem>
</file>

<file path=customXml/itemProps19.xml><?xml version="1.0" encoding="utf-8"?>
<ds:datastoreItem xmlns:ds="http://schemas.openxmlformats.org/officeDocument/2006/customXml" ds:itemID="{668BCC10-46D0-4156-8F24-9B8D283EB4A1}">
  <ds:schemaRefs/>
</ds:datastoreItem>
</file>

<file path=customXml/itemProps20.xml><?xml version="1.0" encoding="utf-8"?>
<ds:datastoreItem xmlns:ds="http://schemas.openxmlformats.org/officeDocument/2006/customXml" ds:itemID="{7F2FAA61-4C87-4CC5-AC1C-C86C696CC815}">
  <ds:schemaRefs/>
</ds:datastoreItem>
</file>

<file path=customXml/itemProps21.xml><?xml version="1.0" encoding="utf-8"?>
<ds:datastoreItem xmlns:ds="http://schemas.openxmlformats.org/officeDocument/2006/customXml" ds:itemID="{F89F5704-CCF3-49EC-BC19-E5D515BC9963}">
  <ds:schemaRefs/>
</ds:datastoreItem>
</file>

<file path=customXml/itemProps22.xml><?xml version="1.0" encoding="utf-8"?>
<ds:datastoreItem xmlns:ds="http://schemas.openxmlformats.org/officeDocument/2006/customXml" ds:itemID="{01E257C3-E488-49EE-911D-1D82BCAEEA10}">
  <ds:schemaRefs/>
</ds:datastoreItem>
</file>

<file path=customXml/itemProps23.xml><?xml version="1.0" encoding="utf-8"?>
<ds:datastoreItem xmlns:ds="http://schemas.openxmlformats.org/officeDocument/2006/customXml" ds:itemID="{E32667E7-A776-4837-BD97-C6A688CAA5D8}">
  <ds:schemaRefs/>
</ds:datastoreItem>
</file>

<file path=customXml/itemProps24.xml><?xml version="1.0" encoding="utf-8"?>
<ds:datastoreItem xmlns:ds="http://schemas.openxmlformats.org/officeDocument/2006/customXml" ds:itemID="{FB3A360B-1464-4885-8AB7-B67170AA1D78}">
  <ds:schemaRefs/>
</ds:datastoreItem>
</file>

<file path=customXml/itemProps25.xml><?xml version="1.0" encoding="utf-8"?>
<ds:datastoreItem xmlns:ds="http://schemas.openxmlformats.org/officeDocument/2006/customXml" ds:itemID="{C25C7D93-9A66-4102-9DD1-64F67E984B37}">
  <ds:schemaRefs/>
</ds:datastoreItem>
</file>

<file path=customXml/itemProps26.xml><?xml version="1.0" encoding="utf-8"?>
<ds:datastoreItem xmlns:ds="http://schemas.openxmlformats.org/officeDocument/2006/customXml" ds:itemID="{B0B180F2-DCAE-417C-A3F8-A061604257C6}">
  <ds:schemaRefs/>
</ds:datastoreItem>
</file>

<file path=customXml/itemProps27.xml><?xml version="1.0" encoding="utf-8"?>
<ds:datastoreItem xmlns:ds="http://schemas.openxmlformats.org/officeDocument/2006/customXml" ds:itemID="{D31FF0CE-C08B-441D-B458-54A009B36770}">
  <ds:schemaRefs/>
</ds:datastoreItem>
</file>

<file path=customXml/itemProps28.xml><?xml version="1.0" encoding="utf-8"?>
<ds:datastoreItem xmlns:ds="http://schemas.openxmlformats.org/officeDocument/2006/customXml" ds:itemID="{470776E7-1095-4FEB-98E3-EAD0DDCE9296}">
  <ds:schemaRefs/>
</ds:datastoreItem>
</file>

<file path=customXml/itemProps29.xml><?xml version="1.0" encoding="utf-8"?>
<ds:datastoreItem xmlns:ds="http://schemas.openxmlformats.org/officeDocument/2006/customXml" ds:itemID="{AEDBEA22-D441-4FAE-84B0-CBB23CFF98CB}">
  <ds:schemaRefs/>
</ds:datastoreItem>
</file>

<file path=customXml/itemProps30.xml><?xml version="1.0" encoding="utf-8"?>
<ds:datastoreItem xmlns:ds="http://schemas.openxmlformats.org/officeDocument/2006/customXml" ds:itemID="{C556E9AE-2578-41F3-AA6E-FFAAFA16F5B5}">
  <ds:schemaRefs/>
</ds:datastoreItem>
</file>

<file path=customXml/itemProps31.xml><?xml version="1.0" encoding="utf-8"?>
<ds:datastoreItem xmlns:ds="http://schemas.openxmlformats.org/officeDocument/2006/customXml" ds:itemID="{B5D28743-8E15-4653-8297-C1FDE633A06F}">
  <ds:schemaRefs/>
</ds:datastoreItem>
</file>

<file path=customXml/itemProps32.xml><?xml version="1.0" encoding="utf-8"?>
<ds:datastoreItem xmlns:ds="http://schemas.openxmlformats.org/officeDocument/2006/customXml" ds:itemID="{8D97BD9B-7DA9-4329-B758-821D3AC042F2}">
  <ds:schemaRefs/>
</ds:datastoreItem>
</file>

<file path=customXml/itemProps33.xml><?xml version="1.0" encoding="utf-8"?>
<ds:datastoreItem xmlns:ds="http://schemas.openxmlformats.org/officeDocument/2006/customXml" ds:itemID="{85A03149-70A5-42A6-B48E-D407C0288220}">
  <ds:schemaRefs/>
</ds:datastoreItem>
</file>

<file path=customXml/itemProps34.xml><?xml version="1.0" encoding="utf-8"?>
<ds:datastoreItem xmlns:ds="http://schemas.openxmlformats.org/officeDocument/2006/customXml" ds:itemID="{FB5D9DAC-F624-4C6E-8C01-4E3D50FF5D45}">
  <ds:schemaRefs/>
</ds:datastoreItem>
</file>

<file path=customXml/itemProps35.xml><?xml version="1.0" encoding="utf-8"?>
<ds:datastoreItem xmlns:ds="http://schemas.openxmlformats.org/officeDocument/2006/customXml" ds:itemID="{BB0BC053-0383-4A56-9B78-A1578BAEB830}">
  <ds:schemaRefs/>
</ds:datastoreItem>
</file>

<file path=customXml/itemProps36.xml><?xml version="1.0" encoding="utf-8"?>
<ds:datastoreItem xmlns:ds="http://schemas.openxmlformats.org/officeDocument/2006/customXml" ds:itemID="{D9DAA9D4-E7B8-4622-85A0-2528F5A4C182}">
  <ds:schemaRefs/>
</ds:datastoreItem>
</file>

<file path=customXml/itemProps37.xml><?xml version="1.0" encoding="utf-8"?>
<ds:datastoreItem xmlns:ds="http://schemas.openxmlformats.org/officeDocument/2006/customXml" ds:itemID="{5015A0B8-B7FE-4BE1-9E9E-1530857331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analysis</vt:lpstr>
      <vt:lpstr>Details Report (2)</vt:lpstr>
      <vt:lpstr>Analysis</vt:lpstr>
      <vt:lpstr>Analysis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Sourav Bera</dc:creator>
  <cp:lastModifiedBy>Sourav Bera</cp:lastModifiedBy>
  <dcterms:created xsi:type="dcterms:W3CDTF">2025-08-09T08:34:16Z</dcterms:created>
  <dcterms:modified xsi:type="dcterms:W3CDTF">2025-08-28T13:24:16Z</dcterms:modified>
</cp:coreProperties>
</file>