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Term-IV\QAF\Project\"/>
    </mc:Choice>
  </mc:AlternateContent>
  <bookViews>
    <workbookView xWindow="0" yWindow="0" windowWidth="20490" windowHeight="7755" activeTab="1"/>
  </bookViews>
  <sheets>
    <sheet name="GARCH" sheetId="1" r:id="rId1"/>
    <sheet name="Summary" sheetId="2" r:id="rId2"/>
  </sheets>
  <definedNames>
    <definedName name="eGARCH_1_1">GARCH!$G$5:$G$25</definedName>
    <definedName name="eGARCH_1_1__GED">GARCH!$H$5:$H$25</definedName>
    <definedName name="EWMA_1_1">GARCH!$K$5:$K$25</definedName>
    <definedName name="gjrGARCH_1_1">GARCH!$I$5:$I$25</definedName>
    <definedName name="gjrGARCH_1_1__GED">GARCH!$J$5:$J$25</definedName>
    <definedName name="sGARCH_1_1">GARCH!$E$5:$E$25</definedName>
    <definedName name="sGARCH_1_1__GED">GARCH!$F$5:$F$25</definedName>
  </definedNames>
  <calcPr calcId="152511"/>
</workbook>
</file>

<file path=xl/calcChain.xml><?xml version="1.0" encoding="utf-8"?>
<calcChain xmlns="http://schemas.openxmlformats.org/spreadsheetml/2006/main">
  <c r="F26" i="1" l="1"/>
  <c r="E3" i="2" l="1"/>
  <c r="F3" i="2"/>
  <c r="G3" i="2"/>
  <c r="H3" i="2"/>
  <c r="I3" i="2"/>
  <c r="J3" i="2"/>
  <c r="D3" i="2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6" i="1"/>
  <c r="V4" i="1"/>
  <c r="W4" i="1"/>
  <c r="X4" i="1"/>
  <c r="Y4" i="1"/>
  <c r="Z4" i="1"/>
  <c r="AA4" i="1"/>
  <c r="U4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5" i="1"/>
  <c r="N4" i="1"/>
  <c r="O4" i="1"/>
  <c r="P4" i="1"/>
  <c r="Q4" i="1"/>
  <c r="R4" i="1"/>
  <c r="S4" i="1"/>
  <c r="M4" i="1"/>
  <c r="S27" i="1" l="1"/>
  <c r="J4" i="2" s="1"/>
  <c r="AA27" i="1"/>
  <c r="AA29" i="1" s="1"/>
  <c r="J5" i="2" s="1"/>
  <c r="W10" i="1"/>
  <c r="U10" i="1"/>
  <c r="Z25" i="1"/>
  <c r="Y25" i="1"/>
  <c r="X25" i="1"/>
  <c r="W25" i="1"/>
  <c r="V25" i="1"/>
  <c r="U25" i="1"/>
  <c r="Z24" i="1"/>
  <c r="Y24" i="1"/>
  <c r="X24" i="1"/>
  <c r="W24" i="1"/>
  <c r="V24" i="1"/>
  <c r="U24" i="1"/>
  <c r="Z23" i="1"/>
  <c r="Y23" i="1"/>
  <c r="X23" i="1"/>
  <c r="W23" i="1"/>
  <c r="V23" i="1"/>
  <c r="U23" i="1"/>
  <c r="Z22" i="1"/>
  <c r="Y22" i="1"/>
  <c r="X22" i="1"/>
  <c r="W22" i="1"/>
  <c r="V22" i="1"/>
  <c r="U22" i="1"/>
  <c r="Z21" i="1"/>
  <c r="Y21" i="1"/>
  <c r="X21" i="1"/>
  <c r="W21" i="1"/>
  <c r="V21" i="1"/>
  <c r="U21" i="1"/>
  <c r="Z20" i="1"/>
  <c r="Y20" i="1"/>
  <c r="X20" i="1"/>
  <c r="W20" i="1"/>
  <c r="V20" i="1"/>
  <c r="U20" i="1"/>
  <c r="Z19" i="1"/>
  <c r="Y19" i="1"/>
  <c r="X19" i="1"/>
  <c r="W19" i="1"/>
  <c r="V19" i="1"/>
  <c r="U19" i="1"/>
  <c r="Z18" i="1"/>
  <c r="Y18" i="1"/>
  <c r="X18" i="1"/>
  <c r="W18" i="1"/>
  <c r="V18" i="1"/>
  <c r="U18" i="1"/>
  <c r="Z17" i="1"/>
  <c r="Y17" i="1"/>
  <c r="X17" i="1"/>
  <c r="W17" i="1"/>
  <c r="V17" i="1"/>
  <c r="U17" i="1"/>
  <c r="Z16" i="1"/>
  <c r="Y16" i="1"/>
  <c r="X16" i="1"/>
  <c r="W16" i="1"/>
  <c r="V16" i="1"/>
  <c r="U16" i="1"/>
  <c r="Z15" i="1"/>
  <c r="Y15" i="1"/>
  <c r="X15" i="1"/>
  <c r="W15" i="1"/>
  <c r="V15" i="1"/>
  <c r="U15" i="1"/>
  <c r="Z14" i="1"/>
  <c r="Y14" i="1"/>
  <c r="X14" i="1"/>
  <c r="W14" i="1"/>
  <c r="V14" i="1"/>
  <c r="U14" i="1"/>
  <c r="Z13" i="1"/>
  <c r="Y13" i="1"/>
  <c r="X13" i="1"/>
  <c r="W13" i="1"/>
  <c r="V13" i="1"/>
  <c r="U13" i="1"/>
  <c r="Z12" i="1"/>
  <c r="Y12" i="1"/>
  <c r="X12" i="1"/>
  <c r="W12" i="1"/>
  <c r="V12" i="1"/>
  <c r="U12" i="1"/>
  <c r="Z11" i="1"/>
  <c r="Y11" i="1"/>
  <c r="X11" i="1"/>
  <c r="W11" i="1"/>
  <c r="V11" i="1"/>
  <c r="U11" i="1"/>
  <c r="Z10" i="1"/>
  <c r="Y10" i="1"/>
  <c r="X10" i="1"/>
  <c r="V10" i="1"/>
  <c r="Z9" i="1"/>
  <c r="Y9" i="1"/>
  <c r="X9" i="1"/>
  <c r="W9" i="1"/>
  <c r="V9" i="1"/>
  <c r="U9" i="1"/>
  <c r="Z8" i="1"/>
  <c r="Y8" i="1"/>
  <c r="X8" i="1"/>
  <c r="W8" i="1"/>
  <c r="V8" i="1"/>
  <c r="U8" i="1"/>
  <c r="Z7" i="1"/>
  <c r="Y7" i="1"/>
  <c r="X7" i="1"/>
  <c r="W7" i="1"/>
  <c r="V7" i="1"/>
  <c r="U7" i="1"/>
  <c r="Z6" i="1"/>
  <c r="Y6" i="1"/>
  <c r="X6" i="1"/>
  <c r="W6" i="1"/>
  <c r="V6" i="1"/>
  <c r="U6" i="1"/>
  <c r="N6" i="1"/>
  <c r="R25" i="1" l="1"/>
  <c r="Q25" i="1"/>
  <c r="P25" i="1"/>
  <c r="O25" i="1"/>
  <c r="N25" i="1"/>
  <c r="M25" i="1"/>
  <c r="R24" i="1"/>
  <c r="Q24" i="1"/>
  <c r="P24" i="1"/>
  <c r="O24" i="1"/>
  <c r="N24" i="1"/>
  <c r="M24" i="1"/>
  <c r="R23" i="1"/>
  <c r="Q23" i="1"/>
  <c r="P23" i="1"/>
  <c r="O23" i="1"/>
  <c r="N23" i="1"/>
  <c r="M23" i="1"/>
  <c r="R22" i="1"/>
  <c r="Q22" i="1"/>
  <c r="P22" i="1"/>
  <c r="O22" i="1"/>
  <c r="N22" i="1"/>
  <c r="M22" i="1"/>
  <c r="R21" i="1"/>
  <c r="Q21" i="1"/>
  <c r="P21" i="1"/>
  <c r="O21" i="1"/>
  <c r="N21" i="1"/>
  <c r="M21" i="1"/>
  <c r="R20" i="1"/>
  <c r="Q20" i="1"/>
  <c r="P20" i="1"/>
  <c r="O20" i="1"/>
  <c r="N20" i="1"/>
  <c r="M20" i="1"/>
  <c r="R19" i="1"/>
  <c r="Q19" i="1"/>
  <c r="P19" i="1"/>
  <c r="O19" i="1"/>
  <c r="N19" i="1"/>
  <c r="M19" i="1"/>
  <c r="R18" i="1"/>
  <c r="Q18" i="1"/>
  <c r="P18" i="1"/>
  <c r="O18" i="1"/>
  <c r="N18" i="1"/>
  <c r="M18" i="1"/>
  <c r="R17" i="1"/>
  <c r="Q17" i="1"/>
  <c r="P17" i="1"/>
  <c r="O17" i="1"/>
  <c r="N17" i="1"/>
  <c r="M17" i="1"/>
  <c r="R16" i="1"/>
  <c r="Q16" i="1"/>
  <c r="P16" i="1"/>
  <c r="O16" i="1"/>
  <c r="N16" i="1"/>
  <c r="M16" i="1"/>
  <c r="R15" i="1"/>
  <c r="Q15" i="1"/>
  <c r="P15" i="1"/>
  <c r="O15" i="1"/>
  <c r="N15" i="1"/>
  <c r="M15" i="1"/>
  <c r="R14" i="1"/>
  <c r="Q14" i="1"/>
  <c r="P14" i="1"/>
  <c r="O14" i="1"/>
  <c r="N14" i="1"/>
  <c r="M14" i="1"/>
  <c r="R13" i="1"/>
  <c r="Q13" i="1"/>
  <c r="P13" i="1"/>
  <c r="O13" i="1"/>
  <c r="N13" i="1"/>
  <c r="M13" i="1"/>
  <c r="R12" i="1"/>
  <c r="Q12" i="1"/>
  <c r="P12" i="1"/>
  <c r="O12" i="1"/>
  <c r="N12" i="1"/>
  <c r="M12" i="1"/>
  <c r="R11" i="1"/>
  <c r="Q11" i="1"/>
  <c r="P11" i="1"/>
  <c r="O11" i="1"/>
  <c r="N11" i="1"/>
  <c r="M11" i="1"/>
  <c r="R10" i="1"/>
  <c r="Q10" i="1"/>
  <c r="P10" i="1"/>
  <c r="O10" i="1"/>
  <c r="N10" i="1"/>
  <c r="M10" i="1"/>
  <c r="R9" i="1"/>
  <c r="Q9" i="1"/>
  <c r="P9" i="1"/>
  <c r="O9" i="1"/>
  <c r="N9" i="1"/>
  <c r="M9" i="1"/>
  <c r="R8" i="1"/>
  <c r="Q8" i="1"/>
  <c r="P8" i="1"/>
  <c r="O8" i="1"/>
  <c r="N8" i="1"/>
  <c r="M8" i="1"/>
  <c r="R7" i="1"/>
  <c r="Q7" i="1"/>
  <c r="P7" i="1"/>
  <c r="O7" i="1"/>
  <c r="O27" i="1" s="1"/>
  <c r="F4" i="2" s="1"/>
  <c r="N7" i="1"/>
  <c r="M7" i="1"/>
  <c r="R6" i="1"/>
  <c r="Q6" i="1"/>
  <c r="P6" i="1"/>
  <c r="O6" i="1"/>
  <c r="M6" i="1"/>
  <c r="R5" i="1"/>
  <c r="Q5" i="1"/>
  <c r="P5" i="1"/>
  <c r="O5" i="1"/>
  <c r="N5" i="1"/>
  <c r="M5" i="1"/>
  <c r="Z27" i="1"/>
  <c r="Z29" i="1" s="1"/>
  <c r="I5" i="2" s="1"/>
  <c r="Y27" i="1"/>
  <c r="Y29" i="1" s="1"/>
  <c r="H5" i="2" s="1"/>
  <c r="X27" i="1"/>
  <c r="X29" i="1" s="1"/>
  <c r="G5" i="2" s="1"/>
  <c r="W27" i="1"/>
  <c r="W29" i="1" s="1"/>
  <c r="F5" i="2" s="1"/>
  <c r="V27" i="1"/>
  <c r="V29" i="1" s="1"/>
  <c r="E5" i="2" s="1"/>
  <c r="U27" i="1"/>
  <c r="U29" i="1" s="1"/>
  <c r="D5" i="2" s="1"/>
  <c r="N27" i="1" l="1"/>
  <c r="E4" i="2" s="1"/>
  <c r="R27" i="1"/>
  <c r="I4" i="2" s="1"/>
  <c r="P27" i="1"/>
  <c r="G4" i="2" s="1"/>
  <c r="M27" i="1"/>
  <c r="D4" i="2" s="1"/>
  <c r="Q27" i="1"/>
  <c r="H4" i="2" s="1"/>
</calcChain>
</file>

<file path=xl/sharedStrings.xml><?xml version="1.0" encoding="utf-8"?>
<sst xmlns="http://schemas.openxmlformats.org/spreadsheetml/2006/main" count="21" uniqueCount="18">
  <si>
    <t>Sum</t>
  </si>
  <si>
    <t>Percentage of correct predictions</t>
  </si>
  <si>
    <t>SSRV</t>
  </si>
  <si>
    <t>Direction</t>
  </si>
  <si>
    <t>Volatility Forcasts</t>
  </si>
  <si>
    <t>RMSE</t>
  </si>
  <si>
    <t>Model</t>
  </si>
  <si>
    <t>GARCH Type Model</t>
  </si>
  <si>
    <t>sGARCH(1,1)</t>
  </si>
  <si>
    <t>sGARCH(1,1)_GED</t>
  </si>
  <si>
    <t>eGARCH(1,1)</t>
  </si>
  <si>
    <t>eGARCH(1,1)_GED</t>
  </si>
  <si>
    <t>gjrGARCH(1,1)</t>
  </si>
  <si>
    <t>gjrGARCH(1,1)_GED</t>
  </si>
  <si>
    <t>EWMA(1,1)</t>
  </si>
  <si>
    <t>Sl.</t>
  </si>
  <si>
    <t>The best volatility model happens to be  sGARCH(1,1)\_GED based on BIC.</t>
  </si>
  <si>
    <t>The best return equation is ARMA(6,6) based on sign and direction prediction. By AIC, we have MA(6).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</si>
</sst>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0" fillId="0" borderId="15" xfId="42" applyFont="1" applyBorder="1" applyAlignment="1">
      <alignment horizontal="center" vertical="center"/>
    </xf>
    <xf numFmtId="9" fontId="0" fillId="0" borderId="16" xfId="42" applyFont="1" applyBorder="1" applyAlignment="1">
      <alignment horizontal="center" vertical="center"/>
    </xf>
    <xf numFmtId="9" fontId="0" fillId="0" borderId="17" xfId="42" applyFont="1" applyBorder="1" applyAlignment="1">
      <alignment horizontal="center" vertical="center"/>
    </xf>
    <xf numFmtId="0" fontId="16" fillId="0" borderId="0" xfId="0" applyFont="1"/>
    <xf numFmtId="0" fontId="0" fillId="0" borderId="15" xfId="42" applyNumberFormat="1" applyFont="1" applyBorder="1" applyAlignment="1">
      <alignment horizontal="center" vertical="center"/>
    </xf>
    <xf numFmtId="0" fontId="0" fillId="0" borderId="16" xfId="42" applyNumberFormat="1" applyFont="1" applyBorder="1" applyAlignment="1">
      <alignment horizontal="center" vertical="center"/>
    </xf>
    <xf numFmtId="0" fontId="0" fillId="0" borderId="17" xfId="42" applyNumberFormat="1" applyFont="1" applyBorder="1" applyAlignment="1">
      <alignment horizontal="center" vertical="center"/>
    </xf>
    <xf numFmtId="0" fontId="0" fillId="0" borderId="0" xfId="42" applyNumberFormat="1" applyFont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12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0" fillId="0" borderId="14" xfId="42" applyNumberFormat="1" applyFont="1" applyBorder="1" applyAlignment="1">
      <alignment horizontal="center" vertical="center"/>
    </xf>
    <xf numFmtId="0" fontId="16" fillId="33" borderId="10" xfId="0" applyFont="1" applyFill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9" fontId="0" fillId="0" borderId="16" xfId="42" applyFont="1" applyBorder="1" applyAlignment="1">
      <alignment horizontal="center"/>
    </xf>
    <xf numFmtId="9" fontId="0" fillId="0" borderId="17" xfId="42" applyFont="1" applyBorder="1" applyAlignment="1">
      <alignment horizontal="center"/>
    </xf>
    <xf numFmtId="0" fontId="16" fillId="0" borderId="18" xfId="0" applyFont="1" applyBorder="1" applyAlignment="1">
      <alignment horizontal="center" vertical="center"/>
    </xf>
    <xf numFmtId="0" fontId="0" fillId="34" borderId="14" xfId="0" applyFill="1" applyBorder="1"/>
    <xf numFmtId="0" fontId="0" fillId="34" borderId="17" xfId="0" applyFill="1" applyBorder="1"/>
    <xf numFmtId="0" fontId="16" fillId="35" borderId="11" xfId="0" applyFont="1" applyFill="1" applyBorder="1" applyAlignment="1">
      <alignment horizontal="center" vertical="center"/>
    </xf>
    <xf numFmtId="0" fontId="0" fillId="35" borderId="0" xfId="42" applyNumberFormat="1" applyFont="1" applyFill="1" applyBorder="1" applyAlignment="1">
      <alignment horizontal="center" vertical="center"/>
    </xf>
    <xf numFmtId="9" fontId="0" fillId="35" borderId="16" xfId="42" applyFont="1" applyFill="1" applyBorder="1" applyAlignment="1">
      <alignment horizontal="center"/>
    </xf>
    <xf numFmtId="0" fontId="0" fillId="35" borderId="0" xfId="0" applyFill="1"/>
    <xf numFmtId="0" fontId="0" fillId="36" borderId="0" xfId="0" applyFill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Volatility</a:t>
            </a:r>
            <a:r>
              <a:rPr lang="en-IN" baseline="0"/>
              <a:t> Forecasts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GARCH!$E$4</c:f>
              <c:strCache>
                <c:ptCount val="1"/>
                <c:pt idx="0">
                  <c:v>sGARCH(1,1)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GARCH!$E$5:$E$25</c:f>
              <c:numCache>
                <c:formatCode>General</c:formatCode>
                <c:ptCount val="21"/>
                <c:pt idx="0">
                  <c:v>1.4673174640586199E-2</c:v>
                </c:pt>
                <c:pt idx="1">
                  <c:v>1.43927266140607E-2</c:v>
                </c:pt>
                <c:pt idx="2">
                  <c:v>1.41260099485118E-2</c:v>
                </c:pt>
                <c:pt idx="3">
                  <c:v>1.3866866685197E-2</c:v>
                </c:pt>
                <c:pt idx="4">
                  <c:v>1.36265409457757E-2</c:v>
                </c:pt>
                <c:pt idx="5">
                  <c:v>1.3410746222629701E-2</c:v>
                </c:pt>
                <c:pt idx="6">
                  <c:v>1.339671220007E-2</c:v>
                </c:pt>
                <c:pt idx="7">
                  <c:v>1.3641558555841499E-2</c:v>
                </c:pt>
                <c:pt idx="8">
                  <c:v>1.3498925474834601E-2</c:v>
                </c:pt>
                <c:pt idx="9">
                  <c:v>1.33236341875908E-2</c:v>
                </c:pt>
                <c:pt idx="10">
                  <c:v>1.34646169400627E-2</c:v>
                </c:pt>
                <c:pt idx="11">
                  <c:v>1.35068161007961E-2</c:v>
                </c:pt>
                <c:pt idx="12">
                  <c:v>1.33648269519428E-2</c:v>
                </c:pt>
                <c:pt idx="13">
                  <c:v>1.33114582601075E-2</c:v>
                </c:pt>
                <c:pt idx="14">
                  <c:v>1.3233845564719401E-2</c:v>
                </c:pt>
                <c:pt idx="15">
                  <c:v>1.31511653853305E-2</c:v>
                </c:pt>
                <c:pt idx="16">
                  <c:v>1.2935696508283001E-2</c:v>
                </c:pt>
                <c:pt idx="17">
                  <c:v>1.27663419222101E-2</c:v>
                </c:pt>
                <c:pt idx="18">
                  <c:v>1.3550856241170899E-2</c:v>
                </c:pt>
                <c:pt idx="19">
                  <c:v>1.3315943477601001E-2</c:v>
                </c:pt>
                <c:pt idx="20">
                  <c:v>1.3075407006145E-2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GARCH!$F$4</c:f>
              <c:strCache>
                <c:ptCount val="1"/>
                <c:pt idx="0">
                  <c:v>sGARCH(1,1)_GED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GARCH!$F$5:$F$25</c:f>
              <c:numCache>
                <c:formatCode>General</c:formatCode>
                <c:ptCount val="21"/>
                <c:pt idx="0">
                  <c:v>1.47037301793901E-2</c:v>
                </c:pt>
                <c:pt idx="1">
                  <c:v>1.43772922160292E-2</c:v>
                </c:pt>
                <c:pt idx="2">
                  <c:v>1.4078420675247699E-2</c:v>
                </c:pt>
                <c:pt idx="3">
                  <c:v>1.37805323511726E-2</c:v>
                </c:pt>
                <c:pt idx="4">
                  <c:v>1.35205992830978E-2</c:v>
                </c:pt>
                <c:pt idx="5">
                  <c:v>1.3285193095978099E-2</c:v>
                </c:pt>
                <c:pt idx="6">
                  <c:v>1.32761827166292E-2</c:v>
                </c:pt>
                <c:pt idx="7">
                  <c:v>1.3554516741408401E-2</c:v>
                </c:pt>
                <c:pt idx="8">
                  <c:v>1.3389062256613E-2</c:v>
                </c:pt>
                <c:pt idx="9">
                  <c:v>1.31958959733392E-2</c:v>
                </c:pt>
                <c:pt idx="10">
                  <c:v>1.33646301538007E-2</c:v>
                </c:pt>
                <c:pt idx="11">
                  <c:v>1.3412750811457499E-2</c:v>
                </c:pt>
                <c:pt idx="12">
                  <c:v>1.32608609281621E-2</c:v>
                </c:pt>
                <c:pt idx="13">
                  <c:v>1.31978884582067E-2</c:v>
                </c:pt>
                <c:pt idx="14">
                  <c:v>1.3120967892935599E-2</c:v>
                </c:pt>
                <c:pt idx="15">
                  <c:v>1.3026594770021599E-2</c:v>
                </c:pt>
                <c:pt idx="16">
                  <c:v>1.2795460219601301E-2</c:v>
                </c:pt>
                <c:pt idx="17">
                  <c:v>1.26001917457141E-2</c:v>
                </c:pt>
                <c:pt idx="18">
                  <c:v>1.3497186611191E-2</c:v>
                </c:pt>
                <c:pt idx="19">
                  <c:v>1.32223236385796E-2</c:v>
                </c:pt>
                <c:pt idx="20">
                  <c:v>1.2956110054660099E-2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GARCH!$G$4</c:f>
              <c:strCache>
                <c:ptCount val="1"/>
                <c:pt idx="0">
                  <c:v>eGARCH(1,1)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GARCH!$G$5:$G$25</c:f>
              <c:numCache>
                <c:formatCode>General</c:formatCode>
                <c:ptCount val="21"/>
                <c:pt idx="0">
                  <c:v>1.46971180984576E-2</c:v>
                </c:pt>
                <c:pt idx="1">
                  <c:v>1.44297733672465E-2</c:v>
                </c:pt>
                <c:pt idx="2">
                  <c:v>1.41441297681181E-2</c:v>
                </c:pt>
                <c:pt idx="3">
                  <c:v>1.3840830024012599E-2</c:v>
                </c:pt>
                <c:pt idx="4">
                  <c:v>1.34468770472488E-2</c:v>
                </c:pt>
                <c:pt idx="5">
                  <c:v>1.3086425255483199E-2</c:v>
                </c:pt>
                <c:pt idx="6">
                  <c:v>1.3317287613329501E-2</c:v>
                </c:pt>
                <c:pt idx="7">
                  <c:v>1.34875408051161E-2</c:v>
                </c:pt>
                <c:pt idx="8">
                  <c:v>1.3476575929625799E-2</c:v>
                </c:pt>
                <c:pt idx="9">
                  <c:v>1.3299989760345301E-2</c:v>
                </c:pt>
                <c:pt idx="10">
                  <c:v>1.3387457682409299E-2</c:v>
                </c:pt>
                <c:pt idx="11">
                  <c:v>1.3685391431795899E-2</c:v>
                </c:pt>
                <c:pt idx="12">
                  <c:v>1.34466778256691E-2</c:v>
                </c:pt>
                <c:pt idx="13">
                  <c:v>1.33229713532234E-2</c:v>
                </c:pt>
                <c:pt idx="14">
                  <c:v>1.34069342418005E-2</c:v>
                </c:pt>
                <c:pt idx="15">
                  <c:v>1.3230202664886399E-2</c:v>
                </c:pt>
                <c:pt idx="16">
                  <c:v>1.27480712984691E-2</c:v>
                </c:pt>
                <c:pt idx="17">
                  <c:v>1.24720458020725E-2</c:v>
                </c:pt>
                <c:pt idx="18">
                  <c:v>1.3032548091803301E-2</c:v>
                </c:pt>
                <c:pt idx="19">
                  <c:v>1.27387101722605E-2</c:v>
                </c:pt>
                <c:pt idx="20">
                  <c:v>1.2265009041970599E-2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GARCH!$H$4</c:f>
              <c:strCache>
                <c:ptCount val="1"/>
                <c:pt idx="0">
                  <c:v>eGARCH(1,1)_GED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GARCH!$H$5:$H$25</c:f>
              <c:numCache>
                <c:formatCode>General</c:formatCode>
                <c:ptCount val="21"/>
                <c:pt idx="0">
                  <c:v>1.48473923999837E-2</c:v>
                </c:pt>
                <c:pt idx="1">
                  <c:v>1.4510541037312599E-2</c:v>
                </c:pt>
                <c:pt idx="2">
                  <c:v>1.41834821069692E-2</c:v>
                </c:pt>
                <c:pt idx="3">
                  <c:v>1.38390014453537E-2</c:v>
                </c:pt>
                <c:pt idx="4">
                  <c:v>1.34104109828254E-2</c:v>
                </c:pt>
                <c:pt idx="5">
                  <c:v>1.3022845746494901E-2</c:v>
                </c:pt>
                <c:pt idx="6">
                  <c:v>1.3253798818911601E-2</c:v>
                </c:pt>
                <c:pt idx="7">
                  <c:v>1.34677427388901E-2</c:v>
                </c:pt>
                <c:pt idx="8">
                  <c:v>1.34255469968124E-2</c:v>
                </c:pt>
                <c:pt idx="9">
                  <c:v>1.3229657306104399E-2</c:v>
                </c:pt>
                <c:pt idx="10">
                  <c:v>1.33524035547322E-2</c:v>
                </c:pt>
                <c:pt idx="11">
                  <c:v>1.3639309302671E-2</c:v>
                </c:pt>
                <c:pt idx="12">
                  <c:v>1.3384952189676299E-2</c:v>
                </c:pt>
                <c:pt idx="13">
                  <c:v>1.32746933443932E-2</c:v>
                </c:pt>
                <c:pt idx="14">
                  <c:v>1.3341363453842899E-2</c:v>
                </c:pt>
                <c:pt idx="15">
                  <c:v>1.3160242934666101E-2</c:v>
                </c:pt>
                <c:pt idx="16">
                  <c:v>1.26281449100795E-2</c:v>
                </c:pt>
                <c:pt idx="17">
                  <c:v>1.2324498514079499E-2</c:v>
                </c:pt>
                <c:pt idx="18">
                  <c:v>1.2993901975698999E-2</c:v>
                </c:pt>
                <c:pt idx="19">
                  <c:v>1.26401622008616E-2</c:v>
                </c:pt>
                <c:pt idx="20">
                  <c:v>1.21251268365882E-2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GARCH!$I$4</c:f>
              <c:strCache>
                <c:ptCount val="1"/>
                <c:pt idx="0">
                  <c:v>gjrGARCH(1,1)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GARCH!$I$5:$I$25</c:f>
              <c:numCache>
                <c:formatCode>General</c:formatCode>
                <c:ptCount val="21"/>
                <c:pt idx="0">
                  <c:v>1.41093245974756E-2</c:v>
                </c:pt>
                <c:pt idx="1">
                  <c:v>1.39011504005476E-2</c:v>
                </c:pt>
                <c:pt idx="2">
                  <c:v>1.3688171033952401E-2</c:v>
                </c:pt>
                <c:pt idx="3">
                  <c:v>1.3476233828318401E-2</c:v>
                </c:pt>
                <c:pt idx="4">
                  <c:v>1.32549645071601E-2</c:v>
                </c:pt>
                <c:pt idx="5">
                  <c:v>1.30599992931596E-2</c:v>
                </c:pt>
                <c:pt idx="6">
                  <c:v>1.31441396478141E-2</c:v>
                </c:pt>
                <c:pt idx="7">
                  <c:v>1.3270665153292E-2</c:v>
                </c:pt>
                <c:pt idx="8">
                  <c:v>1.3199826675269401E-2</c:v>
                </c:pt>
                <c:pt idx="9">
                  <c:v>1.3053153016159001E-2</c:v>
                </c:pt>
                <c:pt idx="10">
                  <c:v>1.31138644847237E-2</c:v>
                </c:pt>
                <c:pt idx="11">
                  <c:v>1.3274451317665E-2</c:v>
                </c:pt>
                <c:pt idx="12">
                  <c:v>1.31165783694047E-2</c:v>
                </c:pt>
                <c:pt idx="13">
                  <c:v>1.3027767398489499E-2</c:v>
                </c:pt>
                <c:pt idx="14">
                  <c:v>1.3022546886121599E-2</c:v>
                </c:pt>
                <c:pt idx="15">
                  <c:v>1.29126135357961E-2</c:v>
                </c:pt>
                <c:pt idx="16">
                  <c:v>1.27056099838871E-2</c:v>
                </c:pt>
                <c:pt idx="17">
                  <c:v>1.2548731687684901E-2</c:v>
                </c:pt>
                <c:pt idx="18">
                  <c:v>1.30750946944101E-2</c:v>
                </c:pt>
                <c:pt idx="19">
                  <c:v>1.28761717863794E-2</c:v>
                </c:pt>
                <c:pt idx="20">
                  <c:v>1.2678697614416401E-2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GARCH!$J$4</c:f>
              <c:strCache>
                <c:ptCount val="1"/>
                <c:pt idx="0">
                  <c:v>gjrGARCH(1,1)_GED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GARCH!$J$5:$J$25</c:f>
              <c:numCache>
                <c:formatCode>General</c:formatCode>
                <c:ptCount val="21"/>
                <c:pt idx="0">
                  <c:v>1.4190282359873499E-2</c:v>
                </c:pt>
                <c:pt idx="1">
                  <c:v>1.3919635780369701E-2</c:v>
                </c:pt>
                <c:pt idx="2">
                  <c:v>1.3670830207690899E-2</c:v>
                </c:pt>
                <c:pt idx="3">
                  <c:v>1.34181381465976E-2</c:v>
                </c:pt>
                <c:pt idx="4">
                  <c:v>1.31694684370203E-2</c:v>
                </c:pt>
                <c:pt idx="5">
                  <c:v>1.2953973443921201E-2</c:v>
                </c:pt>
                <c:pt idx="6">
                  <c:v>1.3043760141560799E-2</c:v>
                </c:pt>
                <c:pt idx="7">
                  <c:v>1.32167053067857E-2</c:v>
                </c:pt>
                <c:pt idx="8">
                  <c:v>1.31113790659574E-2</c:v>
                </c:pt>
                <c:pt idx="9">
                  <c:v>1.2951487132517901E-2</c:v>
                </c:pt>
                <c:pt idx="10">
                  <c:v>1.3043049025395499E-2</c:v>
                </c:pt>
                <c:pt idx="11">
                  <c:v>1.3199121081822199E-2</c:v>
                </c:pt>
                <c:pt idx="12">
                  <c:v>1.30268843923008E-2</c:v>
                </c:pt>
                <c:pt idx="13">
                  <c:v>1.29398267927792E-2</c:v>
                </c:pt>
                <c:pt idx="14">
                  <c:v>1.2934764911189001E-2</c:v>
                </c:pt>
                <c:pt idx="15">
                  <c:v>1.28084318027121E-2</c:v>
                </c:pt>
                <c:pt idx="16">
                  <c:v>1.2579243515051601E-2</c:v>
                </c:pt>
                <c:pt idx="17">
                  <c:v>1.2395222436426901E-2</c:v>
                </c:pt>
                <c:pt idx="18">
                  <c:v>1.30566055885688E-2</c:v>
                </c:pt>
                <c:pt idx="19">
                  <c:v>1.28171929046132E-2</c:v>
                </c:pt>
                <c:pt idx="20">
                  <c:v>1.25836102301867E-2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GARCH!$K$4</c:f>
              <c:strCache>
                <c:ptCount val="1"/>
                <c:pt idx="0">
                  <c:v>EWMA(1,1)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GARCH!$K$5:$K$25</c:f>
              <c:numCache>
                <c:formatCode>General</c:formatCode>
                <c:ptCount val="21"/>
                <c:pt idx="0">
                  <c:v>1.28925190861242E-2</c:v>
                </c:pt>
                <c:pt idx="1">
                  <c:v>1.2571024689355699E-2</c:v>
                </c:pt>
                <c:pt idx="2">
                  <c:v>1.22318547193613E-2</c:v>
                </c:pt>
                <c:pt idx="3">
                  <c:v>1.1891974008692E-2</c:v>
                </c:pt>
                <c:pt idx="4">
                  <c:v>1.15562039899193E-2</c:v>
                </c:pt>
                <c:pt idx="5">
                  <c:v>1.1230192086054599E-2</c:v>
                </c:pt>
                <c:pt idx="6">
                  <c:v>1.11489957630621E-2</c:v>
                </c:pt>
                <c:pt idx="7">
                  <c:v>1.13772530456297E-2</c:v>
                </c:pt>
                <c:pt idx="8">
                  <c:v>1.1174375750941899E-2</c:v>
                </c:pt>
                <c:pt idx="9">
                  <c:v>1.0898302251623601E-2</c:v>
                </c:pt>
                <c:pt idx="10">
                  <c:v>1.10053224641168E-2</c:v>
                </c:pt>
                <c:pt idx="11">
                  <c:v>1.10155556902574E-2</c:v>
                </c:pt>
                <c:pt idx="12">
                  <c:v>1.07978448024449E-2</c:v>
                </c:pt>
                <c:pt idx="13">
                  <c:v>1.06676161575047E-2</c:v>
                </c:pt>
                <c:pt idx="14">
                  <c:v>1.0543023926626999E-2</c:v>
                </c:pt>
                <c:pt idx="15">
                  <c:v>1.0378796873077601E-2</c:v>
                </c:pt>
                <c:pt idx="16">
                  <c:v>1.0063193485588101E-2</c:v>
                </c:pt>
                <c:pt idx="17">
                  <c:v>9.7831845675325803E-3</c:v>
                </c:pt>
                <c:pt idx="18">
                  <c:v>1.0695063807392101E-2</c:v>
                </c:pt>
                <c:pt idx="19">
                  <c:v>1.03991577106924E-2</c:v>
                </c:pt>
                <c:pt idx="20">
                  <c:v>1.00814397692777E-2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0046400"/>
        <c:axId val="70882000"/>
      </c:lineChart>
      <c:catAx>
        <c:axId val="193004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2000"/>
        <c:crosses val="autoZero"/>
        <c:auto val="1"/>
        <c:lblAlgn val="ctr"/>
        <c:lblOffset val="100"/>
        <c:noMultiLvlLbl val="0"/>
      </c:catAx>
      <c:valAx>
        <c:axId val="708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04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26</xdr:row>
      <xdr:rowOff>109536</xdr:rowOff>
    </xdr:from>
    <xdr:to>
      <xdr:col>9</xdr:col>
      <xdr:colOff>419100</xdr:colOff>
      <xdr:row>55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29"/>
  <sheetViews>
    <sheetView showGridLines="0" topLeftCell="Q16" workbookViewId="0">
      <selection activeCell="F26" sqref="F26"/>
    </sheetView>
  </sheetViews>
  <sheetFormatPr defaultRowHeight="15" x14ac:dyDescent="0.25"/>
  <cols>
    <col min="1" max="4" width="9.140625" style="2"/>
    <col min="5" max="5" width="12.85546875" style="2" customWidth="1"/>
    <col min="6" max="6" width="19.42578125" style="2" customWidth="1"/>
    <col min="7" max="7" width="14.5703125" style="2" customWidth="1"/>
    <col min="8" max="8" width="17.140625" style="2" customWidth="1"/>
    <col min="9" max="9" width="17.85546875" style="2" customWidth="1"/>
    <col min="10" max="11" width="19.28515625" style="2" customWidth="1"/>
    <col min="12" max="12" width="9.140625" style="2"/>
    <col min="13" max="13" width="15.5703125" style="2" customWidth="1"/>
    <col min="14" max="14" width="20.85546875" style="2" customWidth="1"/>
    <col min="15" max="15" width="15.7109375" style="2" customWidth="1"/>
    <col min="16" max="16" width="21.140625" style="2" customWidth="1"/>
    <col min="17" max="17" width="18.85546875" style="2" customWidth="1"/>
    <col min="18" max="18" width="17.85546875" style="2" customWidth="1"/>
    <col min="19" max="19" width="16.5703125" style="2" customWidth="1"/>
    <col min="20" max="20" width="9.140625" style="2"/>
    <col min="21" max="21" width="11.7109375" style="2" customWidth="1"/>
    <col min="22" max="23" width="18.28515625" style="2" customWidth="1"/>
    <col min="24" max="24" width="18.7109375" style="2" customWidth="1"/>
    <col min="25" max="25" width="18.42578125" style="2" customWidth="1"/>
    <col min="26" max="26" width="18.140625" style="2" customWidth="1"/>
    <col min="27" max="27" width="15.85546875" style="2" customWidth="1"/>
    <col min="28" max="16384" width="9.140625" style="2"/>
  </cols>
  <sheetData>
    <row r="2" spans="2:27" ht="15.75" thickBot="1" x14ac:dyDescent="0.3"/>
    <row r="3" spans="2:27" ht="15.75" thickBot="1" x14ac:dyDescent="0.3">
      <c r="E3" s="41" t="s">
        <v>4</v>
      </c>
      <c r="F3" s="42"/>
      <c r="G3" s="42"/>
      <c r="H3" s="42"/>
      <c r="I3" s="42"/>
      <c r="J3" s="42"/>
      <c r="K3" s="43"/>
      <c r="L3" s="1"/>
      <c r="M3" s="41" t="s">
        <v>5</v>
      </c>
      <c r="N3" s="42"/>
      <c r="O3" s="42"/>
      <c r="P3" s="42"/>
      <c r="Q3" s="42"/>
      <c r="R3" s="42"/>
      <c r="S3" s="43"/>
      <c r="U3" s="41" t="s">
        <v>3</v>
      </c>
      <c r="V3" s="42"/>
      <c r="W3" s="42"/>
      <c r="X3" s="42"/>
      <c r="Y3" s="42"/>
      <c r="Z3" s="42"/>
      <c r="AA3" s="43"/>
    </row>
    <row r="4" spans="2:27" s="1" customFormat="1" ht="15.75" thickBot="1" x14ac:dyDescent="0.3">
      <c r="B4" s="21" t="s">
        <v>15</v>
      </c>
      <c r="C4" s="23" t="s">
        <v>2</v>
      </c>
      <c r="E4" s="3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22" t="s">
        <v>13</v>
      </c>
      <c r="K4" s="23" t="s">
        <v>14</v>
      </c>
      <c r="M4" s="3" t="str">
        <f>E4</f>
        <v>sGARCH(1,1)</v>
      </c>
      <c r="N4" s="21" t="str">
        <f t="shared" ref="N4:S4" si="0">F4</f>
        <v>sGARCH(1,1)_GED</v>
      </c>
      <c r="O4" s="21" t="str">
        <f t="shared" si="0"/>
        <v>eGARCH(1,1)</v>
      </c>
      <c r="P4" s="21" t="str">
        <f t="shared" si="0"/>
        <v>eGARCH(1,1)_GED</v>
      </c>
      <c r="Q4" s="21" t="str">
        <f t="shared" si="0"/>
        <v>gjrGARCH(1,1)</v>
      </c>
      <c r="R4" s="21" t="str">
        <f t="shared" si="0"/>
        <v>gjrGARCH(1,1)_GED</v>
      </c>
      <c r="S4" s="30" t="str">
        <f t="shared" si="0"/>
        <v>EWMA(1,1)</v>
      </c>
      <c r="U4" s="30" t="str">
        <f>E4</f>
        <v>sGARCH(1,1)</v>
      </c>
      <c r="V4" s="21" t="str">
        <f t="shared" ref="V4:AA4" si="1">F4</f>
        <v>sGARCH(1,1)_GED</v>
      </c>
      <c r="W4" s="21" t="str">
        <f t="shared" si="1"/>
        <v>eGARCH(1,1)</v>
      </c>
      <c r="X4" s="21" t="str">
        <f t="shared" si="1"/>
        <v>eGARCH(1,1)_GED</v>
      </c>
      <c r="Y4" s="21" t="str">
        <f t="shared" si="1"/>
        <v>gjrGARCH(1,1)</v>
      </c>
      <c r="Z4" s="21" t="str">
        <f t="shared" si="1"/>
        <v>gjrGARCH(1,1)_GED</v>
      </c>
      <c r="AA4" s="30" t="str">
        <f t="shared" si="1"/>
        <v>EWMA(1,1)</v>
      </c>
    </row>
    <row r="5" spans="2:27" x14ac:dyDescent="0.25">
      <c r="B5" s="5">
        <v>1</v>
      </c>
      <c r="C5" s="31">
        <v>8.8861872713225402E-4</v>
      </c>
      <c r="E5">
        <v>1.4673174640586199E-2</v>
      </c>
      <c r="F5" s="36">
        <v>1.47037301793901E-2</v>
      </c>
      <c r="G5">
        <v>1.46971180984576E-2</v>
      </c>
      <c r="H5">
        <v>1.48473923999837E-2</v>
      </c>
      <c r="I5">
        <v>1.41093245974756E-2</v>
      </c>
      <c r="J5">
        <v>1.4190282359873499E-2</v>
      </c>
      <c r="K5">
        <v>1.28925190861242E-2</v>
      </c>
      <c r="M5" s="5">
        <f t="shared" ref="M5:S5" si="2">(E5-$C5)^2</f>
        <v>1.9001398173113811E-4</v>
      </c>
      <c r="N5" s="6">
        <f t="shared" si="2"/>
        <v>1.9085730443830587E-4</v>
      </c>
      <c r="O5" s="6">
        <f t="shared" si="2"/>
        <v>1.9067465488789247E-4</v>
      </c>
      <c r="P5" s="6">
        <f t="shared" si="2"/>
        <v>1.9484736244989063E-4</v>
      </c>
      <c r="Q5" s="6">
        <f t="shared" si="2"/>
        <v>1.7478706371013098E-4</v>
      </c>
      <c r="R5" s="7">
        <f t="shared" si="2"/>
        <v>1.7693425539859101E-4</v>
      </c>
      <c r="S5" s="7">
        <f t="shared" si="2"/>
        <v>1.4409362382860694E-4</v>
      </c>
      <c r="U5" s="5"/>
      <c r="V5" s="6"/>
      <c r="W5" s="6"/>
      <c r="X5" s="6"/>
      <c r="Y5" s="6"/>
      <c r="Z5" s="7"/>
    </row>
    <row r="6" spans="2:27" x14ac:dyDescent="0.25">
      <c r="B6" s="5">
        <v>2</v>
      </c>
      <c r="C6" s="31">
        <v>6.5402354949464195E-4</v>
      </c>
      <c r="E6">
        <v>1.43927266140607E-2</v>
      </c>
      <c r="F6" s="36">
        <v>1.43772922160292E-2</v>
      </c>
      <c r="G6">
        <v>1.44297733672465E-2</v>
      </c>
      <c r="H6">
        <v>1.4510541037312599E-2</v>
      </c>
      <c r="I6">
        <v>1.39011504005476E-2</v>
      </c>
      <c r="J6">
        <v>1.3919635780369701E-2</v>
      </c>
      <c r="K6">
        <v>1.2571024689355699E-2</v>
      </c>
      <c r="M6" s="5">
        <f t="shared" ref="M6:M25" si="3">(E6-$C6)^2</f>
        <v>1.8875196189631677E-4</v>
      </c>
      <c r="N6" s="6">
        <f t="shared" ref="N6:N25" si="4">(F6-$C6)^2</f>
        <v>1.8832810289388916E-4</v>
      </c>
      <c r="O6" s="6">
        <f t="shared" ref="O6:O25" si="5">(G6-$C6)^2</f>
        <v>1.8977128304129034E-4</v>
      </c>
      <c r="P6" s="6">
        <f t="shared" ref="P6:P25" si="6">(H6-$C6)^2</f>
        <v>1.9200307689020487E-4</v>
      </c>
      <c r="Q6" s="6">
        <f t="shared" ref="Q6:Q25" si="7">(I6-$C6)^2</f>
        <v>1.7548636980788823E-4</v>
      </c>
      <c r="R6" s="7">
        <f t="shared" ref="R6:R25" si="8">(J6-$C6)^2</f>
        <v>1.7597646785994195E-4</v>
      </c>
      <c r="S6" s="7">
        <f t="shared" ref="S6:S25" si="9">(K6-$C6)^2</f>
        <v>1.4201491616744972E-4</v>
      </c>
      <c r="U6" s="5">
        <f t="shared" ref="U6:AA6" si="10">IF(($C6-$C5)*(E6-$C5)&gt;0,1,0)</f>
        <v>0</v>
      </c>
      <c r="V6" s="6">
        <f t="shared" si="10"/>
        <v>0</v>
      </c>
      <c r="W6" s="6">
        <f t="shared" si="10"/>
        <v>0</v>
      </c>
      <c r="X6" s="6">
        <f t="shared" si="10"/>
        <v>0</v>
      </c>
      <c r="Y6" s="6">
        <f t="shared" si="10"/>
        <v>0</v>
      </c>
      <c r="Z6" s="7">
        <f t="shared" si="10"/>
        <v>0</v>
      </c>
      <c r="AA6" s="7">
        <f t="shared" si="10"/>
        <v>0</v>
      </c>
    </row>
    <row r="7" spans="2:27" x14ac:dyDescent="0.25">
      <c r="B7" s="5">
        <v>3</v>
      </c>
      <c r="C7" s="31">
        <v>6.5720887670371803E-4</v>
      </c>
      <c r="E7">
        <v>1.41260099485118E-2</v>
      </c>
      <c r="F7" s="36">
        <v>1.4078420675247699E-2</v>
      </c>
      <c r="G7">
        <v>1.41441297681181E-2</v>
      </c>
      <c r="H7">
        <v>1.41834821069692E-2</v>
      </c>
      <c r="I7">
        <v>1.3688171033952401E-2</v>
      </c>
      <c r="J7">
        <v>1.3670830207690899E-2</v>
      </c>
      <c r="K7">
        <v>1.22318547193613E-2</v>
      </c>
      <c r="M7" s="5">
        <f t="shared" si="3"/>
        <v>1.8140860231193856E-4</v>
      </c>
      <c r="N7" s="6">
        <f t="shared" si="4"/>
        <v>1.8012892614137618E-4</v>
      </c>
      <c r="O7" s="6">
        <f t="shared" si="5"/>
        <v>1.8189703513126973E-4</v>
      </c>
      <c r="P7" s="6">
        <f t="shared" si="6"/>
        <v>1.829600674997966E-4</v>
      </c>
      <c r="Q7" s="6">
        <f t="shared" si="7"/>
        <v>1.6980597474364724E-4</v>
      </c>
      <c r="R7" s="7">
        <f t="shared" si="8"/>
        <v>1.6935434014632458E-4</v>
      </c>
      <c r="S7" s="7">
        <f t="shared" si="9"/>
        <v>1.3397242638295046E-4</v>
      </c>
      <c r="U7" s="5">
        <f t="shared" ref="U7:U25" si="11">IF(($C7-$C6)*(E7-$C6)&gt;0,1,0)</f>
        <v>1</v>
      </c>
      <c r="V7" s="6">
        <f t="shared" ref="V7:V25" si="12">IF(($C7-$C6)*(F7-$C6)&gt;0,1,0)</f>
        <v>1</v>
      </c>
      <c r="W7" s="6">
        <f t="shared" ref="W7:W25" si="13">IF(($C7-$C6)*(G7-$C6)&gt;0,1,0)</f>
        <v>1</v>
      </c>
      <c r="X7" s="6">
        <f t="shared" ref="X7:X25" si="14">IF(($C7-$C6)*(H7-$C6)&gt;0,1,0)</f>
        <v>1</v>
      </c>
      <c r="Y7" s="6">
        <f t="shared" ref="Y7:Y25" si="15">IF(($C7-$C6)*(I7-$C6)&gt;0,1,0)</f>
        <v>1</v>
      </c>
      <c r="Z7" s="7">
        <f t="shared" ref="Z7:Z25" si="16">IF(($C7-$C6)*(J7-$C6)&gt;0,1,0)</f>
        <v>1</v>
      </c>
      <c r="AA7" s="7">
        <f t="shared" ref="AA7:AA25" si="17">IF(($C7-$C6)*(K7-$C6)&gt;0,1,0)</f>
        <v>1</v>
      </c>
    </row>
    <row r="8" spans="2:27" x14ac:dyDescent="0.25">
      <c r="B8" s="5">
        <v>4</v>
      </c>
      <c r="C8" s="31">
        <v>4.3179821598057999E-4</v>
      </c>
      <c r="E8">
        <v>1.3866866685197E-2</v>
      </c>
      <c r="F8" s="36">
        <v>1.37805323511726E-2</v>
      </c>
      <c r="G8">
        <v>1.3840830024012599E-2</v>
      </c>
      <c r="H8">
        <v>1.38390014453537E-2</v>
      </c>
      <c r="I8">
        <v>1.3476233828318401E-2</v>
      </c>
      <c r="J8">
        <v>1.34181381465976E-2</v>
      </c>
      <c r="K8">
        <v>1.1891974008692E-2</v>
      </c>
      <c r="M8" s="5">
        <f t="shared" si="3"/>
        <v>1.8050106477253324E-4</v>
      </c>
      <c r="N8" s="6">
        <f t="shared" si="4"/>
        <v>1.7818870301204064E-4</v>
      </c>
      <c r="O8" s="6">
        <f t="shared" si="5"/>
        <v>1.7980213402881445E-4</v>
      </c>
      <c r="P8" s="6">
        <f t="shared" si="6"/>
        <v>1.7975309843371303E-4</v>
      </c>
      <c r="Q8" s="6">
        <f t="shared" si="7"/>
        <v>1.7015730044442719E-4</v>
      </c>
      <c r="R8" s="7">
        <f t="shared" si="8"/>
        <v>1.6864502479353808E-4</v>
      </c>
      <c r="S8" s="7">
        <f t="shared" si="9"/>
        <v>1.3133562919984883E-4</v>
      </c>
      <c r="U8" s="5">
        <f t="shared" si="11"/>
        <v>0</v>
      </c>
      <c r="V8" s="6">
        <f t="shared" si="12"/>
        <v>0</v>
      </c>
      <c r="W8" s="6">
        <f t="shared" si="13"/>
        <v>0</v>
      </c>
      <c r="X8" s="6">
        <f t="shared" si="14"/>
        <v>0</v>
      </c>
      <c r="Y8" s="6">
        <f t="shared" si="15"/>
        <v>0</v>
      </c>
      <c r="Z8" s="7">
        <f t="shared" si="16"/>
        <v>0</v>
      </c>
      <c r="AA8" s="7">
        <f t="shared" si="17"/>
        <v>0</v>
      </c>
    </row>
    <row r="9" spans="2:27" x14ac:dyDescent="0.25">
      <c r="B9" s="5">
        <v>5</v>
      </c>
      <c r="C9" s="31">
        <v>7.2749658471763195E-4</v>
      </c>
      <c r="E9">
        <v>1.36265409457757E-2</v>
      </c>
      <c r="F9" s="36">
        <v>1.35205992830978E-2</v>
      </c>
      <c r="G9">
        <v>1.34468770472488E-2</v>
      </c>
      <c r="H9">
        <v>1.34104109828254E-2</v>
      </c>
      <c r="I9">
        <v>1.32549645071601E-2</v>
      </c>
      <c r="J9">
        <v>1.31694684370203E-2</v>
      </c>
      <c r="K9">
        <v>1.15562039899193E-2</v>
      </c>
      <c r="M9" s="5">
        <f t="shared" si="3"/>
        <v>1.6638534542854396E-4</v>
      </c>
      <c r="N9" s="6">
        <f t="shared" si="4"/>
        <v>1.6366347665130196E-4</v>
      </c>
      <c r="O9" s="6">
        <f t="shared" si="5"/>
        <v>1.6178263935061961E-4</v>
      </c>
      <c r="P9" s="6">
        <f t="shared" si="6"/>
        <v>1.6085631762972934E-4</v>
      </c>
      <c r="Q9" s="6">
        <f t="shared" si="7"/>
        <v>1.5693745254782501E-4</v>
      </c>
      <c r="R9" s="7">
        <f t="shared" si="8"/>
        <v>1.5480266357349192E-4</v>
      </c>
      <c r="S9" s="7">
        <f t="shared" si="9"/>
        <v>1.1726090406746946E-4</v>
      </c>
      <c r="U9" s="5">
        <f t="shared" si="11"/>
        <v>1</v>
      </c>
      <c r="V9" s="6">
        <f t="shared" si="12"/>
        <v>1</v>
      </c>
      <c r="W9" s="6">
        <f t="shared" si="13"/>
        <v>1</v>
      </c>
      <c r="X9" s="6">
        <f t="shared" si="14"/>
        <v>1</v>
      </c>
      <c r="Y9" s="6">
        <f t="shared" si="15"/>
        <v>1</v>
      </c>
      <c r="Z9" s="7">
        <f t="shared" si="16"/>
        <v>1</v>
      </c>
      <c r="AA9" s="7">
        <f t="shared" si="17"/>
        <v>1</v>
      </c>
    </row>
    <row r="10" spans="2:27" x14ac:dyDescent="0.25">
      <c r="B10" s="5">
        <v>6</v>
      </c>
      <c r="C10" s="31">
        <v>5.8057241455093905E-4</v>
      </c>
      <c r="E10">
        <v>1.3410746222629701E-2</v>
      </c>
      <c r="F10" s="36">
        <v>1.3285193095978099E-2</v>
      </c>
      <c r="G10">
        <v>1.3086425255483199E-2</v>
      </c>
      <c r="H10">
        <v>1.3022845746494901E-2</v>
      </c>
      <c r="I10">
        <v>1.30599992931596E-2</v>
      </c>
      <c r="J10">
        <v>1.2953973443921201E-2</v>
      </c>
      <c r="K10">
        <v>1.1230192086054599E-2</v>
      </c>
      <c r="M10" s="5">
        <f t="shared" si="3"/>
        <v>1.6461335994551028E-4</v>
      </c>
      <c r="N10" s="6">
        <f t="shared" si="4"/>
        <v>1.6140738665894674E-4</v>
      </c>
      <c r="O10" s="6">
        <f t="shared" si="5"/>
        <v>1.5639635527905349E-4</v>
      </c>
      <c r="P10" s="6">
        <f t="shared" si="6"/>
        <v>1.5481016566680391E-4</v>
      </c>
      <c r="Q10" s="6">
        <f t="shared" si="7"/>
        <v>1.5573609521854032E-4</v>
      </c>
      <c r="R10" s="7">
        <f t="shared" si="8"/>
        <v>1.5310105303362106E-4</v>
      </c>
      <c r="S10" s="7">
        <f t="shared" si="9"/>
        <v>1.1341439914767774E-4</v>
      </c>
      <c r="U10" s="5">
        <f t="shared" si="11"/>
        <v>0</v>
      </c>
      <c r="V10" s="6">
        <f t="shared" si="12"/>
        <v>0</v>
      </c>
      <c r="W10" s="6">
        <f t="shared" si="13"/>
        <v>0</v>
      </c>
      <c r="X10" s="6">
        <f t="shared" si="14"/>
        <v>0</v>
      </c>
      <c r="Y10" s="6">
        <f t="shared" si="15"/>
        <v>0</v>
      </c>
      <c r="Z10" s="7">
        <f t="shared" si="16"/>
        <v>0</v>
      </c>
      <c r="AA10" s="7">
        <f t="shared" si="17"/>
        <v>0</v>
      </c>
    </row>
    <row r="11" spans="2:27" x14ac:dyDescent="0.25">
      <c r="B11" s="5">
        <v>7</v>
      </c>
      <c r="C11" s="31">
        <v>6.3412791414395905E-4</v>
      </c>
      <c r="E11">
        <v>1.339671220007E-2</v>
      </c>
      <c r="F11" s="36">
        <v>1.32761827166292E-2</v>
      </c>
      <c r="G11">
        <v>1.3317287613329501E-2</v>
      </c>
      <c r="H11">
        <v>1.3253798818911601E-2</v>
      </c>
      <c r="I11">
        <v>1.31441396478141E-2</v>
      </c>
      <c r="J11">
        <v>1.3043760141560799E-2</v>
      </c>
      <c r="K11">
        <v>1.11489957630621E-2</v>
      </c>
      <c r="M11" s="5">
        <f t="shared" si="3"/>
        <v>1.6288355765536633E-4</v>
      </c>
      <c r="N11" s="6">
        <f t="shared" si="4"/>
        <v>1.5982154962904016E-4</v>
      </c>
      <c r="O11" s="6">
        <f t="shared" si="5"/>
        <v>1.6086253995504431E-4</v>
      </c>
      <c r="P11" s="6">
        <f t="shared" si="6"/>
        <v>1.5925609374463896E-4</v>
      </c>
      <c r="Q11" s="6">
        <f t="shared" si="7"/>
        <v>1.5650039357656463E-4</v>
      </c>
      <c r="R11" s="7">
        <f t="shared" si="8"/>
        <v>1.5399897201974266E-4</v>
      </c>
      <c r="S11" s="7">
        <f t="shared" si="9"/>
        <v>1.1056244588021242E-4</v>
      </c>
      <c r="U11" s="5">
        <f t="shared" si="11"/>
        <v>1</v>
      </c>
      <c r="V11" s="6">
        <f t="shared" si="12"/>
        <v>1</v>
      </c>
      <c r="W11" s="6">
        <f t="shared" si="13"/>
        <v>1</v>
      </c>
      <c r="X11" s="6">
        <f t="shared" si="14"/>
        <v>1</v>
      </c>
      <c r="Y11" s="6">
        <f t="shared" si="15"/>
        <v>1</v>
      </c>
      <c r="Z11" s="7">
        <f t="shared" si="16"/>
        <v>1</v>
      </c>
      <c r="AA11" s="7">
        <f t="shared" si="17"/>
        <v>1</v>
      </c>
    </row>
    <row r="12" spans="2:27" x14ac:dyDescent="0.25">
      <c r="B12" s="5">
        <v>8</v>
      </c>
      <c r="C12" s="31">
        <v>9.6822733905403604E-4</v>
      </c>
      <c r="E12">
        <v>1.3641558555841499E-2</v>
      </c>
      <c r="F12" s="36">
        <v>1.3554516741408401E-2</v>
      </c>
      <c r="G12">
        <v>1.34875408051161E-2</v>
      </c>
      <c r="H12">
        <v>1.34677427388901E-2</v>
      </c>
      <c r="I12">
        <v>1.3270665153292E-2</v>
      </c>
      <c r="J12">
        <v>1.32167053067857E-2</v>
      </c>
      <c r="K12">
        <v>1.13772530456297E-2</v>
      </c>
      <c r="M12" s="5">
        <f t="shared" si="3"/>
        <v>1.6061332413039959E-4</v>
      </c>
      <c r="N12" s="6">
        <f t="shared" si="4"/>
        <v>1.5841468091981782E-4</v>
      </c>
      <c r="O12" s="6">
        <f t="shared" si="5"/>
        <v>1.5673320966152294E-4</v>
      </c>
      <c r="P12" s="6">
        <f t="shared" si="6"/>
        <v>1.5623788523073888E-4</v>
      </c>
      <c r="Q12" s="6">
        <f t="shared" si="7"/>
        <v>1.513499761731922E-4</v>
      </c>
      <c r="R12" s="7">
        <f t="shared" si="8"/>
        <v>1.5002521252600797E-4</v>
      </c>
      <c r="S12" s="7">
        <f t="shared" si="9"/>
        <v>1.0834781616015302E-4</v>
      </c>
      <c r="U12" s="5">
        <f t="shared" si="11"/>
        <v>1</v>
      </c>
      <c r="V12" s="6">
        <f t="shared" si="12"/>
        <v>1</v>
      </c>
      <c r="W12" s="6">
        <f t="shared" si="13"/>
        <v>1</v>
      </c>
      <c r="X12" s="6">
        <f t="shared" si="14"/>
        <v>1</v>
      </c>
      <c r="Y12" s="6">
        <f t="shared" si="15"/>
        <v>1</v>
      </c>
      <c r="Z12" s="7">
        <f t="shared" si="16"/>
        <v>1</v>
      </c>
      <c r="AA12" s="7">
        <f t="shared" si="17"/>
        <v>1</v>
      </c>
    </row>
    <row r="13" spans="2:27" x14ac:dyDescent="0.25">
      <c r="B13" s="5">
        <v>9</v>
      </c>
      <c r="C13" s="31">
        <v>6.1928450483226204E-4</v>
      </c>
      <c r="E13">
        <v>1.3498925474834601E-2</v>
      </c>
      <c r="F13" s="36">
        <v>1.3389062256613E-2</v>
      </c>
      <c r="G13">
        <v>1.3476575929625799E-2</v>
      </c>
      <c r="H13">
        <v>1.34255469968124E-2</v>
      </c>
      <c r="I13">
        <v>1.3199826675269401E-2</v>
      </c>
      <c r="J13">
        <v>1.31113790659574E-2</v>
      </c>
      <c r="K13">
        <v>1.1174375750941899E-2</v>
      </c>
      <c r="M13" s="5">
        <f t="shared" si="3"/>
        <v>1.6588515151616276E-4</v>
      </c>
      <c r="N13" s="6">
        <f t="shared" si="4"/>
        <v>1.6306722382987432E-4</v>
      </c>
      <c r="O13" s="6">
        <f t="shared" si="5"/>
        <v>1.6530994278206941E-4</v>
      </c>
      <c r="P13" s="6">
        <f t="shared" si="6"/>
        <v>1.6400035901349732E-4</v>
      </c>
      <c r="Q13" s="6">
        <f t="shared" si="7"/>
        <v>1.5827004130214718E-4</v>
      </c>
      <c r="R13" s="7">
        <f t="shared" si="8"/>
        <v>1.5605242652409225E-4</v>
      </c>
      <c r="S13" s="7">
        <f t="shared" si="9"/>
        <v>1.1140995121370029E-4</v>
      </c>
      <c r="U13" s="5">
        <f t="shared" si="11"/>
        <v>0</v>
      </c>
      <c r="V13" s="6">
        <f t="shared" si="12"/>
        <v>0</v>
      </c>
      <c r="W13" s="6">
        <f t="shared" si="13"/>
        <v>0</v>
      </c>
      <c r="X13" s="6">
        <f t="shared" si="14"/>
        <v>0</v>
      </c>
      <c r="Y13" s="6">
        <f t="shared" si="15"/>
        <v>0</v>
      </c>
      <c r="Z13" s="7">
        <f t="shared" si="16"/>
        <v>0</v>
      </c>
      <c r="AA13" s="7">
        <f t="shared" si="17"/>
        <v>0</v>
      </c>
    </row>
    <row r="14" spans="2:27" x14ac:dyDescent="0.25">
      <c r="B14" s="5">
        <v>10</v>
      </c>
      <c r="C14" s="31">
        <v>4.8987481517605703E-4</v>
      </c>
      <c r="E14">
        <v>1.33236341875908E-2</v>
      </c>
      <c r="F14" s="36">
        <v>1.31958959733392E-2</v>
      </c>
      <c r="G14">
        <v>1.3299989760345301E-2</v>
      </c>
      <c r="H14">
        <v>1.3229657306104399E-2</v>
      </c>
      <c r="I14">
        <v>1.3053153016159001E-2</v>
      </c>
      <c r="J14">
        <v>1.2951487132517901E-2</v>
      </c>
      <c r="K14">
        <v>1.0898302251623601E-2</v>
      </c>
      <c r="M14" s="5">
        <f t="shared" si="3"/>
        <v>1.6470537962904328E-4</v>
      </c>
      <c r="N14" s="6">
        <f t="shared" si="4"/>
        <v>1.6144297367168948E-4</v>
      </c>
      <c r="O14" s="6">
        <f t="shared" si="5"/>
        <v>1.6409904490844842E-4</v>
      </c>
      <c r="P14" s="6">
        <f t="shared" si="6"/>
        <v>1.6230205791616437E-4</v>
      </c>
      <c r="Q14" s="6">
        <f t="shared" si="7"/>
        <v>1.5783595915529324E-4</v>
      </c>
      <c r="R14" s="7">
        <f t="shared" si="8"/>
        <v>1.5529178154772598E-4</v>
      </c>
      <c r="S14" s="7">
        <f t="shared" si="9"/>
        <v>1.08335361699794E-4</v>
      </c>
      <c r="U14" s="5">
        <f t="shared" si="11"/>
        <v>0</v>
      </c>
      <c r="V14" s="6">
        <f t="shared" si="12"/>
        <v>0</v>
      </c>
      <c r="W14" s="6">
        <f t="shared" si="13"/>
        <v>0</v>
      </c>
      <c r="X14" s="6">
        <f t="shared" si="14"/>
        <v>0</v>
      </c>
      <c r="Y14" s="6">
        <f t="shared" si="15"/>
        <v>0</v>
      </c>
      <c r="Z14" s="7">
        <f t="shared" si="16"/>
        <v>0</v>
      </c>
      <c r="AA14" s="7">
        <f t="shared" si="17"/>
        <v>0</v>
      </c>
    </row>
    <row r="15" spans="2:27" x14ac:dyDescent="0.25">
      <c r="B15" s="5">
        <v>11</v>
      </c>
      <c r="C15" s="31">
        <v>6.6838062013396295E-4</v>
      </c>
      <c r="E15">
        <v>1.34646169400627E-2</v>
      </c>
      <c r="F15" s="36">
        <v>1.33646301538007E-2</v>
      </c>
      <c r="G15">
        <v>1.3387457682409299E-2</v>
      </c>
      <c r="H15">
        <v>1.33524035547322E-2</v>
      </c>
      <c r="I15">
        <v>1.31138644847237E-2</v>
      </c>
      <c r="J15">
        <v>1.3043049025395499E-2</v>
      </c>
      <c r="K15">
        <v>1.10053224641168E-2</v>
      </c>
      <c r="M15" s="5">
        <f t="shared" si="3"/>
        <v>1.6374366395546336E-4</v>
      </c>
      <c r="N15" s="6">
        <f t="shared" si="4"/>
        <v>1.6119475222113285E-4</v>
      </c>
      <c r="O15" s="6">
        <f t="shared" si="5"/>
        <v>1.6177492131609861E-4</v>
      </c>
      <c r="P15" s="6">
        <f t="shared" si="6"/>
        <v>1.6088443780541407E-4</v>
      </c>
      <c r="Q15" s="6">
        <f t="shared" si="7"/>
        <v>1.5489006862376349E-4</v>
      </c>
      <c r="R15" s="7">
        <f t="shared" si="8"/>
        <v>1.5313241814017811E-4</v>
      </c>
      <c r="S15" s="7">
        <f t="shared" si="9"/>
        <v>1.068523666858833E-4</v>
      </c>
      <c r="U15" s="5">
        <f t="shared" si="11"/>
        <v>1</v>
      </c>
      <c r="V15" s="6">
        <f t="shared" si="12"/>
        <v>1</v>
      </c>
      <c r="W15" s="6">
        <f t="shared" si="13"/>
        <v>1</v>
      </c>
      <c r="X15" s="6">
        <f t="shared" si="14"/>
        <v>1</v>
      </c>
      <c r="Y15" s="6">
        <f t="shared" si="15"/>
        <v>1</v>
      </c>
      <c r="Z15" s="7">
        <f t="shared" si="16"/>
        <v>1</v>
      </c>
      <c r="AA15" s="7">
        <f t="shared" si="17"/>
        <v>1</v>
      </c>
    </row>
    <row r="16" spans="2:27" x14ac:dyDescent="0.25">
      <c r="B16" s="5">
        <v>12</v>
      </c>
      <c r="C16" s="31">
        <v>1.2067582819648001E-3</v>
      </c>
      <c r="E16">
        <v>1.35068161007961E-2</v>
      </c>
      <c r="F16" s="36">
        <v>1.3412750811457499E-2</v>
      </c>
      <c r="G16">
        <v>1.3685391431795899E-2</v>
      </c>
      <c r="H16">
        <v>1.3639309302671E-2</v>
      </c>
      <c r="I16">
        <v>1.3274451317665E-2</v>
      </c>
      <c r="J16">
        <v>1.3199121081822199E-2</v>
      </c>
      <c r="K16">
        <v>1.10155556902574E-2</v>
      </c>
      <c r="M16" s="5">
        <f t="shared" si="3"/>
        <v>1.5129142234659301E-4</v>
      </c>
      <c r="N16" s="6">
        <f t="shared" si="4"/>
        <v>1.4898625363003157E-4</v>
      </c>
      <c r="O16" s="6">
        <f t="shared" si="5"/>
        <v>1.557162852880636E-4</v>
      </c>
      <c r="P16" s="6">
        <f t="shared" si="6"/>
        <v>1.5456832488246278E-4</v>
      </c>
      <c r="Q16" s="6">
        <f t="shared" si="7"/>
        <v>1.4562921520388711E-4</v>
      </c>
      <c r="R16" s="7">
        <f t="shared" si="8"/>
        <v>1.4381676552340357E-4</v>
      </c>
      <c r="S16" s="7">
        <f t="shared" si="9"/>
        <v>9.6212506596927595E-5</v>
      </c>
      <c r="U16" s="5">
        <f t="shared" si="11"/>
        <v>1</v>
      </c>
      <c r="V16" s="6">
        <f t="shared" si="12"/>
        <v>1</v>
      </c>
      <c r="W16" s="6">
        <f t="shared" si="13"/>
        <v>1</v>
      </c>
      <c r="X16" s="6">
        <f t="shared" si="14"/>
        <v>1</v>
      </c>
      <c r="Y16" s="6">
        <f t="shared" si="15"/>
        <v>1</v>
      </c>
      <c r="Z16" s="7">
        <f t="shared" si="16"/>
        <v>1</v>
      </c>
      <c r="AA16" s="7">
        <f t="shared" si="17"/>
        <v>1</v>
      </c>
    </row>
    <row r="17" spans="2:27" x14ac:dyDescent="0.25">
      <c r="B17" s="5">
        <v>13</v>
      </c>
      <c r="C17" s="31">
        <v>7.68732322591469E-4</v>
      </c>
      <c r="E17">
        <v>1.33648269519428E-2</v>
      </c>
      <c r="F17" s="36">
        <v>1.32608609281621E-2</v>
      </c>
      <c r="G17">
        <v>1.34466778256691E-2</v>
      </c>
      <c r="H17">
        <v>1.3384952189676299E-2</v>
      </c>
      <c r="I17">
        <v>1.31165783694047E-2</v>
      </c>
      <c r="J17">
        <v>1.30268843923008E-2</v>
      </c>
      <c r="K17">
        <v>1.07978448024449E-2</v>
      </c>
      <c r="M17" s="5">
        <f t="shared" si="3"/>
        <v>1.5866159991157348E-4</v>
      </c>
      <c r="N17" s="6">
        <f t="shared" si="4"/>
        <v>1.5605327709811606E-4</v>
      </c>
      <c r="O17" s="6">
        <f t="shared" si="5"/>
        <v>1.6073030217900633E-4</v>
      </c>
      <c r="P17" s="6">
        <f t="shared" si="6"/>
        <v>1.5916900373462599E-4</v>
      </c>
      <c r="Q17" s="6">
        <f t="shared" si="7"/>
        <v>1.5246930199580114E-4</v>
      </c>
      <c r="R17" s="7">
        <f t="shared" si="8"/>
        <v>1.5026229216411917E-4</v>
      </c>
      <c r="S17" s="7">
        <f t="shared" si="9"/>
        <v>1.0058309713355183E-4</v>
      </c>
      <c r="U17" s="5">
        <f t="shared" si="11"/>
        <v>0</v>
      </c>
      <c r="V17" s="6">
        <f t="shared" si="12"/>
        <v>0</v>
      </c>
      <c r="W17" s="6">
        <f t="shared" si="13"/>
        <v>0</v>
      </c>
      <c r="X17" s="6">
        <f t="shared" si="14"/>
        <v>0</v>
      </c>
      <c r="Y17" s="6">
        <f t="shared" si="15"/>
        <v>0</v>
      </c>
      <c r="Z17" s="7">
        <f t="shared" si="16"/>
        <v>0</v>
      </c>
      <c r="AA17" s="7">
        <f t="shared" si="17"/>
        <v>0</v>
      </c>
    </row>
    <row r="18" spans="2:27" x14ac:dyDescent="0.25">
      <c r="B18" s="5">
        <v>14</v>
      </c>
      <c r="C18" s="31">
        <v>6.4842518810136196E-4</v>
      </c>
      <c r="E18">
        <v>1.33114582601075E-2</v>
      </c>
      <c r="F18" s="36">
        <v>1.31978884582067E-2</v>
      </c>
      <c r="G18">
        <v>1.33229713532234E-2</v>
      </c>
      <c r="H18">
        <v>1.32746933443932E-2</v>
      </c>
      <c r="I18">
        <v>1.3027767398489499E-2</v>
      </c>
      <c r="J18">
        <v>1.29398267927792E-2</v>
      </c>
      <c r="K18">
        <v>1.06676161575047E-2</v>
      </c>
      <c r="M18" s="5">
        <f t="shared" si="3"/>
        <v>1.6035240658272121E-4</v>
      </c>
      <c r="N18" s="6">
        <f t="shared" si="4"/>
        <v>1.5748902836772296E-4</v>
      </c>
      <c r="O18" s="6">
        <f t="shared" si="5"/>
        <v>1.6064412049180974E-4</v>
      </c>
      <c r="P18" s="6">
        <f t="shared" si="6"/>
        <v>1.5942264755458929E-4</v>
      </c>
      <c r="Q18" s="6">
        <f t="shared" si="7"/>
        <v>1.5324811356189744E-4</v>
      </c>
      <c r="R18" s="7">
        <f t="shared" si="8"/>
        <v>1.5107855340747693E-4</v>
      </c>
      <c r="S18" s="7">
        <f t="shared" si="9"/>
        <v>1.0038418768137339E-4</v>
      </c>
      <c r="U18" s="5">
        <f t="shared" si="11"/>
        <v>0</v>
      </c>
      <c r="V18" s="6">
        <f t="shared" si="12"/>
        <v>0</v>
      </c>
      <c r="W18" s="6">
        <f t="shared" si="13"/>
        <v>0</v>
      </c>
      <c r="X18" s="6">
        <f t="shared" si="14"/>
        <v>0</v>
      </c>
      <c r="Y18" s="6">
        <f t="shared" si="15"/>
        <v>0</v>
      </c>
      <c r="Z18" s="7">
        <f t="shared" si="16"/>
        <v>0</v>
      </c>
      <c r="AA18" s="7">
        <f t="shared" si="17"/>
        <v>0</v>
      </c>
    </row>
    <row r="19" spans="2:27" x14ac:dyDescent="0.25">
      <c r="B19" s="5">
        <v>15</v>
      </c>
      <c r="C19" s="31">
        <v>5.4609726241132601E-4</v>
      </c>
      <c r="E19">
        <v>1.3233845564719401E-2</v>
      </c>
      <c r="F19" s="36">
        <v>1.3120967892935599E-2</v>
      </c>
      <c r="G19">
        <v>1.34069342418005E-2</v>
      </c>
      <c r="H19">
        <v>1.3341363453842899E-2</v>
      </c>
      <c r="I19">
        <v>1.3022546886121599E-2</v>
      </c>
      <c r="J19">
        <v>1.2934764911189001E-2</v>
      </c>
      <c r="K19">
        <v>1.0543023926626999E-2</v>
      </c>
      <c r="M19" s="5">
        <f t="shared" si="3"/>
        <v>1.6097895698272144E-4</v>
      </c>
      <c r="N19" s="6">
        <f t="shared" si="4"/>
        <v>1.5812737137442195E-4</v>
      </c>
      <c r="O19" s="6">
        <f t="shared" si="5"/>
        <v>1.6540112781042405E-4</v>
      </c>
      <c r="P19" s="6">
        <f t="shared" si="6"/>
        <v>1.6371883690959185E-4</v>
      </c>
      <c r="Q19" s="6">
        <f t="shared" si="7"/>
        <v>1.5566179521298021E-4</v>
      </c>
      <c r="R19" s="7">
        <f t="shared" si="8"/>
        <v>1.5347908611187055E-4</v>
      </c>
      <c r="S19" s="7">
        <f t="shared" si="9"/>
        <v>9.9938542729706314E-5</v>
      </c>
      <c r="U19" s="5">
        <f t="shared" si="11"/>
        <v>0</v>
      </c>
      <c r="V19" s="6">
        <f t="shared" si="12"/>
        <v>0</v>
      </c>
      <c r="W19" s="6">
        <f t="shared" si="13"/>
        <v>0</v>
      </c>
      <c r="X19" s="6">
        <f t="shared" si="14"/>
        <v>0</v>
      </c>
      <c r="Y19" s="6">
        <f t="shared" si="15"/>
        <v>0</v>
      </c>
      <c r="Z19" s="7">
        <f t="shared" si="16"/>
        <v>0</v>
      </c>
      <c r="AA19" s="7">
        <f t="shared" si="17"/>
        <v>0</v>
      </c>
    </row>
    <row r="20" spans="2:27" x14ac:dyDescent="0.25">
      <c r="B20" s="5">
        <v>16</v>
      </c>
      <c r="C20" s="31">
        <v>7.74490781976975E-4</v>
      </c>
      <c r="E20">
        <v>1.31511653853305E-2</v>
      </c>
      <c r="F20" s="36">
        <v>1.3026594770021599E-2</v>
      </c>
      <c r="G20">
        <v>1.3230202664886399E-2</v>
      </c>
      <c r="H20">
        <v>1.3160242934666101E-2</v>
      </c>
      <c r="I20">
        <v>1.29126135357961E-2</v>
      </c>
      <c r="J20">
        <v>1.28084318027121E-2</v>
      </c>
      <c r="K20">
        <v>1.0378796873077601E-2</v>
      </c>
      <c r="M20" s="5">
        <f t="shared" si="3"/>
        <v>1.531820742372961E-4</v>
      </c>
      <c r="N20" s="6">
        <f t="shared" si="4"/>
        <v>1.5011405213385896E-4</v>
      </c>
      <c r="O20" s="6">
        <f t="shared" si="5"/>
        <v>1.5514475851005104E-4</v>
      </c>
      <c r="P20" s="6">
        <f t="shared" si="6"/>
        <v>1.5340685638784329E-4</v>
      </c>
      <c r="Q20" s="6">
        <f t="shared" si="7"/>
        <v>1.4733402398678158E-4</v>
      </c>
      <c r="R20" s="7">
        <f t="shared" si="8"/>
        <v>1.4481573649053153E-4</v>
      </c>
      <c r="S20" s="7">
        <f t="shared" si="9"/>
        <v>9.2242695491552576E-5</v>
      </c>
      <c r="U20" s="5">
        <f t="shared" si="11"/>
        <v>1</v>
      </c>
      <c r="V20" s="6">
        <f t="shared" si="12"/>
        <v>1</v>
      </c>
      <c r="W20" s="6">
        <f t="shared" si="13"/>
        <v>1</v>
      </c>
      <c r="X20" s="6">
        <f t="shared" si="14"/>
        <v>1</v>
      </c>
      <c r="Y20" s="6">
        <f t="shared" si="15"/>
        <v>1</v>
      </c>
      <c r="Z20" s="7">
        <f t="shared" si="16"/>
        <v>1</v>
      </c>
      <c r="AA20" s="7">
        <f t="shared" si="17"/>
        <v>1</v>
      </c>
    </row>
    <row r="21" spans="2:27" x14ac:dyDescent="0.25">
      <c r="B21" s="5">
        <v>17</v>
      </c>
      <c r="C21" s="31">
        <v>1.27418860894826E-3</v>
      </c>
      <c r="E21">
        <v>1.2935696508283001E-2</v>
      </c>
      <c r="F21" s="36">
        <v>1.2795460219601301E-2</v>
      </c>
      <c r="G21">
        <v>1.27480712984691E-2</v>
      </c>
      <c r="H21">
        <v>1.26281449100795E-2</v>
      </c>
      <c r="I21">
        <v>1.27056099838871E-2</v>
      </c>
      <c r="J21">
        <v>1.2579243515051601E-2</v>
      </c>
      <c r="K21">
        <v>1.0063193485588101E-2</v>
      </c>
      <c r="M21" s="5">
        <f t="shared" si="3"/>
        <v>1.3599076648624655E-4</v>
      </c>
      <c r="N21" s="6">
        <f t="shared" si="4"/>
        <v>1.3273969952643969E-4</v>
      </c>
      <c r="O21" s="6">
        <f t="shared" si="5"/>
        <v>1.3164998397288596E-4</v>
      </c>
      <c r="P21" s="6">
        <f t="shared" si="6"/>
        <v>1.2891232368799778E-4</v>
      </c>
      <c r="Q21" s="6">
        <f t="shared" si="7"/>
        <v>1.3067739465140858E-4</v>
      </c>
      <c r="R21" s="7">
        <f t="shared" si="8"/>
        <v>1.2780426643001119E-4</v>
      </c>
      <c r="S21" s="7">
        <f t="shared" si="9"/>
        <v>7.7246606721598891E-5</v>
      </c>
      <c r="U21" s="5">
        <f t="shared" si="11"/>
        <v>1</v>
      </c>
      <c r="V21" s="6">
        <f t="shared" si="12"/>
        <v>1</v>
      </c>
      <c r="W21" s="6">
        <f t="shared" si="13"/>
        <v>1</v>
      </c>
      <c r="X21" s="6">
        <f t="shared" si="14"/>
        <v>1</v>
      </c>
      <c r="Y21" s="6">
        <f t="shared" si="15"/>
        <v>1</v>
      </c>
      <c r="Z21" s="7">
        <f t="shared" si="16"/>
        <v>1</v>
      </c>
      <c r="AA21" s="7">
        <f t="shared" si="17"/>
        <v>1</v>
      </c>
    </row>
    <row r="22" spans="2:27" x14ac:dyDescent="0.25">
      <c r="B22" s="5">
        <v>18</v>
      </c>
      <c r="C22" s="31">
        <v>1.2639210991859801E-3</v>
      </c>
      <c r="E22">
        <v>1.27663419222101E-2</v>
      </c>
      <c r="F22" s="36">
        <v>1.26001917457141E-2</v>
      </c>
      <c r="G22">
        <v>1.24720458020725E-2</v>
      </c>
      <c r="H22">
        <v>1.2324498514079499E-2</v>
      </c>
      <c r="I22">
        <v>1.2548731687684901E-2</v>
      </c>
      <c r="J22">
        <v>1.2395222436426901E-2</v>
      </c>
      <c r="K22">
        <v>9.7831845675325803E-3</v>
      </c>
      <c r="M22" s="5">
        <f t="shared" si="3"/>
        <v>1.3230568478993888E-4</v>
      </c>
      <c r="N22" s="6">
        <f t="shared" si="4"/>
        <v>1.2851103217133508E-4</v>
      </c>
      <c r="O22" s="6">
        <f t="shared" si="5"/>
        <v>1.2562205935545502E-4</v>
      </c>
      <c r="P22" s="6">
        <f t="shared" si="6"/>
        <v>1.2233637275085261E-4</v>
      </c>
      <c r="Q22" s="6">
        <f t="shared" si="7"/>
        <v>1.2734695001829737E-4</v>
      </c>
      <c r="R22" s="7">
        <f t="shared" si="8"/>
        <v>1.239058694604615E-4</v>
      </c>
      <c r="S22" s="7">
        <f t="shared" si="9"/>
        <v>7.2577850043104949E-5</v>
      </c>
      <c r="U22" s="5">
        <f t="shared" si="11"/>
        <v>0</v>
      </c>
      <c r="V22" s="6">
        <f t="shared" si="12"/>
        <v>0</v>
      </c>
      <c r="W22" s="6">
        <f t="shared" si="13"/>
        <v>0</v>
      </c>
      <c r="X22" s="6">
        <f t="shared" si="14"/>
        <v>0</v>
      </c>
      <c r="Y22" s="6">
        <f t="shared" si="15"/>
        <v>0</v>
      </c>
      <c r="Z22" s="7">
        <f t="shared" si="16"/>
        <v>0</v>
      </c>
      <c r="AA22" s="7">
        <f t="shared" si="17"/>
        <v>0</v>
      </c>
    </row>
    <row r="23" spans="2:27" x14ac:dyDescent="0.25">
      <c r="B23" s="5">
        <v>19</v>
      </c>
      <c r="C23" s="31">
        <v>1.3116952380685901E-3</v>
      </c>
      <c r="E23">
        <v>1.3550856241170899E-2</v>
      </c>
      <c r="F23" s="36">
        <v>1.3497186611191E-2</v>
      </c>
      <c r="G23">
        <v>1.3032548091803301E-2</v>
      </c>
      <c r="H23">
        <v>1.2993901975698999E-2</v>
      </c>
      <c r="I23">
        <v>1.30750946944101E-2</v>
      </c>
      <c r="J23">
        <v>1.30566055885688E-2</v>
      </c>
      <c r="K23">
        <v>1.0695063807392101E-2</v>
      </c>
      <c r="M23" s="5">
        <f t="shared" si="3"/>
        <v>1.4979706205986031E-4</v>
      </c>
      <c r="N23" s="6">
        <f t="shared" si="4"/>
        <v>1.4848620000444066E-4</v>
      </c>
      <c r="O23" s="6">
        <f t="shared" si="5"/>
        <v>1.3737839161890108E-4</v>
      </c>
      <c r="P23" s="6">
        <f t="shared" si="6"/>
        <v>1.3647395426073732E-4</v>
      </c>
      <c r="Q23" s="6">
        <f t="shared" si="7"/>
        <v>1.3837756676945572E-4</v>
      </c>
      <c r="R23" s="7">
        <f t="shared" si="8"/>
        <v>1.3794291914128695E-4</v>
      </c>
      <c r="S23" s="7">
        <f t="shared" si="9"/>
        <v>8.8047605707768331E-5</v>
      </c>
      <c r="U23" s="5">
        <f t="shared" si="11"/>
        <v>1</v>
      </c>
      <c r="V23" s="6">
        <f t="shared" si="12"/>
        <v>1</v>
      </c>
      <c r="W23" s="6">
        <f t="shared" si="13"/>
        <v>1</v>
      </c>
      <c r="X23" s="6">
        <f t="shared" si="14"/>
        <v>1</v>
      </c>
      <c r="Y23" s="6">
        <f t="shared" si="15"/>
        <v>1</v>
      </c>
      <c r="Z23" s="7">
        <f t="shared" si="16"/>
        <v>1</v>
      </c>
      <c r="AA23" s="7">
        <f t="shared" si="17"/>
        <v>1</v>
      </c>
    </row>
    <row r="24" spans="2:27" x14ac:dyDescent="0.25">
      <c r="B24" s="5">
        <v>20</v>
      </c>
      <c r="C24" s="31">
        <v>7.3394046329792095E-4</v>
      </c>
      <c r="E24">
        <v>1.3315943477601001E-2</v>
      </c>
      <c r="F24" s="36">
        <v>1.32223236385796E-2</v>
      </c>
      <c r="G24">
        <v>1.27387101722605E-2</v>
      </c>
      <c r="H24">
        <v>1.26401622008616E-2</v>
      </c>
      <c r="I24">
        <v>1.28761717863794E-2</v>
      </c>
      <c r="J24">
        <v>1.28171929046132E-2</v>
      </c>
      <c r="K24">
        <v>1.03991577106924E-2</v>
      </c>
      <c r="M24" s="5">
        <f t="shared" si="3"/>
        <v>1.5830679985193177E-4</v>
      </c>
      <c r="N24" s="6">
        <f t="shared" si="4"/>
        <v>1.5595971433265851E-4</v>
      </c>
      <c r="O24" s="6">
        <f t="shared" si="5"/>
        <v>1.4411449576522546E-4</v>
      </c>
      <c r="P24" s="6">
        <f t="shared" si="6"/>
        <v>1.4175811606403387E-4</v>
      </c>
      <c r="Q24" s="6">
        <f t="shared" si="7"/>
        <v>1.4743378150322098E-4</v>
      </c>
      <c r="R24" s="7">
        <f t="shared" si="8"/>
        <v>1.4600498956055164E-4</v>
      </c>
      <c r="S24" s="7">
        <f t="shared" si="9"/>
        <v>9.3416424439331705E-5</v>
      </c>
      <c r="U24" s="5">
        <f t="shared" si="11"/>
        <v>0</v>
      </c>
      <c r="V24" s="6">
        <f t="shared" si="12"/>
        <v>0</v>
      </c>
      <c r="W24" s="6">
        <f t="shared" si="13"/>
        <v>0</v>
      </c>
      <c r="X24" s="6">
        <f t="shared" si="14"/>
        <v>0</v>
      </c>
      <c r="Y24" s="6">
        <f t="shared" si="15"/>
        <v>0</v>
      </c>
      <c r="Z24" s="7">
        <f t="shared" si="16"/>
        <v>0</v>
      </c>
      <c r="AA24" s="7">
        <f t="shared" si="17"/>
        <v>0</v>
      </c>
    </row>
    <row r="25" spans="2:27" ht="15.75" thickBot="1" x14ac:dyDescent="0.3">
      <c r="B25" s="8">
        <v>21</v>
      </c>
      <c r="C25" s="32">
        <v>7.8534151288474905E-4</v>
      </c>
      <c r="E25">
        <v>1.3075407006145E-2</v>
      </c>
      <c r="F25" s="36">
        <v>1.2956110054660099E-2</v>
      </c>
      <c r="G25">
        <v>1.2265009041970599E-2</v>
      </c>
      <c r="H25">
        <v>1.21251268365882E-2</v>
      </c>
      <c r="I25">
        <v>1.2678697614416401E-2</v>
      </c>
      <c r="J25">
        <v>1.25836102301867E-2</v>
      </c>
      <c r="K25">
        <v>1.00814397692777E-2</v>
      </c>
      <c r="M25" s="5">
        <f t="shared" si="3"/>
        <v>1.5104570982862634E-4</v>
      </c>
      <c r="N25" s="6">
        <f t="shared" si="4"/>
        <v>1.4812760689746849E-4</v>
      </c>
      <c r="O25" s="6">
        <f t="shared" si="5"/>
        <v>1.3178276657834805E-4</v>
      </c>
      <c r="P25" s="6">
        <f t="shared" si="6"/>
        <v>1.2859073118768019E-4</v>
      </c>
      <c r="Q25" s="6">
        <f t="shared" si="7"/>
        <v>1.4145191935784017E-4</v>
      </c>
      <c r="R25" s="7">
        <f t="shared" si="8"/>
        <v>1.3919914472566584E-4</v>
      </c>
      <c r="S25" s="7">
        <f t="shared" si="9"/>
        <v>8.6417442792512071E-5</v>
      </c>
      <c r="U25" s="5">
        <f t="shared" si="11"/>
        <v>1</v>
      </c>
      <c r="V25" s="6">
        <f t="shared" si="12"/>
        <v>1</v>
      </c>
      <c r="W25" s="6">
        <f t="shared" si="13"/>
        <v>1</v>
      </c>
      <c r="X25" s="6">
        <f t="shared" si="14"/>
        <v>1</v>
      </c>
      <c r="Y25" s="6">
        <f t="shared" si="15"/>
        <v>1</v>
      </c>
      <c r="Z25" s="7">
        <f t="shared" si="16"/>
        <v>1</v>
      </c>
      <c r="AA25" s="7">
        <f t="shared" si="17"/>
        <v>1</v>
      </c>
    </row>
    <row r="26" spans="2:27" x14ac:dyDescent="0.25">
      <c r="F26" s="37">
        <f>AVERAGE(sGARCH_1_1__GED)</f>
        <v>1.3410304322535028E-2</v>
      </c>
      <c r="M26" s="38" t="s">
        <v>5</v>
      </c>
      <c r="N26" s="39"/>
      <c r="O26" s="39"/>
      <c r="P26" s="39"/>
      <c r="Q26" s="39"/>
      <c r="R26" s="39"/>
      <c r="S26" s="40"/>
      <c r="U26" s="38" t="s">
        <v>0</v>
      </c>
      <c r="V26" s="39"/>
      <c r="W26" s="39"/>
      <c r="X26" s="39"/>
      <c r="Y26" s="39"/>
      <c r="Z26" s="40"/>
      <c r="AA26" s="7"/>
    </row>
    <row r="27" spans="2:27" ht="15.75" thickBot="1" x14ac:dyDescent="0.3">
      <c r="M27" s="15">
        <f t="shared" ref="M27:S27" si="18">SQRT(AVERAGE(M5:M25))</f>
        <v>1.2726833062938368E-2</v>
      </c>
      <c r="N27" s="16">
        <f t="shared" si="18"/>
        <v>1.2632364548111195E-2</v>
      </c>
      <c r="O27" s="16">
        <f t="shared" si="18"/>
        <v>1.2606287267173085E-2</v>
      </c>
      <c r="P27" s="16">
        <f t="shared" si="18"/>
        <v>1.2566524104978287E-2</v>
      </c>
      <c r="Q27" s="16">
        <f t="shared" si="18"/>
        <v>1.2385449907365363E-2</v>
      </c>
      <c r="R27" s="17">
        <f t="shared" si="18"/>
        <v>1.2316508933673873E-2</v>
      </c>
      <c r="S27" s="17">
        <f t="shared" si="18"/>
        <v>1.031565338459025E-2</v>
      </c>
      <c r="U27" s="8">
        <f t="shared" ref="U27:AA27" si="19">SUM(U6:U25)</f>
        <v>10</v>
      </c>
      <c r="V27" s="9">
        <f t="shared" si="19"/>
        <v>10</v>
      </c>
      <c r="W27" s="9">
        <f t="shared" si="19"/>
        <v>10</v>
      </c>
      <c r="X27" s="9">
        <f t="shared" si="19"/>
        <v>10</v>
      </c>
      <c r="Y27" s="9">
        <f t="shared" si="19"/>
        <v>10</v>
      </c>
      <c r="Z27" s="10">
        <f t="shared" si="19"/>
        <v>10</v>
      </c>
      <c r="AA27" s="10">
        <f t="shared" si="19"/>
        <v>10</v>
      </c>
    </row>
    <row r="28" spans="2:27" x14ac:dyDescent="0.25">
      <c r="U28" s="38" t="s">
        <v>1</v>
      </c>
      <c r="V28" s="39"/>
      <c r="W28" s="39"/>
      <c r="X28" s="39"/>
      <c r="Y28" s="39"/>
      <c r="Z28" s="40"/>
      <c r="AA28" s="7"/>
    </row>
    <row r="29" spans="2:27" ht="15.75" thickBot="1" x14ac:dyDescent="0.3">
      <c r="U29" s="11">
        <f t="shared" ref="U29:AA29" si="20">U27/COUNT(U6:U25)</f>
        <v>0.5</v>
      </c>
      <c r="V29" s="12">
        <f t="shared" si="20"/>
        <v>0.5</v>
      </c>
      <c r="W29" s="12">
        <f t="shared" si="20"/>
        <v>0.5</v>
      </c>
      <c r="X29" s="12">
        <f t="shared" si="20"/>
        <v>0.5</v>
      </c>
      <c r="Y29" s="12">
        <f t="shared" si="20"/>
        <v>0.5</v>
      </c>
      <c r="Z29" s="13">
        <f t="shared" si="20"/>
        <v>0.5</v>
      </c>
      <c r="AA29" s="13">
        <f t="shared" si="20"/>
        <v>0.5</v>
      </c>
    </row>
  </sheetData>
  <mergeCells count="6">
    <mergeCell ref="U26:Z26"/>
    <mergeCell ref="U28:Z28"/>
    <mergeCell ref="E3:K3"/>
    <mergeCell ref="M3:S3"/>
    <mergeCell ref="M26:S26"/>
    <mergeCell ref="U3:AA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12"/>
  <sheetViews>
    <sheetView showGridLines="0" tabSelected="1" workbookViewId="0">
      <selection activeCell="E19" sqref="E19"/>
    </sheetView>
  </sheetViews>
  <sheetFormatPr defaultRowHeight="15" x14ac:dyDescent="0.25"/>
  <cols>
    <col min="3" max="3" width="10" style="14" customWidth="1"/>
    <col min="4" max="4" width="13.140625" customWidth="1"/>
    <col min="5" max="5" width="19.28515625" customWidth="1"/>
    <col min="6" max="6" width="12" customWidth="1"/>
    <col min="7" max="7" width="17.140625" customWidth="1"/>
    <col min="8" max="8" width="17.5703125" customWidth="1"/>
    <col min="9" max="9" width="18.140625" customWidth="1"/>
    <col min="10" max="10" width="16.28515625" customWidth="1"/>
  </cols>
  <sheetData>
    <row r="2" spans="3:10" ht="15.75" thickBot="1" x14ac:dyDescent="0.3">
      <c r="C2" s="14" t="s">
        <v>7</v>
      </c>
    </row>
    <row r="3" spans="3:10" ht="15.75" thickBot="1" x14ac:dyDescent="0.3">
      <c r="C3" s="25" t="s">
        <v>6</v>
      </c>
      <c r="D3" s="19" t="str">
        <f>GARCH!E4</f>
        <v>sGARCH(1,1)</v>
      </c>
      <c r="E3" s="33" t="str">
        <f>GARCH!F4</f>
        <v>sGARCH(1,1)_GED</v>
      </c>
      <c r="F3" s="19" t="str">
        <f>GARCH!G4</f>
        <v>eGARCH(1,1)</v>
      </c>
      <c r="G3" s="19" t="str">
        <f>GARCH!H4</f>
        <v>eGARCH(1,1)_GED</v>
      </c>
      <c r="H3" s="19" t="str">
        <f>GARCH!I4</f>
        <v>gjrGARCH(1,1)</v>
      </c>
      <c r="I3" s="19" t="str">
        <f>GARCH!J4</f>
        <v>gjrGARCH(1,1)_GED</v>
      </c>
      <c r="J3" s="20" t="str">
        <f>GARCH!K4</f>
        <v>EWMA(1,1)</v>
      </c>
    </row>
    <row r="4" spans="3:10" x14ac:dyDescent="0.25">
      <c r="C4" s="26" t="s">
        <v>5</v>
      </c>
      <c r="D4" s="18">
        <f>GARCH!M27</f>
        <v>1.2726833062938368E-2</v>
      </c>
      <c r="E4" s="34">
        <f>GARCH!N27</f>
        <v>1.2632364548111195E-2</v>
      </c>
      <c r="F4" s="18">
        <f>GARCH!O27</f>
        <v>1.2606287267173085E-2</v>
      </c>
      <c r="G4" s="18">
        <f>GARCH!P27</f>
        <v>1.2566524104978287E-2</v>
      </c>
      <c r="H4" s="18">
        <f>GARCH!Q27</f>
        <v>1.2385449907365363E-2</v>
      </c>
      <c r="I4" s="18">
        <f>GARCH!R27</f>
        <v>1.2316508933673873E-2</v>
      </c>
      <c r="J4" s="24">
        <f>GARCH!S27</f>
        <v>1.031565338459025E-2</v>
      </c>
    </row>
    <row r="5" spans="3:10" ht="15.75" thickBot="1" x14ac:dyDescent="0.3">
      <c r="C5" s="27" t="s">
        <v>3</v>
      </c>
      <c r="D5" s="28">
        <f>GARCH!U29</f>
        <v>0.5</v>
      </c>
      <c r="E5" s="35">
        <f>GARCH!V29</f>
        <v>0.5</v>
      </c>
      <c r="F5" s="28">
        <f>GARCH!W29</f>
        <v>0.5</v>
      </c>
      <c r="G5" s="28">
        <f>GARCH!X29</f>
        <v>0.5</v>
      </c>
      <c r="H5" s="28">
        <f>GARCH!Y29</f>
        <v>0.5</v>
      </c>
      <c r="I5" s="28">
        <f>GARCH!Z29</f>
        <v>0.5</v>
      </c>
      <c r="J5" s="29">
        <f>GARCH!AA29</f>
        <v>0.5</v>
      </c>
    </row>
    <row r="8" spans="3:10" x14ac:dyDescent="0.25">
      <c r="C8"/>
      <c r="E8" t="s">
        <v>16</v>
      </c>
    </row>
    <row r="9" spans="3:10" x14ac:dyDescent="0.25">
      <c r="C9"/>
      <c r="E9" t="s">
        <v>17</v>
      </c>
    </row>
    <row r="10" spans="3:10" x14ac:dyDescent="0.25">
      <c r="C10"/>
    </row>
    <row r="11" spans="3:10" x14ac:dyDescent="0.25">
      <c r="C11"/>
    </row>
    <row r="12" spans="3:10" x14ac:dyDescent="0.25">
      <c r="C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GARCH</vt:lpstr>
      <vt:lpstr>Summary</vt:lpstr>
      <vt:lpstr>eGARCH_1_1</vt:lpstr>
      <vt:lpstr>eGARCH_1_1__GED</vt:lpstr>
      <vt:lpstr>EWMA_1_1</vt:lpstr>
      <vt:lpstr>gjrGARCH_1_1</vt:lpstr>
      <vt:lpstr>gjrGARCH_1_1__GED</vt:lpstr>
      <vt:lpstr>sGARCH_1_1</vt:lpstr>
      <vt:lpstr>sGARCH_1_1__GED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S_Bikash</cp:lastModifiedBy>
  <dcterms:created xsi:type="dcterms:W3CDTF">2016-08-29T20:08:03Z</dcterms:created>
  <dcterms:modified xsi:type="dcterms:W3CDTF">2016-09-02T08:45:04Z</dcterms:modified>
</cp:coreProperties>
</file>