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_STORAGE\Shourav\Docs\old-dox-2\kinect\excel2\"/>
    </mc:Choice>
  </mc:AlternateContent>
  <bookViews>
    <workbookView xWindow="0" yWindow="0" windowWidth="14670" windowHeight="1056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7" i="1" l="1"/>
  <c r="S17" i="1"/>
  <c r="T17" i="1"/>
  <c r="U17" i="1"/>
  <c r="R18" i="1"/>
  <c r="S18" i="1"/>
  <c r="T18" i="1"/>
  <c r="U18" i="1"/>
  <c r="R19" i="1"/>
  <c r="S19" i="1"/>
  <c r="T19" i="1"/>
  <c r="U19" i="1"/>
  <c r="R20" i="1"/>
  <c r="S20" i="1"/>
  <c r="T20" i="1"/>
  <c r="U20" i="1"/>
  <c r="S16" i="1"/>
  <c r="T16" i="1"/>
  <c r="U16" i="1"/>
  <c r="R16" i="1"/>
  <c r="O32" i="1" l="1"/>
  <c r="O33" i="1"/>
  <c r="O34" i="1"/>
  <c r="O31" i="1"/>
  <c r="O25" i="1"/>
  <c r="O26" i="1"/>
  <c r="O27" i="1"/>
  <c r="O24" i="1"/>
  <c r="O18" i="1"/>
  <c r="O19" i="1"/>
  <c r="O20" i="1"/>
  <c r="O17" i="1"/>
  <c r="O11" i="1"/>
  <c r="O12" i="1"/>
  <c r="O13" i="1"/>
  <c r="O10" i="1"/>
  <c r="O4" i="1"/>
  <c r="O5" i="1"/>
  <c r="O6" i="1"/>
  <c r="O3" i="1"/>
  <c r="H76" i="2" l="1"/>
  <c r="J58" i="2"/>
  <c r="K58" i="2"/>
  <c r="L58" i="2"/>
  <c r="M58" i="2"/>
  <c r="I58" i="2"/>
  <c r="Y18" i="2" l="1"/>
  <c r="X18" i="2"/>
  <c r="W18" i="2"/>
  <c r="V18" i="2"/>
  <c r="U18" i="2"/>
  <c r="T18" i="2"/>
  <c r="S18" i="2"/>
  <c r="R18" i="2"/>
  <c r="R60" i="1"/>
  <c r="S60" i="1"/>
  <c r="T60" i="1"/>
  <c r="U60" i="1"/>
  <c r="G63" i="1"/>
  <c r="H63" i="1"/>
  <c r="I63" i="1"/>
  <c r="J63" i="1"/>
  <c r="G64" i="1"/>
  <c r="H64" i="1"/>
  <c r="I64" i="1"/>
  <c r="J64" i="1"/>
  <c r="G65" i="1"/>
  <c r="H65" i="1"/>
  <c r="I65" i="1"/>
  <c r="J65" i="1"/>
  <c r="G66" i="1"/>
  <c r="H66" i="1"/>
  <c r="I66" i="1"/>
  <c r="J66" i="1"/>
  <c r="G67" i="1"/>
  <c r="H67" i="1"/>
  <c r="I67" i="1"/>
  <c r="J67" i="1"/>
  <c r="G68" i="1"/>
  <c r="H68" i="1"/>
  <c r="I68" i="1"/>
  <c r="J68" i="1"/>
  <c r="G69" i="1"/>
  <c r="H69" i="1"/>
  <c r="I69" i="1"/>
  <c r="J69" i="1"/>
  <c r="G70" i="1"/>
  <c r="H70" i="1"/>
  <c r="I70" i="1"/>
  <c r="J70" i="1"/>
  <c r="G71" i="1"/>
  <c r="H71" i="1"/>
  <c r="I71" i="1"/>
  <c r="J71" i="1"/>
  <c r="G72" i="1"/>
  <c r="H72" i="1"/>
  <c r="I72" i="1"/>
  <c r="J72" i="1"/>
  <c r="G73" i="1"/>
  <c r="H73" i="1"/>
  <c r="I73" i="1"/>
  <c r="J73" i="1"/>
  <c r="G74" i="1"/>
  <c r="H74" i="1"/>
  <c r="I74" i="1"/>
  <c r="J74" i="1"/>
  <c r="G75" i="1"/>
  <c r="H75" i="1"/>
  <c r="I75" i="1"/>
  <c r="J75" i="1"/>
  <c r="G76" i="1"/>
  <c r="H76" i="1"/>
  <c r="I76" i="1"/>
  <c r="J76" i="1"/>
  <c r="G77" i="1"/>
  <c r="H77" i="1"/>
  <c r="I77" i="1"/>
  <c r="J77" i="1"/>
  <c r="G62" i="1"/>
  <c r="H62" i="1"/>
  <c r="I62" i="1"/>
  <c r="J62" i="1"/>
  <c r="N60" i="1"/>
  <c r="O60" i="1"/>
  <c r="Q60" i="1"/>
  <c r="M60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C71" i="1"/>
  <c r="D71" i="1"/>
  <c r="E71" i="1"/>
  <c r="F71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D62" i="1"/>
  <c r="E62" i="1"/>
  <c r="F62" i="1"/>
  <c r="C62" i="1"/>
  <c r="S6" i="1" l="1"/>
  <c r="S4" i="1"/>
  <c r="T4" i="1"/>
  <c r="U4" i="1"/>
  <c r="V4" i="1"/>
  <c r="S5" i="1"/>
  <c r="T5" i="1"/>
  <c r="U5" i="1"/>
  <c r="V5" i="1"/>
  <c r="T6" i="1"/>
  <c r="U6" i="1"/>
  <c r="V6" i="1"/>
  <c r="V3" i="1"/>
  <c r="U3" i="1"/>
  <c r="T3" i="1"/>
  <c r="S3" i="1"/>
  <c r="R4" i="1"/>
  <c r="R5" i="1"/>
  <c r="R6" i="1"/>
  <c r="N4" i="1"/>
  <c r="N5" i="1"/>
  <c r="N6" i="1"/>
  <c r="N10" i="1"/>
  <c r="N11" i="1"/>
  <c r="N12" i="1"/>
  <c r="N13" i="1"/>
  <c r="N17" i="1"/>
  <c r="N18" i="1"/>
  <c r="N19" i="1"/>
  <c r="N20" i="1"/>
  <c r="N24" i="1"/>
  <c r="N25" i="1"/>
  <c r="N26" i="1"/>
  <c r="N27" i="1"/>
  <c r="N31" i="1"/>
  <c r="N32" i="1"/>
  <c r="N33" i="1"/>
  <c r="N34" i="1"/>
  <c r="C78" i="1" l="1"/>
  <c r="D78" i="1"/>
  <c r="E78" i="1"/>
  <c r="F78" i="1"/>
  <c r="G78" i="1"/>
  <c r="H78" i="1"/>
  <c r="I78" i="1"/>
  <c r="J78" i="1"/>
  <c r="I4" i="1"/>
  <c r="J4" i="1"/>
  <c r="K4" i="1"/>
  <c r="L4" i="1"/>
  <c r="M4" i="1"/>
  <c r="I5" i="1"/>
  <c r="J5" i="1"/>
  <c r="K5" i="1"/>
  <c r="L5" i="1"/>
  <c r="M5" i="1"/>
  <c r="I6" i="1"/>
  <c r="J6" i="1"/>
  <c r="K6" i="1"/>
  <c r="L6" i="1"/>
  <c r="M6" i="1"/>
  <c r="I10" i="1"/>
  <c r="J10" i="1"/>
  <c r="K10" i="1"/>
  <c r="L10" i="1"/>
  <c r="M10" i="1"/>
  <c r="I11" i="1"/>
  <c r="J11" i="1"/>
  <c r="K11" i="1"/>
  <c r="L11" i="1"/>
  <c r="M11" i="1"/>
  <c r="I12" i="1"/>
  <c r="J12" i="1"/>
  <c r="K12" i="1"/>
  <c r="L12" i="1"/>
  <c r="M12" i="1"/>
  <c r="I13" i="1"/>
  <c r="J13" i="1"/>
  <c r="K13" i="1"/>
  <c r="L13" i="1"/>
  <c r="M13" i="1"/>
  <c r="I17" i="1"/>
  <c r="J17" i="1"/>
  <c r="K17" i="1"/>
  <c r="L17" i="1"/>
  <c r="M17" i="1"/>
  <c r="I18" i="1"/>
  <c r="J18" i="1"/>
  <c r="K18" i="1"/>
  <c r="L18" i="1"/>
  <c r="M18" i="1"/>
  <c r="I19" i="1"/>
  <c r="J19" i="1"/>
  <c r="K19" i="1"/>
  <c r="L19" i="1"/>
  <c r="M19" i="1"/>
  <c r="I20" i="1"/>
  <c r="J20" i="1"/>
  <c r="K20" i="1"/>
  <c r="L20" i="1"/>
  <c r="M20" i="1"/>
  <c r="I24" i="1"/>
  <c r="J24" i="1"/>
  <c r="K24" i="1"/>
  <c r="L24" i="1"/>
  <c r="M24" i="1"/>
  <c r="I25" i="1"/>
  <c r="J25" i="1"/>
  <c r="K25" i="1"/>
  <c r="L25" i="1"/>
  <c r="M25" i="1"/>
  <c r="I26" i="1"/>
  <c r="J26" i="1"/>
  <c r="K26" i="1"/>
  <c r="L26" i="1"/>
  <c r="M26" i="1"/>
  <c r="I27" i="1"/>
  <c r="J27" i="1"/>
  <c r="K27" i="1"/>
  <c r="L27" i="1"/>
  <c r="M27" i="1"/>
  <c r="I31" i="1"/>
  <c r="J31" i="1"/>
  <c r="K31" i="1"/>
  <c r="L31" i="1"/>
  <c r="M31" i="1"/>
  <c r="I32" i="1"/>
  <c r="J32" i="1"/>
  <c r="K32" i="1"/>
  <c r="L32" i="1"/>
  <c r="M32" i="1"/>
  <c r="I33" i="1"/>
  <c r="J33" i="1"/>
  <c r="K33" i="1"/>
  <c r="L33" i="1"/>
  <c r="M33" i="1"/>
  <c r="I34" i="1"/>
  <c r="J34" i="1"/>
  <c r="K34" i="1"/>
  <c r="L34" i="1"/>
  <c r="M34" i="1"/>
  <c r="J3" i="1"/>
  <c r="K3" i="1"/>
  <c r="L3" i="1"/>
  <c r="M3" i="1"/>
  <c r="I3" i="1"/>
  <c r="R3" i="1" l="1"/>
  <c r="N3" i="1"/>
</calcChain>
</file>

<file path=xl/sharedStrings.xml><?xml version="1.0" encoding="utf-8"?>
<sst xmlns="http://schemas.openxmlformats.org/spreadsheetml/2006/main" count="224" uniqueCount="61">
  <si>
    <t>iteration</t>
  </si>
  <si>
    <t>Joint</t>
  </si>
  <si>
    <t>shoulder</t>
  </si>
  <si>
    <t>elbow</t>
  </si>
  <si>
    <t>wrist</t>
  </si>
  <si>
    <t>palm</t>
  </si>
  <si>
    <t>Ex#1</t>
  </si>
  <si>
    <t>Ex#2</t>
  </si>
  <si>
    <t>Ex#3</t>
  </si>
  <si>
    <t>Ex#4</t>
  </si>
  <si>
    <t>Ex#5</t>
  </si>
  <si>
    <t>Flexion</t>
  </si>
  <si>
    <t>Extension</t>
  </si>
  <si>
    <t>Vertical abduction</t>
  </si>
  <si>
    <t>Reverse vertical abduction</t>
  </si>
  <si>
    <t>Circumduction</t>
  </si>
  <si>
    <t>Error</t>
  </si>
  <si>
    <t>#</t>
  </si>
  <si>
    <t>Shoulder</t>
  </si>
  <si>
    <t>Elbow</t>
  </si>
  <si>
    <t>Wrist</t>
  </si>
  <si>
    <t>Hand</t>
  </si>
  <si>
    <t>Average</t>
  </si>
  <si>
    <t>Average distance from reference (cm)</t>
  </si>
  <si>
    <t>Standard deviation (cm)</t>
  </si>
  <si>
    <t>Ex</t>
  </si>
  <si>
    <t>exercise</t>
  </si>
  <si>
    <t>flexion</t>
  </si>
  <si>
    <t>extension</t>
  </si>
  <si>
    <t>vertical abuduction</t>
  </si>
  <si>
    <t>reverse vertical abusion</t>
  </si>
  <si>
    <t>circumduction</t>
  </si>
  <si>
    <t>avg</t>
  </si>
  <si>
    <t>Average distance from reference (px)</t>
  </si>
  <si>
    <t>Standard deviation (px)</t>
  </si>
  <si>
    <t>Mean</t>
  </si>
  <si>
    <t>Person</t>
  </si>
  <si>
    <t>Iteration</t>
  </si>
  <si>
    <t>Palm</t>
  </si>
  <si>
    <t>Ex #1</t>
  </si>
  <si>
    <t>S</t>
  </si>
  <si>
    <t>E</t>
  </si>
  <si>
    <t>W</t>
  </si>
  <si>
    <t>H</t>
  </si>
  <si>
    <t>Average distance (px)</t>
  </si>
  <si>
    <t>St. dev. (px)</t>
  </si>
  <si>
    <t>min</t>
  </si>
  <si>
    <t>max</t>
  </si>
  <si>
    <t>stdev</t>
  </si>
  <si>
    <t>S_avg</t>
  </si>
  <si>
    <t>Person 1</t>
  </si>
  <si>
    <t>Person 2</t>
  </si>
  <si>
    <t>Person 3</t>
  </si>
  <si>
    <t>Person 4</t>
  </si>
  <si>
    <t>X</t>
  </si>
  <si>
    <t>O</t>
  </si>
  <si>
    <t>std</t>
  </si>
  <si>
    <t>self compare</t>
  </si>
  <si>
    <t>mean error distance (in px)</t>
  </si>
  <si>
    <t>Standard deviation (in px)</t>
  </si>
  <si>
    <t>Exercise\Joint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</si>
</sst>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b/>
      <sz val="9"/>
      <color rgb="FF000000"/>
      <name val="Calibri"/>
      <family val="2"/>
    </font>
    <font>
      <sz val="9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right" vertical="center"/>
    </xf>
    <xf numFmtId="0" fontId="3" fillId="0" borderId="4" xfId="0" applyFont="1" applyBorder="1" applyAlignment="1">
      <alignment horizontal="left" vertical="center"/>
    </xf>
    <xf numFmtId="2" fontId="2" fillId="0" borderId="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horizontal="right" vertical="center"/>
    </xf>
    <xf numFmtId="0" fontId="5" fillId="0" borderId="5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horizontal="right" vertical="center"/>
    </xf>
    <xf numFmtId="164" fontId="6" fillId="0" borderId="5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horizontal="left" vertical="center"/>
    </xf>
    <xf numFmtId="164" fontId="2" fillId="0" borderId="5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5" fontId="0" fillId="0" borderId="0" xfId="0" applyNumberFormat="1"/>
    <xf numFmtId="0" fontId="6" fillId="0" borderId="8" xfId="0" applyFont="1" applyBorder="1" applyAlignment="1">
      <alignment horizontal="left" vertical="center"/>
    </xf>
    <xf numFmtId="164" fontId="6" fillId="0" borderId="8" xfId="0" applyNumberFormat="1" applyFont="1" applyBorder="1" applyAlignment="1">
      <alignment horizontal="right" vertical="center"/>
    </xf>
    <xf numFmtId="0" fontId="0" fillId="0" borderId="7" xfId="0" applyBorder="1"/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Sheet1!$AD$10</c:f>
              <c:strCache>
                <c:ptCount val="1"/>
                <c:pt idx="0">
                  <c:v>shoulder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Sheet1!$V$10:$V$14</c:f>
                <c:numCache>
                  <c:formatCode>General</c:formatCode>
                  <c:ptCount val="5"/>
                  <c:pt idx="0">
                    <c:v>0.61194700977403904</c:v>
                  </c:pt>
                  <c:pt idx="1">
                    <c:v>0.1509270584698312</c:v>
                  </c:pt>
                  <c:pt idx="2">
                    <c:v>0.23154532401551431</c:v>
                  </c:pt>
                  <c:pt idx="3">
                    <c:v>0.30063161824330764</c:v>
                  </c:pt>
                  <c:pt idx="4">
                    <c:v>5.8779823046270538E-2</c:v>
                  </c:pt>
                </c:numCache>
              </c:numRef>
            </c:plus>
            <c:minus>
              <c:numRef>
                <c:f>Sheet1!$V$10:$V$14</c:f>
                <c:numCache>
                  <c:formatCode>General</c:formatCode>
                  <c:ptCount val="5"/>
                  <c:pt idx="0">
                    <c:v>0.61194700977403904</c:v>
                  </c:pt>
                  <c:pt idx="1">
                    <c:v>0.1509270584698312</c:v>
                  </c:pt>
                  <c:pt idx="2">
                    <c:v>0.23154532401551431</c:v>
                  </c:pt>
                  <c:pt idx="3">
                    <c:v>0.30063161824330764</c:v>
                  </c:pt>
                  <c:pt idx="4">
                    <c:v>5.8779823046270538E-2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Sheet1!$Q$10:$Q$14</c:f>
              <c:strCache>
                <c:ptCount val="5"/>
                <c:pt idx="0">
                  <c:v>flexion</c:v>
                </c:pt>
                <c:pt idx="1">
                  <c:v>extension</c:v>
                </c:pt>
                <c:pt idx="2">
                  <c:v>vertical abuduction</c:v>
                </c:pt>
                <c:pt idx="3">
                  <c:v>reverse vertical abusion</c:v>
                </c:pt>
                <c:pt idx="4">
                  <c:v>circumduction</c:v>
                </c:pt>
              </c:strCache>
            </c:strRef>
          </c:cat>
          <c:val>
            <c:numRef>
              <c:f>Sheet1!$R$10:$R$14</c:f>
              <c:numCache>
                <c:formatCode>0.00</c:formatCode>
                <c:ptCount val="5"/>
                <c:pt idx="0">
                  <c:v>1.5707055717824301</c:v>
                </c:pt>
                <c:pt idx="1">
                  <c:v>1.3405712964518233</c:v>
                </c:pt>
                <c:pt idx="2">
                  <c:v>1.3503688334250339</c:v>
                </c:pt>
                <c:pt idx="3">
                  <c:v>1.5112872869531409</c:v>
                </c:pt>
                <c:pt idx="4">
                  <c:v>0.80816464808936739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E9F-4D7A-ACEF-CB3F190BCB97}"/>
            </c:ext>
          </c:extLst>
        </c:ser>
        <c:ser>
          <c:idx val="1"/>
          <c:order val="1"/>
          <c:tx>
            <c:strRef>
              <c:f>Sheet1!$AE$10</c:f>
              <c:strCache>
                <c:ptCount val="1"/>
                <c:pt idx="0">
                  <c:v>elbow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Sheet1!$W$10:$W$14</c:f>
                <c:numCache>
                  <c:formatCode>General</c:formatCode>
                  <c:ptCount val="5"/>
                  <c:pt idx="0">
                    <c:v>0.19051525896520213</c:v>
                  </c:pt>
                  <c:pt idx="1">
                    <c:v>0.37378511687582605</c:v>
                  </c:pt>
                  <c:pt idx="2">
                    <c:v>0.15067703250076961</c:v>
                  </c:pt>
                  <c:pt idx="3">
                    <c:v>0.20441407369866557</c:v>
                  </c:pt>
                  <c:pt idx="4">
                    <c:v>0.18916005008686024</c:v>
                  </c:pt>
                </c:numCache>
              </c:numRef>
            </c:plus>
            <c:minus>
              <c:numRef>
                <c:f>Sheet1!$W$10:$W$14</c:f>
                <c:numCache>
                  <c:formatCode>General</c:formatCode>
                  <c:ptCount val="5"/>
                  <c:pt idx="0">
                    <c:v>0.19051525896520213</c:v>
                  </c:pt>
                  <c:pt idx="1">
                    <c:v>0.37378511687582605</c:v>
                  </c:pt>
                  <c:pt idx="2">
                    <c:v>0.15067703250076961</c:v>
                  </c:pt>
                  <c:pt idx="3">
                    <c:v>0.20441407369866557</c:v>
                  </c:pt>
                  <c:pt idx="4">
                    <c:v>0.18916005008686024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Sheet1!$Q$10:$Q$14</c:f>
              <c:strCache>
                <c:ptCount val="5"/>
                <c:pt idx="0">
                  <c:v>flexion</c:v>
                </c:pt>
                <c:pt idx="1">
                  <c:v>extension</c:v>
                </c:pt>
                <c:pt idx="2">
                  <c:v>vertical abuduction</c:v>
                </c:pt>
                <c:pt idx="3">
                  <c:v>reverse vertical abusion</c:v>
                </c:pt>
                <c:pt idx="4">
                  <c:v>circumduction</c:v>
                </c:pt>
              </c:strCache>
            </c:strRef>
          </c:cat>
          <c:val>
            <c:numRef>
              <c:f>Sheet1!$S$10:$S$14</c:f>
              <c:numCache>
                <c:formatCode>0.00</c:formatCode>
                <c:ptCount val="5"/>
                <c:pt idx="0">
                  <c:v>3.7923203009965882</c:v>
                </c:pt>
                <c:pt idx="1">
                  <c:v>3.1189429725168445</c:v>
                </c:pt>
                <c:pt idx="2">
                  <c:v>2.9740877198595359</c:v>
                </c:pt>
                <c:pt idx="3">
                  <c:v>3.7530031332050959</c:v>
                </c:pt>
                <c:pt idx="4">
                  <c:v>2.863215982915881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E9F-4D7A-ACEF-CB3F190BCB97}"/>
            </c:ext>
          </c:extLst>
        </c:ser>
        <c:ser>
          <c:idx val="2"/>
          <c:order val="2"/>
          <c:tx>
            <c:strRef>
              <c:f>Sheet1!$AF$10</c:f>
              <c:strCache>
                <c:ptCount val="1"/>
                <c:pt idx="0">
                  <c:v>wrist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Sheet1!$X$10:$X$14</c:f>
                <c:numCache>
                  <c:formatCode>General</c:formatCode>
                  <c:ptCount val="5"/>
                  <c:pt idx="0">
                    <c:v>0.19254097204992704</c:v>
                  </c:pt>
                  <c:pt idx="1">
                    <c:v>0.62303948245439866</c:v>
                  </c:pt>
                  <c:pt idx="2">
                    <c:v>0.30354328886875748</c:v>
                  </c:pt>
                  <c:pt idx="3">
                    <c:v>0.40476883480146847</c:v>
                  </c:pt>
                  <c:pt idx="4">
                    <c:v>0.16242485504041917</c:v>
                  </c:pt>
                </c:numCache>
              </c:numRef>
            </c:plus>
            <c:minus>
              <c:numRef>
                <c:f>Sheet1!$X$10:$X$14</c:f>
                <c:numCache>
                  <c:formatCode>General</c:formatCode>
                  <c:ptCount val="5"/>
                  <c:pt idx="0">
                    <c:v>0.19254097204992704</c:v>
                  </c:pt>
                  <c:pt idx="1">
                    <c:v>0.62303948245439866</c:v>
                  </c:pt>
                  <c:pt idx="2">
                    <c:v>0.30354328886875748</c:v>
                  </c:pt>
                  <c:pt idx="3">
                    <c:v>0.40476883480146847</c:v>
                  </c:pt>
                  <c:pt idx="4">
                    <c:v>0.16242485504041917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Sheet1!$Q$10:$Q$14</c:f>
              <c:strCache>
                <c:ptCount val="5"/>
                <c:pt idx="0">
                  <c:v>flexion</c:v>
                </c:pt>
                <c:pt idx="1">
                  <c:v>extension</c:v>
                </c:pt>
                <c:pt idx="2">
                  <c:v>vertical abuduction</c:v>
                </c:pt>
                <c:pt idx="3">
                  <c:v>reverse vertical abusion</c:v>
                </c:pt>
                <c:pt idx="4">
                  <c:v>circumduction</c:v>
                </c:pt>
              </c:strCache>
            </c:strRef>
          </c:cat>
          <c:val>
            <c:numRef>
              <c:f>Sheet1!$T$10:$T$14</c:f>
              <c:numCache>
                <c:formatCode>0.00</c:formatCode>
                <c:ptCount val="5"/>
                <c:pt idx="0">
                  <c:v>5.4186960534301312</c:v>
                </c:pt>
                <c:pt idx="1">
                  <c:v>6.394162143325036</c:v>
                </c:pt>
                <c:pt idx="2">
                  <c:v>4.7220121446695389</c:v>
                </c:pt>
                <c:pt idx="3">
                  <c:v>5.1332408271015444</c:v>
                </c:pt>
                <c:pt idx="4">
                  <c:v>5.860270886287358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E9F-4D7A-ACEF-CB3F190BCB97}"/>
            </c:ext>
          </c:extLst>
        </c:ser>
        <c:ser>
          <c:idx val="3"/>
          <c:order val="3"/>
          <c:tx>
            <c:strRef>
              <c:f>Sheet1!$AG$10</c:f>
              <c:strCache>
                <c:ptCount val="1"/>
                <c:pt idx="0">
                  <c:v>palm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Sheet1!$Y$10:$Y$14</c:f>
                <c:numCache>
                  <c:formatCode>General</c:formatCode>
                  <c:ptCount val="5"/>
                  <c:pt idx="0">
                    <c:v>0.2763736420207179</c:v>
                  </c:pt>
                  <c:pt idx="1">
                    <c:v>0.58121079110447604</c:v>
                  </c:pt>
                  <c:pt idx="2">
                    <c:v>0.30530134787973207</c:v>
                  </c:pt>
                  <c:pt idx="3">
                    <c:v>0.52213575439281745</c:v>
                  </c:pt>
                  <c:pt idx="4">
                    <c:v>0.21626752612419325</c:v>
                  </c:pt>
                </c:numCache>
              </c:numRef>
            </c:plus>
            <c:minus>
              <c:numRef>
                <c:f>Sheet1!$Y$10:$Y$14</c:f>
                <c:numCache>
                  <c:formatCode>General</c:formatCode>
                  <c:ptCount val="5"/>
                  <c:pt idx="0">
                    <c:v>0.2763736420207179</c:v>
                  </c:pt>
                  <c:pt idx="1">
                    <c:v>0.58121079110447604</c:v>
                  </c:pt>
                  <c:pt idx="2">
                    <c:v>0.30530134787973207</c:v>
                  </c:pt>
                  <c:pt idx="3">
                    <c:v>0.52213575439281745</c:v>
                  </c:pt>
                  <c:pt idx="4">
                    <c:v>0.21626752612419325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Sheet1!$Q$10:$Q$14</c:f>
              <c:strCache>
                <c:ptCount val="5"/>
                <c:pt idx="0">
                  <c:v>flexion</c:v>
                </c:pt>
                <c:pt idx="1">
                  <c:v>extension</c:v>
                </c:pt>
                <c:pt idx="2">
                  <c:v>vertical abuduction</c:v>
                </c:pt>
                <c:pt idx="3">
                  <c:v>reverse vertical abusion</c:v>
                </c:pt>
                <c:pt idx="4">
                  <c:v>circumduction</c:v>
                </c:pt>
              </c:strCache>
            </c:strRef>
          </c:cat>
          <c:val>
            <c:numRef>
              <c:f>Sheet1!$U$10:$U$14</c:f>
              <c:numCache>
                <c:formatCode>0.00</c:formatCode>
                <c:ptCount val="5"/>
                <c:pt idx="0">
                  <c:v>5.6152978622451908</c:v>
                </c:pt>
                <c:pt idx="1">
                  <c:v>7.2183603651717387</c:v>
                </c:pt>
                <c:pt idx="2">
                  <c:v>5.6700188180890576</c:v>
                </c:pt>
                <c:pt idx="3">
                  <c:v>5.591602340059258</c:v>
                </c:pt>
                <c:pt idx="4">
                  <c:v>7.0423801579878527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E9F-4D7A-ACEF-CB3F190BC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849648"/>
        <c:axId val="213834960"/>
      </c:barChart>
      <c:catAx>
        <c:axId val="21384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34960"/>
        <c:crosses val="autoZero"/>
        <c:auto val="1"/>
        <c:lblAlgn val="ctr"/>
        <c:lblOffset val="100"/>
        <c:noMultiLvlLbl val="0"/>
      </c:catAx>
      <c:valAx>
        <c:axId val="21383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Mean Error distance /</a:t>
                </a:r>
                <a:r>
                  <a:rPr lang="en-US" sz="1100" baseline="0"/>
                  <a:t> px</a:t>
                </a:r>
                <a:endParaRPr 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4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with self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Sheet1!$AD$10</c:f>
              <c:strCache>
                <c:ptCount val="1"/>
                <c:pt idx="0">
                  <c:v>shoulder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Sheet1!$AC$11:$AC$15</c:f>
              <c:strCache>
                <c:ptCount val="5"/>
                <c:pt idx="0">
                  <c:v>flexion</c:v>
                </c:pt>
                <c:pt idx="1">
                  <c:v>extension</c:v>
                </c:pt>
                <c:pt idx="2">
                  <c:v>vertical abuduction</c:v>
                </c:pt>
                <c:pt idx="3">
                  <c:v>reverse vertical abusion</c:v>
                </c:pt>
                <c:pt idx="4">
                  <c:v>circumduction</c:v>
                </c:pt>
              </c:strCache>
            </c:strRef>
          </c:cat>
          <c:val>
            <c:numRef>
              <c:f>Sheet1!$AD$11:$AD$15</c:f>
              <c:numCache>
                <c:formatCode>General</c:formatCode>
                <c:ptCount val="5"/>
                <c:pt idx="0">
                  <c:v>1.6</c:v>
                </c:pt>
                <c:pt idx="1">
                  <c:v>1.3</c:v>
                </c:pt>
                <c:pt idx="2">
                  <c:v>1.4</c:v>
                </c:pt>
                <c:pt idx="3">
                  <c:v>1.5</c:v>
                </c:pt>
                <c:pt idx="4">
                  <c:v>0.8</c:v>
                </c:pt>
              </c:numCache>
            </c:numRef>
          </c:val>
        </c:ser>
        <c:ser>
          <c:idx val="1"/>
          <c:order val="1"/>
          <c:tx>
            <c:strRef>
              <c:f>Sheet1!$AE$10</c:f>
              <c:strCache>
                <c:ptCount val="1"/>
                <c:pt idx="0">
                  <c:v>elbow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Sheet1!$AC$11:$AC$15</c:f>
              <c:strCache>
                <c:ptCount val="5"/>
                <c:pt idx="0">
                  <c:v>flexion</c:v>
                </c:pt>
                <c:pt idx="1">
                  <c:v>extension</c:v>
                </c:pt>
                <c:pt idx="2">
                  <c:v>vertical abuduction</c:v>
                </c:pt>
                <c:pt idx="3">
                  <c:v>reverse vertical abusion</c:v>
                </c:pt>
                <c:pt idx="4">
                  <c:v>circumduction</c:v>
                </c:pt>
              </c:strCache>
            </c:strRef>
          </c:cat>
          <c:val>
            <c:numRef>
              <c:f>Sheet1!$AE$11:$AE$15</c:f>
              <c:numCache>
                <c:formatCode>General</c:formatCode>
                <c:ptCount val="5"/>
                <c:pt idx="0">
                  <c:v>3.8</c:v>
                </c:pt>
                <c:pt idx="1">
                  <c:v>3.1</c:v>
                </c:pt>
                <c:pt idx="2">
                  <c:v>3</c:v>
                </c:pt>
                <c:pt idx="3">
                  <c:v>3.8</c:v>
                </c:pt>
                <c:pt idx="4">
                  <c:v>2.9</c:v>
                </c:pt>
              </c:numCache>
            </c:numRef>
          </c:val>
        </c:ser>
        <c:ser>
          <c:idx val="2"/>
          <c:order val="2"/>
          <c:tx>
            <c:strRef>
              <c:f>Sheet1!$AF$10</c:f>
              <c:strCache>
                <c:ptCount val="1"/>
                <c:pt idx="0">
                  <c:v>wrist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Sheet1!$AC$11:$AC$15</c:f>
              <c:strCache>
                <c:ptCount val="5"/>
                <c:pt idx="0">
                  <c:v>flexion</c:v>
                </c:pt>
                <c:pt idx="1">
                  <c:v>extension</c:v>
                </c:pt>
                <c:pt idx="2">
                  <c:v>vertical abuduction</c:v>
                </c:pt>
                <c:pt idx="3">
                  <c:v>reverse vertical abusion</c:v>
                </c:pt>
                <c:pt idx="4">
                  <c:v>circumduction</c:v>
                </c:pt>
              </c:strCache>
            </c:strRef>
          </c:cat>
          <c:val>
            <c:numRef>
              <c:f>Sheet1!$AF$11:$AF$15</c:f>
              <c:numCache>
                <c:formatCode>General</c:formatCode>
                <c:ptCount val="5"/>
                <c:pt idx="0">
                  <c:v>5.4</c:v>
                </c:pt>
                <c:pt idx="1">
                  <c:v>6.4</c:v>
                </c:pt>
                <c:pt idx="2">
                  <c:v>4.7</c:v>
                </c:pt>
                <c:pt idx="3">
                  <c:v>5.0999999999999996</c:v>
                </c:pt>
                <c:pt idx="4">
                  <c:v>5.9</c:v>
                </c:pt>
              </c:numCache>
            </c:numRef>
          </c:val>
        </c:ser>
        <c:ser>
          <c:idx val="3"/>
          <c:order val="3"/>
          <c:tx>
            <c:strRef>
              <c:f>Sheet1!$AG$10</c:f>
              <c:strCache>
                <c:ptCount val="1"/>
                <c:pt idx="0">
                  <c:v>palm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Sheet1!$AC$11:$AC$15</c:f>
              <c:strCache>
                <c:ptCount val="5"/>
                <c:pt idx="0">
                  <c:v>flexion</c:v>
                </c:pt>
                <c:pt idx="1">
                  <c:v>extension</c:v>
                </c:pt>
                <c:pt idx="2">
                  <c:v>vertical abuduction</c:v>
                </c:pt>
                <c:pt idx="3">
                  <c:v>reverse vertical abusion</c:v>
                </c:pt>
                <c:pt idx="4">
                  <c:v>circumduction</c:v>
                </c:pt>
              </c:strCache>
            </c:strRef>
          </c:cat>
          <c:val>
            <c:numRef>
              <c:f>Sheet1!$AG$11:$AG$15</c:f>
              <c:numCache>
                <c:formatCode>General</c:formatCode>
                <c:ptCount val="5"/>
                <c:pt idx="0">
                  <c:v>5.6</c:v>
                </c:pt>
                <c:pt idx="1">
                  <c:v>7.2</c:v>
                </c:pt>
                <c:pt idx="2">
                  <c:v>5.7</c:v>
                </c:pt>
                <c:pt idx="3">
                  <c:v>5.6</c:v>
                </c:pt>
                <c:pt idx="4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838768"/>
        <c:axId val="213845296"/>
      </c:barChart>
      <c:catAx>
        <c:axId val="21383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45296"/>
        <c:crosses val="autoZero"/>
        <c:auto val="1"/>
        <c:lblAlgn val="ctr"/>
        <c:lblOffset val="100"/>
        <c:noMultiLvlLbl val="0"/>
      </c:catAx>
      <c:valAx>
        <c:axId val="213845296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  <a:r>
                  <a:rPr lang="en-US" baseline="0"/>
                  <a:t> Distance / px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3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Sheet2!$I$62</c:f>
              <c:strCache>
                <c:ptCount val="1"/>
                <c:pt idx="0">
                  <c:v>Person 1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Sheet2!$H$63:$H$72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Sheet2!$I$63:$I$72</c:f>
              <c:numCache>
                <c:formatCode>0.0000</c:formatCode>
                <c:ptCount val="10"/>
                <c:pt idx="0">
                  <c:v>6.0317999999999996</c:v>
                </c:pt>
                <c:pt idx="1">
                  <c:v>5.3978000000000002</c:v>
                </c:pt>
                <c:pt idx="2">
                  <c:v>6.0317999999999996</c:v>
                </c:pt>
                <c:pt idx="3">
                  <c:v>5.3998999999999997</c:v>
                </c:pt>
                <c:pt idx="4">
                  <c:v>5.6340000000000003</c:v>
                </c:pt>
                <c:pt idx="5">
                  <c:v>5.3998999999999997</c:v>
                </c:pt>
                <c:pt idx="6">
                  <c:v>5.3994999999999997</c:v>
                </c:pt>
                <c:pt idx="7">
                  <c:v>5.4321000000000002</c:v>
                </c:pt>
                <c:pt idx="8">
                  <c:v>5.4001999999999999</c:v>
                </c:pt>
                <c:pt idx="9">
                  <c:v>5.4001000000000001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2E1-491C-9A1F-B7AD89DA7F97}"/>
            </c:ext>
          </c:extLst>
        </c:ser>
        <c:ser>
          <c:idx val="1"/>
          <c:order val="1"/>
          <c:tx>
            <c:strRef>
              <c:f>Sheet2!$J$62</c:f>
              <c:strCache>
                <c:ptCount val="1"/>
                <c:pt idx="0">
                  <c:v>Person 2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Sheet2!$H$63:$H$72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Sheet2!$J$63:$J$72</c:f>
              <c:numCache>
                <c:formatCode>0.0000</c:formatCode>
                <c:ptCount val="10"/>
                <c:pt idx="0">
                  <c:v>6.0326000000000004</c:v>
                </c:pt>
                <c:pt idx="1">
                  <c:v>5.7328000000000001</c:v>
                </c:pt>
                <c:pt idx="2">
                  <c:v>5.532</c:v>
                </c:pt>
                <c:pt idx="3">
                  <c:v>5.9352</c:v>
                </c:pt>
                <c:pt idx="4">
                  <c:v>5.3996000000000004</c:v>
                </c:pt>
                <c:pt idx="5">
                  <c:v>5.6653000000000002</c:v>
                </c:pt>
                <c:pt idx="6">
                  <c:v>5.9656000000000002</c:v>
                </c:pt>
                <c:pt idx="7">
                  <c:v>5.5636000000000001</c:v>
                </c:pt>
                <c:pt idx="8">
                  <c:v>5.4001999999999999</c:v>
                </c:pt>
                <c:pt idx="9">
                  <c:v>5.6326000000000001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2E1-491C-9A1F-B7AD89DA7F97}"/>
            </c:ext>
          </c:extLst>
        </c:ser>
        <c:ser>
          <c:idx val="2"/>
          <c:order val="2"/>
          <c:tx>
            <c:strRef>
              <c:f>Sheet2!$K$62</c:f>
              <c:strCache>
                <c:ptCount val="1"/>
                <c:pt idx="0">
                  <c:v>Person 3</c:v>
                </c:pt>
              </c:strCache>
            </c:strRef>
          </c:tx>
          <c:spPr>
            <a:ln w="9525" cap="rnd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Sheet2!$H$63:$H$72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Sheet2!$K$63:$K$72</c:f>
              <c:numCache>
                <c:formatCode>0.0000</c:formatCode>
                <c:ptCount val="10"/>
                <c:pt idx="0">
                  <c:v>6.9005999999999998</c:v>
                </c:pt>
                <c:pt idx="1">
                  <c:v>6.0662000000000003</c:v>
                </c:pt>
                <c:pt idx="2">
                  <c:v>5.9996999999999998</c:v>
                </c:pt>
                <c:pt idx="3">
                  <c:v>5.7984999999999998</c:v>
                </c:pt>
                <c:pt idx="4">
                  <c:v>5.4653</c:v>
                </c:pt>
                <c:pt idx="5">
                  <c:v>9.0317000000000007</c:v>
                </c:pt>
                <c:pt idx="6">
                  <c:v>6.1673</c:v>
                </c:pt>
                <c:pt idx="7">
                  <c:v>5.7</c:v>
                </c:pt>
                <c:pt idx="8">
                  <c:v>6.8343999999999996</c:v>
                </c:pt>
                <c:pt idx="9">
                  <c:v>5.9667000000000003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2E1-491C-9A1F-B7AD89DA7F97}"/>
            </c:ext>
          </c:extLst>
        </c:ser>
        <c:ser>
          <c:idx val="3"/>
          <c:order val="3"/>
          <c:tx>
            <c:strRef>
              <c:f>Sheet2!$L$62</c:f>
              <c:strCache>
                <c:ptCount val="1"/>
                <c:pt idx="0">
                  <c:v>Person 4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Sheet2!$H$63:$H$72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Sheet2!$L$63:$L$72</c:f>
              <c:numCache>
                <c:formatCode>0.0000</c:formatCode>
                <c:ptCount val="10"/>
                <c:pt idx="0">
                  <c:v>6.9671000000000003</c:v>
                </c:pt>
                <c:pt idx="1">
                  <c:v>8</c:v>
                </c:pt>
                <c:pt idx="2">
                  <c:v>8.3352000000000004</c:v>
                </c:pt>
                <c:pt idx="3">
                  <c:v>6.3685</c:v>
                </c:pt>
                <c:pt idx="4">
                  <c:v>5.6364000000000001</c:v>
                </c:pt>
                <c:pt idx="5">
                  <c:v>5.6016000000000004</c:v>
                </c:pt>
                <c:pt idx="6">
                  <c:v>6.0011999999999999</c:v>
                </c:pt>
                <c:pt idx="7">
                  <c:v>5.5338000000000003</c:v>
                </c:pt>
                <c:pt idx="8">
                  <c:v>5.5006000000000004</c:v>
                </c:pt>
                <c:pt idx="9">
                  <c:v>5.5016999999999996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2E1-491C-9A1F-B7AD89DA7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39312"/>
        <c:axId val="213836048"/>
      </c:scatterChart>
      <c:valAx>
        <c:axId val="213839312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36048"/>
        <c:crosses val="autoZero"/>
        <c:crossBetween val="midCat"/>
        <c:majorUnit val="1"/>
      </c:valAx>
      <c:valAx>
        <c:axId val="213836048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3931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495300</xdr:colOff>
      <xdr:row>23</xdr:row>
      <xdr:rowOff>19050</xdr:rowOff>
    </xdr:from>
    <xdr:to>
      <xdr:col>23</xdr:col>
      <xdr:colOff>247650</xdr:colOff>
      <xdr:row>37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242887</xdr:colOff>
      <xdr:row>19</xdr:row>
      <xdr:rowOff>104775</xdr:rowOff>
    </xdr:from>
    <xdr:to>
      <xdr:col>34</xdr:col>
      <xdr:colOff>519112</xdr:colOff>
      <xdr:row>33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490537</xdr:colOff>
      <xdr:row>60</xdr:row>
      <xdr:rowOff>133350</xdr:rowOff>
    </xdr:from>
    <xdr:to>
      <xdr:col>22</xdr:col>
      <xdr:colOff>233362</xdr:colOff>
      <xdr:row>75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8"/>
  <sheetViews>
    <sheetView tabSelected="1" topLeftCell="A13" workbookViewId="0">
      <selection activeCell="X43" sqref="X43"/>
    </sheetView>
  </sheetViews>
  <sheetFormatPr defaultRowHeight="15" x14ac:dyDescent="0.25"/>
  <cols>
    <col min="2" max="6" width="11.5703125" bestFit="1" customWidth="1"/>
    <col min="16" max="16" width="9.140625" style="4"/>
    <col min="17" max="17" width="22.5703125" bestFit="1" customWidth="1"/>
    <col min="24" max="28" width="9.5703125" bestFit="1" customWidth="1"/>
  </cols>
  <sheetData>
    <row r="1" spans="1:37" x14ac:dyDescent="0.25">
      <c r="A1" t="s">
        <v>6</v>
      </c>
      <c r="B1" t="s">
        <v>0</v>
      </c>
      <c r="H1" s="4" t="s">
        <v>6</v>
      </c>
      <c r="I1" s="4" t="s">
        <v>0</v>
      </c>
      <c r="J1" s="4"/>
      <c r="K1" s="4"/>
      <c r="L1" s="4"/>
      <c r="M1" s="4"/>
      <c r="Q1" s="4"/>
      <c r="R1" s="4" t="s">
        <v>25</v>
      </c>
      <c r="S1" s="4"/>
      <c r="T1" s="4"/>
      <c r="U1" s="4"/>
      <c r="V1" s="4"/>
    </row>
    <row r="2" spans="1:37" x14ac:dyDescent="0.25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H2" s="4" t="s">
        <v>1</v>
      </c>
      <c r="I2" s="4">
        <v>1</v>
      </c>
      <c r="J2" s="4">
        <v>2</v>
      </c>
      <c r="K2" s="4">
        <v>3</v>
      </c>
      <c r="L2" s="4">
        <v>4</v>
      </c>
      <c r="M2" s="4">
        <v>5</v>
      </c>
      <c r="N2" t="s">
        <v>32</v>
      </c>
      <c r="O2" t="s">
        <v>56</v>
      </c>
      <c r="Q2" s="4" t="s">
        <v>1</v>
      </c>
      <c r="R2" s="4">
        <v>1</v>
      </c>
      <c r="S2" s="4">
        <v>2</v>
      </c>
      <c r="T2" s="4">
        <v>3</v>
      </c>
      <c r="U2" s="4">
        <v>4</v>
      </c>
      <c r="V2" s="4">
        <v>5</v>
      </c>
    </row>
    <row r="3" spans="1:37" x14ac:dyDescent="0.25">
      <c r="A3" t="s">
        <v>2</v>
      </c>
      <c r="B3" s="2">
        <v>1.8241979385621021</v>
      </c>
      <c r="C3" s="2">
        <v>1.602306568078548</v>
      </c>
      <c r="D3" s="2">
        <v>3.5305501258115632</v>
      </c>
      <c r="E3" s="2">
        <v>4.6838488670775709</v>
      </c>
      <c r="F3" s="2">
        <v>4.0661522182945067</v>
      </c>
      <c r="H3" s="4" t="s">
        <v>2</v>
      </c>
      <c r="I3" s="1">
        <f>B3/2</f>
        <v>0.91209896928105105</v>
      </c>
      <c r="J3" s="1">
        <f t="shared" ref="J3:M3" si="0">C3/2</f>
        <v>0.80115328403927399</v>
      </c>
      <c r="K3" s="1">
        <f t="shared" si="0"/>
        <v>1.7652750629057816</v>
      </c>
      <c r="L3" s="1">
        <f t="shared" si="0"/>
        <v>2.3419244335387854</v>
      </c>
      <c r="M3" s="1">
        <f t="shared" si="0"/>
        <v>2.0330761091472533</v>
      </c>
      <c r="N3" s="1">
        <f>AVERAGE(I3:M3)</f>
        <v>1.5707055717824292</v>
      </c>
      <c r="O3" s="1">
        <f>_xlfn.STDEV.P(I3:M3)</f>
        <v>0.61194700977403904</v>
      </c>
      <c r="P3" s="1"/>
      <c r="Q3" s="4" t="s">
        <v>2</v>
      </c>
      <c r="R3" s="1">
        <f>AVERAGE(I3:M3)</f>
        <v>1.5707055717824292</v>
      </c>
      <c r="S3" s="1">
        <f>AVERAGE(I10:M10)</f>
        <v>1.3405712964518233</v>
      </c>
      <c r="T3" s="1">
        <f>AVERAGE(I17:M17)</f>
        <v>1.3503688334250339</v>
      </c>
      <c r="U3" s="1">
        <f>AVERAGE(I24:M24)</f>
        <v>1.5112872869531409</v>
      </c>
      <c r="V3" s="1">
        <f>AVERAGE(I31:M31)</f>
        <v>0.80816464808936739</v>
      </c>
      <c r="X3" s="1">
        <v>0.61194700977403904</v>
      </c>
      <c r="Y3" s="1">
        <v>0.1509270584698312</v>
      </c>
      <c r="Z3" s="1">
        <v>0.23154532401551431</v>
      </c>
      <c r="AA3" s="1">
        <v>0.30063161824330764</v>
      </c>
      <c r="AB3" s="1">
        <v>5.8779823046270538E-2</v>
      </c>
      <c r="AG3">
        <v>1.6</v>
      </c>
      <c r="AH3">
        <v>1.3</v>
      </c>
      <c r="AI3">
        <v>1.4</v>
      </c>
      <c r="AJ3">
        <v>1.5</v>
      </c>
      <c r="AK3">
        <v>0.8</v>
      </c>
    </row>
    <row r="4" spans="1:37" x14ac:dyDescent="0.25">
      <c r="A4" t="s">
        <v>3</v>
      </c>
      <c r="B4" s="2">
        <v>6.9320455818548492</v>
      </c>
      <c r="C4" s="2">
        <v>7.5631616761869633</v>
      </c>
      <c r="D4" s="2">
        <v>8.0960427128662182</v>
      </c>
      <c r="E4" s="2">
        <v>7.7773688250088391</v>
      </c>
      <c r="F4" s="2">
        <v>7.5545842140490116</v>
      </c>
      <c r="H4" s="4" t="s">
        <v>3</v>
      </c>
      <c r="I4" s="1">
        <f t="shared" ref="I4:I34" si="1">B4/2</f>
        <v>3.4660227909274246</v>
      </c>
      <c r="J4" s="1">
        <f t="shared" ref="J4:J34" si="2">C4/2</f>
        <v>3.7815808380934817</v>
      </c>
      <c r="K4" s="1">
        <f t="shared" ref="K4:K34" si="3">D4/2</f>
        <v>4.0480213564331091</v>
      </c>
      <c r="L4" s="1">
        <f t="shared" ref="L4:L34" si="4">E4/2</f>
        <v>3.8886844125044195</v>
      </c>
      <c r="M4" s="1">
        <f t="shared" ref="M4:M34" si="5">F4/2</f>
        <v>3.7772921070245058</v>
      </c>
      <c r="N4" s="1">
        <f t="shared" ref="N4:N34" si="6">AVERAGE(I4:M4)</f>
        <v>3.7923203009965882</v>
      </c>
      <c r="O4" s="1">
        <f t="shared" ref="O4:O6" si="7">_xlfn.STDEV.P(I4:M4)</f>
        <v>0.19051525896520213</v>
      </c>
      <c r="Q4" s="4" t="s">
        <v>3</v>
      </c>
      <c r="R4" s="1">
        <f>AVERAGE(I4:M4)</f>
        <v>3.7923203009965882</v>
      </c>
      <c r="S4" s="1">
        <f t="shared" ref="S4:S5" si="8">AVERAGE(I11:M11)</f>
        <v>3.1189429725168445</v>
      </c>
      <c r="T4" s="1">
        <f t="shared" ref="T4:T6" si="9">AVERAGE(I18:M18)</f>
        <v>2.9740877198595359</v>
      </c>
      <c r="U4" s="1">
        <f t="shared" ref="U4:U6" si="10">AVERAGE(I25:M25)</f>
        <v>3.7530031332050959</v>
      </c>
      <c r="V4" s="1">
        <f t="shared" ref="V4:V6" si="11">AVERAGE(I32:M32)</f>
        <v>2.863215982915881</v>
      </c>
      <c r="X4" s="1">
        <v>0.19051525896520213</v>
      </c>
      <c r="Y4" s="1">
        <v>0.37378511687582605</v>
      </c>
      <c r="Z4" s="1">
        <v>0.15067703250076961</v>
      </c>
      <c r="AA4" s="1">
        <v>0.20441407369866557</v>
      </c>
      <c r="AB4" s="1">
        <v>0.18916005008686024</v>
      </c>
      <c r="AG4">
        <v>3.8</v>
      </c>
      <c r="AH4">
        <v>3.1</v>
      </c>
      <c r="AI4">
        <v>3</v>
      </c>
      <c r="AJ4">
        <v>3.8</v>
      </c>
      <c r="AK4">
        <v>2.9</v>
      </c>
    </row>
    <row r="5" spans="1:37" x14ac:dyDescent="0.25">
      <c r="A5" t="s">
        <v>4</v>
      </c>
      <c r="B5" s="2">
        <v>11.084754678592104</v>
      </c>
      <c r="C5" s="2">
        <v>11.050601997774999</v>
      </c>
      <c r="D5" s="2">
        <v>11.226933150874787</v>
      </c>
      <c r="E5" s="2">
        <v>10.165652250333315</v>
      </c>
      <c r="F5" s="2">
        <v>10.659018456726109</v>
      </c>
      <c r="H5" s="4" t="s">
        <v>4</v>
      </c>
      <c r="I5" s="1">
        <f t="shared" si="1"/>
        <v>5.5423773392960518</v>
      </c>
      <c r="J5" s="1">
        <f t="shared" si="2"/>
        <v>5.5253009988874995</v>
      </c>
      <c r="K5" s="1">
        <f t="shared" si="3"/>
        <v>5.6134665754373936</v>
      </c>
      <c r="L5" s="1">
        <f t="shared" si="4"/>
        <v>5.0828261251666573</v>
      </c>
      <c r="M5" s="1">
        <f t="shared" si="5"/>
        <v>5.3295092283630545</v>
      </c>
      <c r="N5" s="1">
        <f t="shared" si="6"/>
        <v>5.4186960534301312</v>
      </c>
      <c r="O5" s="1">
        <f t="shared" si="7"/>
        <v>0.19254097204992704</v>
      </c>
      <c r="Q5" s="4" t="s">
        <v>4</v>
      </c>
      <c r="R5" s="1">
        <f>AVERAGE(I5:M5)</f>
        <v>5.4186960534301312</v>
      </c>
      <c r="S5" s="1">
        <f t="shared" si="8"/>
        <v>6.394162143325036</v>
      </c>
      <c r="T5" s="1">
        <f t="shared" si="9"/>
        <v>4.7220121446695389</v>
      </c>
      <c r="U5" s="1">
        <f t="shared" si="10"/>
        <v>5.1332408271015444</v>
      </c>
      <c r="V5" s="1">
        <f t="shared" si="11"/>
        <v>5.860270886287358</v>
      </c>
      <c r="X5" s="1">
        <v>0.19254097204992704</v>
      </c>
      <c r="Y5" s="1">
        <v>0.62303948245439866</v>
      </c>
      <c r="Z5" s="1">
        <v>0.30354328886875748</v>
      </c>
      <c r="AA5" s="1">
        <v>0.40476883480146847</v>
      </c>
      <c r="AB5" s="1">
        <v>0.16242485504041917</v>
      </c>
      <c r="AG5">
        <v>5.4</v>
      </c>
      <c r="AH5">
        <v>6.4</v>
      </c>
      <c r="AI5">
        <v>4.7</v>
      </c>
      <c r="AJ5">
        <v>5.0999999999999996</v>
      </c>
      <c r="AK5">
        <v>5.9</v>
      </c>
    </row>
    <row r="6" spans="1:37" x14ac:dyDescent="0.25">
      <c r="A6" t="s">
        <v>5</v>
      </c>
      <c r="B6" s="2">
        <v>10.979157041162653</v>
      </c>
      <c r="C6" s="2">
        <v>12.023989691417944</v>
      </c>
      <c r="D6" s="2">
        <v>11.595938981004887</v>
      </c>
      <c r="E6" s="2">
        <v>10.396235680801933</v>
      </c>
      <c r="F6" s="2">
        <v>11.157657228064489</v>
      </c>
      <c r="H6" s="4" t="s">
        <v>5</v>
      </c>
      <c r="I6" s="1">
        <f t="shared" si="1"/>
        <v>5.4895785205813263</v>
      </c>
      <c r="J6" s="1">
        <f t="shared" si="2"/>
        <v>6.0119948457089718</v>
      </c>
      <c r="K6" s="1">
        <f t="shared" si="3"/>
        <v>5.7979694905024433</v>
      </c>
      <c r="L6" s="1">
        <f t="shared" si="4"/>
        <v>5.1981178404009665</v>
      </c>
      <c r="M6" s="1">
        <f t="shared" si="5"/>
        <v>5.5788286140322443</v>
      </c>
      <c r="N6" s="1">
        <f t="shared" si="6"/>
        <v>5.6152978622451908</v>
      </c>
      <c r="O6" s="1">
        <f t="shared" si="7"/>
        <v>0.2763736420207179</v>
      </c>
      <c r="Q6" s="4" t="s">
        <v>5</v>
      </c>
      <c r="R6" s="1">
        <f>AVERAGE(I6:M6)</f>
        <v>5.6152978622451908</v>
      </c>
      <c r="S6" s="1">
        <f>AVERAGE(I13:M13)</f>
        <v>7.2183603651717387</v>
      </c>
      <c r="T6" s="1">
        <f t="shared" si="9"/>
        <v>5.6700188180890576</v>
      </c>
      <c r="U6" s="1">
        <f t="shared" si="10"/>
        <v>5.591602340059258</v>
      </c>
      <c r="V6" s="1">
        <f t="shared" si="11"/>
        <v>7.0423801579878527</v>
      </c>
      <c r="X6" s="1">
        <v>0.2763736420207179</v>
      </c>
      <c r="Y6" s="1">
        <v>0.58121079110447604</v>
      </c>
      <c r="Z6" s="1">
        <v>0.30530134787973207</v>
      </c>
      <c r="AA6" s="1">
        <v>0.52213575439281745</v>
      </c>
      <c r="AB6" s="1">
        <v>0.21626752612419325</v>
      </c>
      <c r="AG6">
        <v>5.6</v>
      </c>
      <c r="AH6">
        <v>7.2</v>
      </c>
      <c r="AI6">
        <v>5.7</v>
      </c>
      <c r="AJ6">
        <v>5.6</v>
      </c>
      <c r="AK6">
        <v>7</v>
      </c>
    </row>
    <row r="7" spans="1:37" x14ac:dyDescent="0.25">
      <c r="H7" s="4"/>
      <c r="I7" s="4"/>
      <c r="J7" s="4"/>
      <c r="K7" s="4"/>
      <c r="L7" s="4"/>
      <c r="M7" s="4"/>
      <c r="N7" s="1"/>
    </row>
    <row r="8" spans="1:37" x14ac:dyDescent="0.25">
      <c r="A8" s="3" t="s">
        <v>7</v>
      </c>
      <c r="B8" s="3" t="s">
        <v>0</v>
      </c>
      <c r="C8" s="3"/>
      <c r="D8" s="3"/>
      <c r="E8" s="3"/>
      <c r="F8" s="3"/>
      <c r="H8" s="4" t="s">
        <v>7</v>
      </c>
      <c r="I8" s="4" t="s">
        <v>0</v>
      </c>
      <c r="J8" s="4"/>
      <c r="K8" s="4"/>
      <c r="L8" s="4"/>
      <c r="M8" s="4"/>
      <c r="N8" s="1"/>
      <c r="R8" t="s">
        <v>58</v>
      </c>
      <c r="V8" t="s">
        <v>59</v>
      </c>
    </row>
    <row r="9" spans="1:37" x14ac:dyDescent="0.25">
      <c r="A9" s="3" t="s">
        <v>1</v>
      </c>
      <c r="B9" s="3">
        <v>1</v>
      </c>
      <c r="C9" s="3">
        <v>2</v>
      </c>
      <c r="D9" s="3">
        <v>3</v>
      </c>
      <c r="E9" s="3">
        <v>4</v>
      </c>
      <c r="F9" s="3">
        <v>5</v>
      </c>
      <c r="H9" s="4" t="s">
        <v>1</v>
      </c>
      <c r="I9" s="4">
        <v>1</v>
      </c>
      <c r="J9" s="4">
        <v>2</v>
      </c>
      <c r="K9" s="4">
        <v>3</v>
      </c>
      <c r="L9" s="4">
        <v>4</v>
      </c>
      <c r="M9" s="4">
        <v>5</v>
      </c>
      <c r="N9" s="1" t="s">
        <v>32</v>
      </c>
      <c r="Q9" t="s">
        <v>60</v>
      </c>
      <c r="R9" s="4" t="s">
        <v>2</v>
      </c>
      <c r="S9" s="4" t="s">
        <v>3</v>
      </c>
      <c r="T9" s="4" t="s">
        <v>4</v>
      </c>
      <c r="U9" s="4" t="s">
        <v>5</v>
      </c>
      <c r="V9" s="4" t="s">
        <v>2</v>
      </c>
      <c r="W9" s="4" t="s">
        <v>3</v>
      </c>
      <c r="X9" s="4" t="s">
        <v>4</v>
      </c>
      <c r="Y9" s="4" t="s">
        <v>5</v>
      </c>
      <c r="AD9" t="s">
        <v>57</v>
      </c>
    </row>
    <row r="10" spans="1:37" x14ac:dyDescent="0.25">
      <c r="A10" s="3" t="s">
        <v>2</v>
      </c>
      <c r="B10" s="2">
        <v>2.7339209640580333</v>
      </c>
      <c r="C10" s="2">
        <v>2.719073628986497</v>
      </c>
      <c r="D10" s="2">
        <v>2.4539747479770142</v>
      </c>
      <c r="E10" s="2">
        <v>2.3075349995483152</v>
      </c>
      <c r="F10" s="2">
        <v>3.1912086239483717</v>
      </c>
      <c r="H10" s="4" t="s">
        <v>2</v>
      </c>
      <c r="I10" s="1">
        <f t="shared" si="1"/>
        <v>1.3669604820290167</v>
      </c>
      <c r="J10" s="1">
        <f t="shared" si="2"/>
        <v>1.3595368144932485</v>
      </c>
      <c r="K10" s="1">
        <f t="shared" si="3"/>
        <v>1.2269873739885071</v>
      </c>
      <c r="L10" s="1">
        <f t="shared" si="4"/>
        <v>1.1537674997741576</v>
      </c>
      <c r="M10" s="1">
        <f t="shared" si="5"/>
        <v>1.5956043119741858</v>
      </c>
      <c r="N10" s="1">
        <f t="shared" si="6"/>
        <v>1.3405712964518233</v>
      </c>
      <c r="O10" s="1">
        <f>_xlfn.STDEV.P(I10:M10)</f>
        <v>0.1509270584698312</v>
      </c>
      <c r="Q10" s="4" t="s">
        <v>27</v>
      </c>
      <c r="R10" s="1">
        <v>1.5707055717824301</v>
      </c>
      <c r="S10" s="1">
        <v>3.7923203009965882</v>
      </c>
      <c r="T10" s="1">
        <v>5.4186960534301312</v>
      </c>
      <c r="U10" s="1">
        <v>5.6152978622451908</v>
      </c>
      <c r="V10" s="1">
        <v>0.61194700977403904</v>
      </c>
      <c r="W10" s="1">
        <v>0.19051525896520213</v>
      </c>
      <c r="X10" s="1">
        <v>0.19254097204992704</v>
      </c>
      <c r="Y10" s="1">
        <v>0.2763736420207179</v>
      </c>
      <c r="AC10" s="4" t="s">
        <v>26</v>
      </c>
      <c r="AD10" s="4" t="s">
        <v>2</v>
      </c>
      <c r="AE10" s="4" t="s">
        <v>3</v>
      </c>
      <c r="AF10" s="4" t="s">
        <v>4</v>
      </c>
      <c r="AG10" s="4" t="s">
        <v>5</v>
      </c>
    </row>
    <row r="11" spans="1:37" x14ac:dyDescent="0.25">
      <c r="A11" s="3" t="s">
        <v>3</v>
      </c>
      <c r="B11" s="2">
        <v>4.9603910581814192</v>
      </c>
      <c r="C11" s="2">
        <v>6.8612824074661836</v>
      </c>
      <c r="D11" s="2">
        <v>7.1015801659685298</v>
      </c>
      <c r="E11" s="2">
        <v>6.186739842719061</v>
      </c>
      <c r="F11" s="2">
        <v>6.0794362508332513</v>
      </c>
      <c r="H11" s="4" t="s">
        <v>3</v>
      </c>
      <c r="I11" s="1">
        <f t="shared" si="1"/>
        <v>2.4801955290907096</v>
      </c>
      <c r="J11" s="1">
        <f t="shared" si="2"/>
        <v>3.4306412037330918</v>
      </c>
      <c r="K11" s="1">
        <f t="shared" si="3"/>
        <v>3.5507900829842649</v>
      </c>
      <c r="L11" s="1">
        <f t="shared" si="4"/>
        <v>3.0933699213595305</v>
      </c>
      <c r="M11" s="1">
        <f t="shared" si="5"/>
        <v>3.0397181254166257</v>
      </c>
      <c r="N11" s="1">
        <f t="shared" si="6"/>
        <v>3.1189429725168445</v>
      </c>
      <c r="O11" s="1">
        <f t="shared" ref="O11:O13" si="12">_xlfn.STDEV.P(I11:M11)</f>
        <v>0.37378511687582605</v>
      </c>
      <c r="Q11" s="4" t="s">
        <v>28</v>
      </c>
      <c r="R11" s="1">
        <v>1.3405712964518233</v>
      </c>
      <c r="S11" s="1">
        <v>3.1189429725168445</v>
      </c>
      <c r="T11" s="1">
        <v>6.394162143325036</v>
      </c>
      <c r="U11" s="1">
        <v>7.2183603651717387</v>
      </c>
      <c r="V11" s="1">
        <v>0.1509270584698312</v>
      </c>
      <c r="W11" s="1">
        <v>0.37378511687582605</v>
      </c>
      <c r="X11" s="1">
        <v>0.62303948245439866</v>
      </c>
      <c r="Y11" s="1">
        <v>0.58121079110447604</v>
      </c>
      <c r="AC11" s="4" t="s">
        <v>27</v>
      </c>
      <c r="AD11" s="4">
        <v>1.6</v>
      </c>
      <c r="AE11" s="4">
        <v>3.8</v>
      </c>
      <c r="AF11" s="4">
        <v>5.4</v>
      </c>
      <c r="AG11" s="4">
        <v>5.6</v>
      </c>
    </row>
    <row r="12" spans="1:37" x14ac:dyDescent="0.25">
      <c r="A12" s="3" t="s">
        <v>4</v>
      </c>
      <c r="B12" s="2">
        <v>11.248655499829106</v>
      </c>
      <c r="C12" s="2">
        <v>13.984012785759836</v>
      </c>
      <c r="D12" s="2">
        <v>14.500028229424659</v>
      </c>
      <c r="E12" s="2">
        <v>11.883048155259347</v>
      </c>
      <c r="F12" s="2">
        <v>12.325876762977419</v>
      </c>
      <c r="H12" s="4" t="s">
        <v>4</v>
      </c>
      <c r="I12" s="1">
        <f t="shared" si="1"/>
        <v>5.6243277499145528</v>
      </c>
      <c r="J12" s="1">
        <f t="shared" si="2"/>
        <v>6.9920063928799179</v>
      </c>
      <c r="K12" s="1">
        <f t="shared" si="3"/>
        <v>7.2500141147123296</v>
      </c>
      <c r="L12" s="1">
        <f t="shared" si="4"/>
        <v>5.9415240776296736</v>
      </c>
      <c r="M12" s="1">
        <f t="shared" si="5"/>
        <v>6.1629383814887095</v>
      </c>
      <c r="N12" s="1">
        <f t="shared" si="6"/>
        <v>6.394162143325036</v>
      </c>
      <c r="O12" s="1">
        <f t="shared" si="12"/>
        <v>0.62303948245439866</v>
      </c>
      <c r="Q12" s="4" t="s">
        <v>29</v>
      </c>
      <c r="R12" s="1">
        <v>1.3503688334250339</v>
      </c>
      <c r="S12" s="1">
        <v>2.9740877198595359</v>
      </c>
      <c r="T12" s="1">
        <v>4.7220121446695389</v>
      </c>
      <c r="U12" s="1">
        <v>5.6700188180890576</v>
      </c>
      <c r="V12" s="1">
        <v>0.23154532401551431</v>
      </c>
      <c r="W12" s="1">
        <v>0.15067703250076961</v>
      </c>
      <c r="X12" s="1">
        <v>0.30354328886875748</v>
      </c>
      <c r="Y12" s="1">
        <v>0.30530134787973207</v>
      </c>
      <c r="AC12" s="4" t="s">
        <v>28</v>
      </c>
      <c r="AD12" s="4">
        <v>1.3</v>
      </c>
      <c r="AE12" s="4">
        <v>3.1</v>
      </c>
      <c r="AF12" s="4">
        <v>6.4</v>
      </c>
      <c r="AG12" s="4">
        <v>7.2</v>
      </c>
    </row>
    <row r="13" spans="1:37" x14ac:dyDescent="0.25">
      <c r="A13" s="3" t="s">
        <v>5</v>
      </c>
      <c r="B13" s="2">
        <v>13.435270880128668</v>
      </c>
      <c r="C13" s="2">
        <v>15.831835873954967</v>
      </c>
      <c r="D13" s="2">
        <v>15.822978050894712</v>
      </c>
      <c r="E13" s="2">
        <v>13.158751696066979</v>
      </c>
      <c r="F13" s="2">
        <v>13.934767150672059</v>
      </c>
      <c r="H13" s="4" t="s">
        <v>5</v>
      </c>
      <c r="I13" s="1">
        <f t="shared" si="1"/>
        <v>6.7176354400643339</v>
      </c>
      <c r="J13" s="1">
        <f t="shared" si="2"/>
        <v>7.9159179369774835</v>
      </c>
      <c r="K13" s="1">
        <f t="shared" si="3"/>
        <v>7.9114890254473558</v>
      </c>
      <c r="L13" s="1">
        <f t="shared" si="4"/>
        <v>6.5793758480334894</v>
      </c>
      <c r="M13" s="1">
        <f t="shared" si="5"/>
        <v>6.9673835753360294</v>
      </c>
      <c r="N13" s="1">
        <f t="shared" si="6"/>
        <v>7.2183603651717387</v>
      </c>
      <c r="O13" s="1">
        <f t="shared" si="12"/>
        <v>0.58121079110447604</v>
      </c>
      <c r="Q13" s="4" t="s">
        <v>30</v>
      </c>
      <c r="R13" s="1">
        <v>1.5112872869531409</v>
      </c>
      <c r="S13" s="1">
        <v>3.7530031332050959</v>
      </c>
      <c r="T13" s="1">
        <v>5.1332408271015444</v>
      </c>
      <c r="U13" s="1">
        <v>5.591602340059258</v>
      </c>
      <c r="V13" s="1">
        <v>0.30063161824330764</v>
      </c>
      <c r="W13" s="1">
        <v>0.20441407369866557</v>
      </c>
      <c r="X13" s="1">
        <v>0.40476883480146847</v>
      </c>
      <c r="Y13" s="1">
        <v>0.52213575439281745</v>
      </c>
      <c r="AC13" s="4" t="s">
        <v>29</v>
      </c>
      <c r="AD13" s="4">
        <v>1.4</v>
      </c>
      <c r="AE13" s="4">
        <v>3</v>
      </c>
      <c r="AF13" s="4">
        <v>4.7</v>
      </c>
      <c r="AG13" s="4">
        <v>5.7</v>
      </c>
    </row>
    <row r="14" spans="1:37" x14ac:dyDescent="0.25">
      <c r="H14" s="4"/>
      <c r="I14" s="4"/>
      <c r="J14" s="4"/>
      <c r="K14" s="4"/>
      <c r="L14" s="4"/>
      <c r="M14" s="4"/>
      <c r="N14" s="1"/>
      <c r="Q14" s="4" t="s">
        <v>31</v>
      </c>
      <c r="R14" s="1">
        <v>0.80816464808936739</v>
      </c>
      <c r="S14" s="1">
        <v>2.863215982915881</v>
      </c>
      <c r="T14" s="1">
        <v>5.860270886287358</v>
      </c>
      <c r="U14" s="1">
        <v>7.0423801579878527</v>
      </c>
      <c r="V14" s="1">
        <v>5.8779823046270538E-2</v>
      </c>
      <c r="W14" s="1">
        <v>0.18916005008686024</v>
      </c>
      <c r="X14" s="1">
        <v>0.16242485504041917</v>
      </c>
      <c r="Y14" s="1">
        <v>0.21626752612419325</v>
      </c>
      <c r="AC14" s="4" t="s">
        <v>30</v>
      </c>
      <c r="AD14" s="4">
        <v>1.5</v>
      </c>
      <c r="AE14" s="4">
        <v>3.8</v>
      </c>
      <c r="AF14" s="4">
        <v>5.0999999999999996</v>
      </c>
      <c r="AG14" s="4">
        <v>5.6</v>
      </c>
    </row>
    <row r="15" spans="1:37" x14ac:dyDescent="0.25">
      <c r="A15" s="3" t="s">
        <v>8</v>
      </c>
      <c r="B15" s="3" t="s">
        <v>0</v>
      </c>
      <c r="C15" s="3"/>
      <c r="D15" s="3"/>
      <c r="E15" s="3"/>
      <c r="F15" s="3"/>
      <c r="H15" s="4" t="s">
        <v>8</v>
      </c>
      <c r="I15" s="4" t="s">
        <v>0</v>
      </c>
      <c r="J15" s="4"/>
      <c r="K15" s="4"/>
      <c r="L15" s="4"/>
      <c r="M15" s="4"/>
      <c r="N15" s="1"/>
      <c r="AC15" s="4" t="s">
        <v>31</v>
      </c>
      <c r="AD15" s="4">
        <v>0.8</v>
      </c>
      <c r="AE15" s="4">
        <v>2.9</v>
      </c>
      <c r="AF15" s="4">
        <v>5.9</v>
      </c>
      <c r="AG15" s="4">
        <v>7</v>
      </c>
    </row>
    <row r="16" spans="1:37" x14ac:dyDescent="0.25">
      <c r="A16" s="3" t="s">
        <v>1</v>
      </c>
      <c r="B16" s="3">
        <v>1</v>
      </c>
      <c r="C16" s="3">
        <v>2</v>
      </c>
      <c r="D16" s="3">
        <v>3</v>
      </c>
      <c r="E16" s="3">
        <v>4</v>
      </c>
      <c r="F16" s="3">
        <v>5</v>
      </c>
      <c r="H16" s="4" t="s">
        <v>1</v>
      </c>
      <c r="I16" s="4">
        <v>1</v>
      </c>
      <c r="J16" s="4">
        <v>2</v>
      </c>
      <c r="K16" s="4">
        <v>3</v>
      </c>
      <c r="L16" s="4">
        <v>4</v>
      </c>
      <c r="M16" s="4">
        <v>5</v>
      </c>
      <c r="N16" s="1" t="s">
        <v>32</v>
      </c>
      <c r="R16" t="str">
        <f>CONCATENATE(ROUND(R10,2), " ± ",ROUND( V10,2))</f>
        <v>1.57 ± 0.61</v>
      </c>
      <c r="S16" s="4" t="str">
        <f t="shared" ref="S16:U16" si="13">CONCATENATE(ROUND(S10,2), " ± ",ROUND( W10,2))</f>
        <v>3.79 ± 0.19</v>
      </c>
      <c r="T16" s="4" t="str">
        <f t="shared" si="13"/>
        <v>5.42 ± 0.19</v>
      </c>
      <c r="U16" s="4" t="str">
        <f t="shared" si="13"/>
        <v>5.62 ± 0.28</v>
      </c>
    </row>
    <row r="17" spans="1:26" x14ac:dyDescent="0.25">
      <c r="A17" s="3" t="s">
        <v>2</v>
      </c>
      <c r="B17" s="2">
        <v>2.8262027478532459</v>
      </c>
      <c r="C17" s="2">
        <v>2.7554140249982901</v>
      </c>
      <c r="D17" s="2">
        <v>3.2836958218439296</v>
      </c>
      <c r="E17" s="2">
        <v>1.8595504882410103</v>
      </c>
      <c r="F17" s="2">
        <v>2.7788252513138616</v>
      </c>
      <c r="H17" s="4" t="s">
        <v>2</v>
      </c>
      <c r="I17" s="1">
        <f t="shared" si="1"/>
        <v>1.4131013739266229</v>
      </c>
      <c r="J17" s="1">
        <f t="shared" si="2"/>
        <v>1.3777070124991451</v>
      </c>
      <c r="K17" s="1">
        <f t="shared" si="3"/>
        <v>1.6418479109219648</v>
      </c>
      <c r="L17" s="1">
        <f t="shared" si="4"/>
        <v>0.92977524412050516</v>
      </c>
      <c r="M17" s="1">
        <f t="shared" si="5"/>
        <v>1.3894126256569308</v>
      </c>
      <c r="N17" s="1">
        <f t="shared" si="6"/>
        <v>1.3503688334250339</v>
      </c>
      <c r="O17" s="1">
        <f>_xlfn.STDEV.P(I17:M17)</f>
        <v>0.23154532401551431</v>
      </c>
      <c r="Q17" s="4"/>
      <c r="R17" s="4" t="str">
        <f t="shared" ref="R17:R20" si="14">CONCATENATE(ROUND(R11,2), " ± ",ROUND( V11,2))</f>
        <v>1.34 ± 0.15</v>
      </c>
      <c r="S17" s="4" t="str">
        <f t="shared" ref="S17:S20" si="15">CONCATENATE(ROUND(S11,2), " ± ",ROUND( W11,2))</f>
        <v>3.12 ± 0.37</v>
      </c>
      <c r="T17" s="4" t="str">
        <f t="shared" ref="T17:T20" si="16">CONCATENATE(ROUND(T11,2), " ± ",ROUND( X11,2))</f>
        <v>6.39 ± 0.62</v>
      </c>
      <c r="U17" s="4" t="str">
        <f t="shared" ref="U17:U20" si="17">CONCATENATE(ROUND(U11,2), " ± ",ROUND( Y11,2))</f>
        <v>7.22 ± 0.58</v>
      </c>
      <c r="V17" s="4"/>
      <c r="W17" s="4"/>
      <c r="X17" s="4"/>
      <c r="Y17" s="4"/>
      <c r="Z17" s="4"/>
    </row>
    <row r="18" spans="1:26" x14ac:dyDescent="0.25">
      <c r="A18" s="3" t="s">
        <v>3</v>
      </c>
      <c r="B18" s="2">
        <v>6.143115471607687</v>
      </c>
      <c r="C18" s="2">
        <v>5.9006254491365535</v>
      </c>
      <c r="D18" s="2">
        <v>5.6429859537221096</v>
      </c>
      <c r="E18" s="2">
        <v>5.634508104039913</v>
      </c>
      <c r="F18" s="2">
        <v>6.419642220089095</v>
      </c>
      <c r="H18" s="4" t="s">
        <v>3</v>
      </c>
      <c r="I18" s="1">
        <f t="shared" si="1"/>
        <v>3.0715577358038435</v>
      </c>
      <c r="J18" s="1">
        <f t="shared" si="2"/>
        <v>2.9503127245682768</v>
      </c>
      <c r="K18" s="1">
        <f t="shared" si="3"/>
        <v>2.8214929768610548</v>
      </c>
      <c r="L18" s="1">
        <f t="shared" si="4"/>
        <v>2.8172540520199565</v>
      </c>
      <c r="M18" s="1">
        <f t="shared" si="5"/>
        <v>3.2098211100445475</v>
      </c>
      <c r="N18" s="1">
        <f t="shared" si="6"/>
        <v>2.9740877198595359</v>
      </c>
      <c r="O18" s="1">
        <f t="shared" ref="O18:O20" si="18">_xlfn.STDEV.P(I18:M18)</f>
        <v>0.15067703250076961</v>
      </c>
      <c r="Q18" s="4"/>
      <c r="R18" s="4" t="str">
        <f t="shared" si="14"/>
        <v>1.35 ± 0.23</v>
      </c>
      <c r="S18" s="4" t="str">
        <f t="shared" si="15"/>
        <v>2.97 ± 0.15</v>
      </c>
      <c r="T18" s="4" t="str">
        <f t="shared" si="16"/>
        <v>4.72 ± 0.3</v>
      </c>
      <c r="U18" s="4" t="str">
        <f t="shared" si="17"/>
        <v>5.67 ± 0.31</v>
      </c>
      <c r="V18" s="4"/>
      <c r="W18" s="1"/>
      <c r="X18" s="1"/>
      <c r="Y18" s="1"/>
      <c r="Z18" s="1"/>
    </row>
    <row r="19" spans="1:26" x14ac:dyDescent="0.25">
      <c r="A19" s="3" t="s">
        <v>4</v>
      </c>
      <c r="B19" s="2">
        <v>10.329223094862428</v>
      </c>
      <c r="C19" s="2">
        <v>9.2116498265001105</v>
      </c>
      <c r="D19" s="2">
        <v>8.8225667457341999</v>
      </c>
      <c r="E19" s="2">
        <v>8.8722409295763818</v>
      </c>
      <c r="F19" s="2">
        <v>9.9844408500222688</v>
      </c>
      <c r="H19" s="4" t="s">
        <v>4</v>
      </c>
      <c r="I19" s="1">
        <f t="shared" si="1"/>
        <v>5.164611547431214</v>
      </c>
      <c r="J19" s="1">
        <f t="shared" si="2"/>
        <v>4.6058249132500553</v>
      </c>
      <c r="K19" s="1">
        <f t="shared" si="3"/>
        <v>4.4112833728670999</v>
      </c>
      <c r="L19" s="1">
        <f t="shared" si="4"/>
        <v>4.4361204647881909</v>
      </c>
      <c r="M19" s="1">
        <f t="shared" si="5"/>
        <v>4.9922204250111344</v>
      </c>
      <c r="N19" s="1">
        <f t="shared" si="6"/>
        <v>4.7220121446695389</v>
      </c>
      <c r="O19" s="1">
        <f t="shared" si="18"/>
        <v>0.30354328886875748</v>
      </c>
      <c r="Q19" s="4"/>
      <c r="R19" s="4" t="str">
        <f t="shared" si="14"/>
        <v>1.51 ± 0.3</v>
      </c>
      <c r="S19" s="4" t="str">
        <f t="shared" si="15"/>
        <v>3.75 ± 0.2</v>
      </c>
      <c r="T19" s="4" t="str">
        <f t="shared" si="16"/>
        <v>5.13 ± 0.4</v>
      </c>
      <c r="U19" s="4" t="str">
        <f t="shared" si="17"/>
        <v>5.59 ± 0.52</v>
      </c>
      <c r="V19" s="4"/>
      <c r="W19" s="1"/>
      <c r="X19" s="1"/>
      <c r="Y19" s="1"/>
      <c r="Z19" s="1"/>
    </row>
    <row r="20" spans="1:26" x14ac:dyDescent="0.25">
      <c r="A20" s="3" t="s">
        <v>5</v>
      </c>
      <c r="B20" s="2">
        <v>11.638045255649308</v>
      </c>
      <c r="C20" s="2">
        <v>11.023291653095404</v>
      </c>
      <c r="D20" s="2">
        <v>10.643703689039718</v>
      </c>
      <c r="E20" s="2">
        <v>11.014018186447046</v>
      </c>
      <c r="F20" s="2">
        <v>12.381129396659109</v>
      </c>
      <c r="H20" s="4" t="s">
        <v>5</v>
      </c>
      <c r="I20" s="1">
        <f t="shared" si="1"/>
        <v>5.819022627824654</v>
      </c>
      <c r="J20" s="1">
        <f t="shared" si="2"/>
        <v>5.511645826547702</v>
      </c>
      <c r="K20" s="1">
        <f t="shared" si="3"/>
        <v>5.321851844519859</v>
      </c>
      <c r="L20" s="1">
        <f t="shared" si="4"/>
        <v>5.5070090932235232</v>
      </c>
      <c r="M20" s="1">
        <f t="shared" si="5"/>
        <v>6.1905646983295544</v>
      </c>
      <c r="N20" s="1">
        <f t="shared" si="6"/>
        <v>5.6700188180890576</v>
      </c>
      <c r="O20" s="1">
        <f t="shared" si="18"/>
        <v>0.30530134787973207</v>
      </c>
      <c r="Q20" s="4"/>
      <c r="R20" s="4" t="str">
        <f t="shared" si="14"/>
        <v>0.81 ± 0.06</v>
      </c>
      <c r="S20" s="4" t="str">
        <f t="shared" si="15"/>
        <v>2.86 ± 0.19</v>
      </c>
      <c r="T20" s="4" t="str">
        <f t="shared" si="16"/>
        <v>5.86 ± 0.16</v>
      </c>
      <c r="U20" s="4" t="str">
        <f t="shared" si="17"/>
        <v>7.04 ± 0.22</v>
      </c>
      <c r="V20" s="4"/>
      <c r="W20" s="1"/>
      <c r="X20" s="1"/>
      <c r="Y20" s="1"/>
      <c r="Z20" s="1"/>
    </row>
    <row r="21" spans="1:26" x14ac:dyDescent="0.25">
      <c r="H21" s="4"/>
      <c r="I21" s="4"/>
      <c r="J21" s="4"/>
      <c r="K21" s="4"/>
      <c r="L21" s="4"/>
      <c r="M21" s="4"/>
      <c r="N21" s="1"/>
      <c r="Q21" s="4"/>
      <c r="R21" s="4"/>
      <c r="S21" s="4"/>
      <c r="T21" s="4"/>
      <c r="U21" s="4"/>
      <c r="V21" s="4"/>
      <c r="W21" s="1"/>
      <c r="X21" s="1"/>
      <c r="Y21" s="1"/>
      <c r="Z21" s="1"/>
    </row>
    <row r="22" spans="1:26" x14ac:dyDescent="0.25">
      <c r="A22" s="3" t="s">
        <v>9</v>
      </c>
      <c r="B22" s="3" t="s">
        <v>0</v>
      </c>
      <c r="C22" s="3"/>
      <c r="D22" s="3"/>
      <c r="E22" s="3"/>
      <c r="F22" s="3"/>
      <c r="H22" s="4" t="s">
        <v>9</v>
      </c>
      <c r="I22" s="4" t="s">
        <v>0</v>
      </c>
      <c r="J22" s="4"/>
      <c r="K22" s="4"/>
      <c r="L22" s="4"/>
      <c r="M22" s="4"/>
      <c r="N22" s="1"/>
      <c r="Q22" s="4"/>
      <c r="R22" s="4"/>
      <c r="S22" s="4"/>
      <c r="T22" s="4"/>
      <c r="U22" s="4"/>
      <c r="V22" s="4"/>
      <c r="W22" s="1"/>
      <c r="X22" s="1"/>
      <c r="Y22" s="1"/>
      <c r="Z22" s="1"/>
    </row>
    <row r="23" spans="1:26" x14ac:dyDescent="0.25">
      <c r="A23" s="3" t="s">
        <v>1</v>
      </c>
      <c r="B23" s="3">
        <v>1</v>
      </c>
      <c r="C23" s="3">
        <v>2</v>
      </c>
      <c r="D23" s="3">
        <v>3</v>
      </c>
      <c r="E23" s="3">
        <v>4</v>
      </c>
      <c r="F23" s="3">
        <v>5</v>
      </c>
      <c r="H23" s="4" t="s">
        <v>1</v>
      </c>
      <c r="I23" s="4">
        <v>1</v>
      </c>
      <c r="J23" s="4">
        <v>2</v>
      </c>
      <c r="K23" s="4">
        <v>3</v>
      </c>
      <c r="L23" s="4">
        <v>4</v>
      </c>
      <c r="M23" s="4">
        <v>5</v>
      </c>
      <c r="N23" s="1" t="s">
        <v>32</v>
      </c>
    </row>
    <row r="24" spans="1:26" x14ac:dyDescent="0.25">
      <c r="A24" s="3" t="s">
        <v>2</v>
      </c>
      <c r="B24" s="2">
        <v>1.8676136165730572</v>
      </c>
      <c r="C24" s="2">
        <v>3.077051500825204</v>
      </c>
      <c r="D24" s="2">
        <v>3.33001140513508</v>
      </c>
      <c r="E24" s="2">
        <v>3.2434486446679118</v>
      </c>
      <c r="F24" s="2">
        <v>3.5947477023301562</v>
      </c>
      <c r="H24" s="4" t="s">
        <v>2</v>
      </c>
      <c r="I24" s="1">
        <f t="shared" si="1"/>
        <v>0.93380680828652862</v>
      </c>
      <c r="J24" s="1">
        <f t="shared" si="2"/>
        <v>1.538525750412602</v>
      </c>
      <c r="K24" s="1">
        <f t="shared" si="3"/>
        <v>1.66500570256754</v>
      </c>
      <c r="L24" s="1">
        <f t="shared" si="4"/>
        <v>1.6217243223339559</v>
      </c>
      <c r="M24" s="1">
        <f t="shared" si="5"/>
        <v>1.7973738511650781</v>
      </c>
      <c r="N24" s="1">
        <f t="shared" si="6"/>
        <v>1.5112872869531409</v>
      </c>
      <c r="O24" s="1">
        <f>_xlfn.STDEV.P(I24:M24)</f>
        <v>0.30063161824330764</v>
      </c>
    </row>
    <row r="25" spans="1:26" x14ac:dyDescent="0.25">
      <c r="A25" s="3" t="s">
        <v>3</v>
      </c>
      <c r="B25" s="2">
        <v>7.1645979770908799</v>
      </c>
      <c r="C25" s="2">
        <v>7.3514099037519918</v>
      </c>
      <c r="D25" s="2">
        <v>8.0822910847368004</v>
      </c>
      <c r="E25" s="2">
        <v>7.0416516321118454</v>
      </c>
      <c r="F25" s="2">
        <v>7.8900807343594446</v>
      </c>
      <c r="H25" s="4" t="s">
        <v>3</v>
      </c>
      <c r="I25" s="1">
        <f t="shared" si="1"/>
        <v>3.5822989885454399</v>
      </c>
      <c r="J25" s="1">
        <f t="shared" si="2"/>
        <v>3.6757049518759959</v>
      </c>
      <c r="K25" s="1">
        <f t="shared" si="3"/>
        <v>4.0411455423684002</v>
      </c>
      <c r="L25" s="1">
        <f t="shared" si="4"/>
        <v>3.5208258160559227</v>
      </c>
      <c r="M25" s="1">
        <f t="shared" si="5"/>
        <v>3.9450403671797223</v>
      </c>
      <c r="N25" s="1">
        <f t="shared" si="6"/>
        <v>3.7530031332050959</v>
      </c>
      <c r="O25" s="1">
        <f t="shared" ref="O25:O27" si="19">_xlfn.STDEV.P(I25:M25)</f>
        <v>0.20441407369866557</v>
      </c>
    </row>
    <row r="26" spans="1:26" x14ac:dyDescent="0.25">
      <c r="A26" s="3" t="s">
        <v>4</v>
      </c>
      <c r="B26" s="2">
        <v>11.758384180506068</v>
      </c>
      <c r="C26" s="2">
        <v>10.497450805503432</v>
      </c>
      <c r="D26" s="2">
        <v>9.7612807829194956</v>
      </c>
      <c r="E26" s="2">
        <v>9.6347630796963042</v>
      </c>
      <c r="F26" s="2">
        <v>9.6805294223901441</v>
      </c>
      <c r="H26" s="4" t="s">
        <v>4</v>
      </c>
      <c r="I26" s="1">
        <f t="shared" si="1"/>
        <v>5.8791920902530341</v>
      </c>
      <c r="J26" s="1">
        <f t="shared" si="2"/>
        <v>5.2487254027517158</v>
      </c>
      <c r="K26" s="1">
        <f t="shared" si="3"/>
        <v>4.8806403914597478</v>
      </c>
      <c r="L26" s="1">
        <f t="shared" si="4"/>
        <v>4.8173815398481521</v>
      </c>
      <c r="M26" s="1">
        <f t="shared" si="5"/>
        <v>4.8402647111950721</v>
      </c>
      <c r="N26" s="1">
        <f t="shared" si="6"/>
        <v>5.1332408271015444</v>
      </c>
      <c r="O26" s="1">
        <f t="shared" si="19"/>
        <v>0.40476883480146847</v>
      </c>
    </row>
    <row r="27" spans="1:26" x14ac:dyDescent="0.25">
      <c r="A27" s="3" t="s">
        <v>5</v>
      </c>
      <c r="B27" s="2">
        <v>12.99013057296345</v>
      </c>
      <c r="C27" s="2">
        <v>11.668101349174899</v>
      </c>
      <c r="D27" s="2">
        <v>10.575737484124685</v>
      </c>
      <c r="E27" s="2">
        <v>10.628138530259847</v>
      </c>
      <c r="F27" s="2">
        <v>10.053915464069695</v>
      </c>
      <c r="H27" s="4" t="s">
        <v>5</v>
      </c>
      <c r="I27" s="1">
        <f t="shared" si="1"/>
        <v>6.4950652864817249</v>
      </c>
      <c r="J27" s="1">
        <f t="shared" si="2"/>
        <v>5.8340506745874494</v>
      </c>
      <c r="K27" s="1">
        <f t="shared" si="3"/>
        <v>5.2878687420623427</v>
      </c>
      <c r="L27" s="1">
        <f t="shared" si="4"/>
        <v>5.3140692651299233</v>
      </c>
      <c r="M27" s="1">
        <f t="shared" si="5"/>
        <v>5.0269577320348473</v>
      </c>
      <c r="N27" s="1">
        <f t="shared" si="6"/>
        <v>5.591602340059258</v>
      </c>
      <c r="O27" s="1">
        <f t="shared" si="19"/>
        <v>0.52213575439281745</v>
      </c>
    </row>
    <row r="28" spans="1:26" x14ac:dyDescent="0.25">
      <c r="B28" s="3"/>
      <c r="C28" s="3"/>
      <c r="D28" s="3"/>
      <c r="E28" s="3"/>
      <c r="H28" s="4"/>
      <c r="I28" s="4"/>
      <c r="J28" s="4"/>
      <c r="K28" s="4"/>
      <c r="L28" s="4"/>
      <c r="M28" s="4"/>
      <c r="N28" s="1"/>
    </row>
    <row r="29" spans="1:26" x14ac:dyDescent="0.25">
      <c r="A29" s="3" t="s">
        <v>10</v>
      </c>
      <c r="B29" s="3" t="s">
        <v>0</v>
      </c>
      <c r="C29" s="3"/>
      <c r="D29" s="3"/>
      <c r="E29" s="3"/>
      <c r="F29" s="3"/>
      <c r="H29" s="4" t="s">
        <v>10</v>
      </c>
      <c r="I29" s="4" t="s">
        <v>0</v>
      </c>
      <c r="J29" s="4"/>
      <c r="K29" s="4"/>
      <c r="L29" s="4"/>
      <c r="M29" s="4"/>
      <c r="N29" s="1"/>
    </row>
    <row r="30" spans="1:26" x14ac:dyDescent="0.25">
      <c r="A30" s="3" t="s">
        <v>1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H30" s="4" t="s">
        <v>1</v>
      </c>
      <c r="I30" s="4">
        <v>1</v>
      </c>
      <c r="J30" s="4">
        <v>2</v>
      </c>
      <c r="K30" s="4">
        <v>3</v>
      </c>
      <c r="L30" s="4">
        <v>4</v>
      </c>
      <c r="M30" s="4">
        <v>5</v>
      </c>
      <c r="N30" s="1" t="s">
        <v>32</v>
      </c>
    </row>
    <row r="31" spans="1:26" x14ac:dyDescent="0.25">
      <c r="A31" s="3" t="s">
        <v>2</v>
      </c>
      <c r="B31" s="2">
        <v>1.7095027624768306</v>
      </c>
      <c r="C31" s="2">
        <v>1.7124667116985581</v>
      </c>
      <c r="D31" s="2">
        <v>1.510888324717474</v>
      </c>
      <c r="E31" s="2">
        <v>1.4392226445031873</v>
      </c>
      <c r="F31" s="2">
        <v>1.709566037497626</v>
      </c>
      <c r="H31" s="4" t="s">
        <v>2</v>
      </c>
      <c r="I31" s="1">
        <f t="shared" si="1"/>
        <v>0.85475138123841532</v>
      </c>
      <c r="J31" s="1">
        <f t="shared" si="2"/>
        <v>0.85623335584927907</v>
      </c>
      <c r="K31" s="1">
        <f t="shared" si="3"/>
        <v>0.75544416235873701</v>
      </c>
      <c r="L31" s="1">
        <f t="shared" si="4"/>
        <v>0.71961132225159363</v>
      </c>
      <c r="M31" s="1">
        <f t="shared" si="5"/>
        <v>0.85478301874881302</v>
      </c>
      <c r="N31" s="1">
        <f t="shared" si="6"/>
        <v>0.80816464808936739</v>
      </c>
      <c r="O31" s="1">
        <f>_xlfn.STDEV.P(I31:M31)</f>
        <v>5.8779823046270538E-2</v>
      </c>
    </row>
    <row r="32" spans="1:26" x14ac:dyDescent="0.25">
      <c r="A32" s="3" t="s">
        <v>3</v>
      </c>
      <c r="B32" s="2">
        <v>5.1501051253281123</v>
      </c>
      <c r="C32" s="2">
        <v>5.9455950267655906</v>
      </c>
      <c r="D32" s="2">
        <v>6.2843000625448635</v>
      </c>
      <c r="E32" s="2">
        <v>5.5808719991724054</v>
      </c>
      <c r="F32" s="2">
        <v>5.6712876153478389</v>
      </c>
      <c r="H32" s="4" t="s">
        <v>3</v>
      </c>
      <c r="I32" s="1">
        <f t="shared" si="1"/>
        <v>2.5750525626640561</v>
      </c>
      <c r="J32" s="1">
        <f t="shared" si="2"/>
        <v>2.9727975133827953</v>
      </c>
      <c r="K32" s="1">
        <f t="shared" si="3"/>
        <v>3.1421500312724318</v>
      </c>
      <c r="L32" s="1">
        <f t="shared" si="4"/>
        <v>2.7904359995862027</v>
      </c>
      <c r="M32" s="1">
        <f t="shared" si="5"/>
        <v>2.8356438076739194</v>
      </c>
      <c r="N32" s="1">
        <f t="shared" si="6"/>
        <v>2.863215982915881</v>
      </c>
      <c r="O32" s="1">
        <f t="shared" ref="O32:O34" si="20">_xlfn.STDEV.P(I32:M32)</f>
        <v>0.18916005008686024</v>
      </c>
    </row>
    <row r="33" spans="1:21" x14ac:dyDescent="0.25">
      <c r="A33" s="3" t="s">
        <v>4</v>
      </c>
      <c r="B33" s="2">
        <v>11.139617289364757</v>
      </c>
      <c r="C33" s="2">
        <v>11.737085679170223</v>
      </c>
      <c r="D33" s="2">
        <v>11.80629844570052</v>
      </c>
      <c r="E33" s="2">
        <v>11.775469496171857</v>
      </c>
      <c r="F33" s="2">
        <v>12.144237952466222</v>
      </c>
      <c r="H33" s="4" t="s">
        <v>4</v>
      </c>
      <c r="I33" s="1">
        <f t="shared" si="1"/>
        <v>5.5698086446823787</v>
      </c>
      <c r="J33" s="1">
        <f t="shared" si="2"/>
        <v>5.8685428395851114</v>
      </c>
      <c r="K33" s="1">
        <f t="shared" si="3"/>
        <v>5.90314922285026</v>
      </c>
      <c r="L33" s="1">
        <f t="shared" si="4"/>
        <v>5.8877347480859283</v>
      </c>
      <c r="M33" s="1">
        <f t="shared" si="5"/>
        <v>6.0721189762331109</v>
      </c>
      <c r="N33" s="1">
        <f t="shared" si="6"/>
        <v>5.860270886287358</v>
      </c>
      <c r="O33" s="1">
        <f t="shared" si="20"/>
        <v>0.16242485504041917</v>
      </c>
    </row>
    <row r="34" spans="1:21" x14ac:dyDescent="0.25">
      <c r="A34" s="3" t="s">
        <v>5</v>
      </c>
      <c r="B34" s="2">
        <v>13.34642858094549</v>
      </c>
      <c r="C34" s="2">
        <v>14.040077664465869</v>
      </c>
      <c r="D34" s="2">
        <v>14.116225625558458</v>
      </c>
      <c r="E34" s="2">
        <v>14.23151575746234</v>
      </c>
      <c r="F34" s="2">
        <v>14.689553951446367</v>
      </c>
      <c r="H34" s="4" t="s">
        <v>5</v>
      </c>
      <c r="I34" s="1">
        <f t="shared" si="1"/>
        <v>6.6732142904727452</v>
      </c>
      <c r="J34" s="1">
        <f t="shared" si="2"/>
        <v>7.0200388322329346</v>
      </c>
      <c r="K34" s="1">
        <f t="shared" si="3"/>
        <v>7.0581128127792292</v>
      </c>
      <c r="L34" s="1">
        <f t="shared" si="4"/>
        <v>7.1157578787311699</v>
      </c>
      <c r="M34" s="1">
        <f t="shared" si="5"/>
        <v>7.3447769757231836</v>
      </c>
      <c r="N34" s="1">
        <f t="shared" si="6"/>
        <v>7.0423801579878527</v>
      </c>
      <c r="O34" s="1">
        <f t="shared" si="20"/>
        <v>0.21626752612419325</v>
      </c>
    </row>
    <row r="36" spans="1:21" x14ac:dyDescent="0.25">
      <c r="H36" s="4" t="s">
        <v>26</v>
      </c>
      <c r="I36" s="4" t="s">
        <v>2</v>
      </c>
      <c r="J36" s="4" t="s">
        <v>3</v>
      </c>
      <c r="K36" s="4" t="s">
        <v>4</v>
      </c>
      <c r="L36" s="4" t="s">
        <v>5</v>
      </c>
    </row>
    <row r="37" spans="1:21" x14ac:dyDescent="0.25">
      <c r="B37" t="s">
        <v>11</v>
      </c>
      <c r="C37">
        <v>5.4186960534301312</v>
      </c>
      <c r="H37" s="4" t="s">
        <v>27</v>
      </c>
      <c r="I37" s="4">
        <v>1.5707055717824292</v>
      </c>
      <c r="J37" s="4">
        <v>3.7923203009965882</v>
      </c>
      <c r="K37" s="4">
        <v>5.4186960534301312</v>
      </c>
      <c r="L37" s="4">
        <v>5.6152978622451908</v>
      </c>
    </row>
    <row r="38" spans="1:21" x14ac:dyDescent="0.25">
      <c r="B38" t="s">
        <v>12</v>
      </c>
      <c r="C38">
        <v>6.394162143325036</v>
      </c>
      <c r="H38" s="4" t="s">
        <v>28</v>
      </c>
      <c r="I38" s="4">
        <v>1.3405712964518233</v>
      </c>
      <c r="J38" s="4">
        <v>3.1189429725168445</v>
      </c>
      <c r="K38" s="4">
        <v>6.394162143325036</v>
      </c>
      <c r="L38" s="4">
        <v>7.2183603651717387</v>
      </c>
    </row>
    <row r="39" spans="1:21" x14ac:dyDescent="0.25">
      <c r="B39" t="s">
        <v>13</v>
      </c>
      <c r="C39">
        <v>4.7220121446695389</v>
      </c>
      <c r="H39" s="4" t="s">
        <v>29</v>
      </c>
      <c r="I39" s="4">
        <v>1.3503688334250339</v>
      </c>
      <c r="J39" s="4">
        <v>2.9740877198595359</v>
      </c>
      <c r="K39" s="4">
        <v>4.7220121446695389</v>
      </c>
      <c r="L39" s="4">
        <v>5.6700188180890576</v>
      </c>
    </row>
    <row r="40" spans="1:21" x14ac:dyDescent="0.25">
      <c r="B40" t="s">
        <v>14</v>
      </c>
      <c r="C40">
        <v>5.1332408271015444</v>
      </c>
      <c r="H40" s="4" t="s">
        <v>30</v>
      </c>
      <c r="I40" s="4">
        <v>1.5112872869531409</v>
      </c>
      <c r="J40" s="4">
        <v>3.7530031332050959</v>
      </c>
      <c r="K40" s="4">
        <v>5.1332408271015444</v>
      </c>
      <c r="L40" s="4">
        <v>5.591602340059258</v>
      </c>
    </row>
    <row r="41" spans="1:21" x14ac:dyDescent="0.25">
      <c r="B41" t="s">
        <v>15</v>
      </c>
      <c r="C41">
        <v>5.860270886287358</v>
      </c>
      <c r="H41" s="4" t="s">
        <v>31</v>
      </c>
      <c r="I41" s="4">
        <v>0.80816464808936739</v>
      </c>
      <c r="J41" s="4">
        <v>2.863215982915881</v>
      </c>
      <c r="K41" s="4">
        <v>5.860270886287358</v>
      </c>
      <c r="L41" s="4">
        <v>7.0423801579878527</v>
      </c>
    </row>
    <row r="42" spans="1:21" ht="15.75" thickBot="1" x14ac:dyDescent="0.3"/>
    <row r="43" spans="1:21" ht="15.75" thickBot="1" x14ac:dyDescent="0.3">
      <c r="B43" s="5" t="s">
        <v>16</v>
      </c>
      <c r="C43" s="32" t="s">
        <v>23</v>
      </c>
      <c r="D43" s="33"/>
      <c r="E43" s="33"/>
      <c r="F43" s="34"/>
      <c r="G43" s="32" t="s">
        <v>24</v>
      </c>
      <c r="H43" s="33"/>
      <c r="I43" s="33"/>
      <c r="J43" s="34"/>
      <c r="L43" s="5" t="s">
        <v>16</v>
      </c>
      <c r="M43" s="32" t="s">
        <v>33</v>
      </c>
      <c r="N43" s="33"/>
      <c r="O43" s="33"/>
      <c r="P43" s="33"/>
      <c r="Q43" s="34"/>
      <c r="R43" s="32" t="s">
        <v>34</v>
      </c>
      <c r="S43" s="33"/>
      <c r="T43" s="33"/>
      <c r="U43" s="34"/>
    </row>
    <row r="44" spans="1:21" ht="15.75" thickBot="1" x14ac:dyDescent="0.3">
      <c r="B44" s="6" t="s">
        <v>17</v>
      </c>
      <c r="C44" s="7" t="s">
        <v>18</v>
      </c>
      <c r="D44" s="7" t="s">
        <v>19</v>
      </c>
      <c r="E44" s="7" t="s">
        <v>20</v>
      </c>
      <c r="F44" s="7" t="s">
        <v>21</v>
      </c>
      <c r="G44" s="7" t="s">
        <v>18</v>
      </c>
      <c r="H44" s="7" t="s">
        <v>19</v>
      </c>
      <c r="I44" s="7" t="s">
        <v>20</v>
      </c>
      <c r="J44" s="7" t="s">
        <v>21</v>
      </c>
      <c r="L44" s="6" t="s">
        <v>36</v>
      </c>
      <c r="M44" s="7" t="s">
        <v>18</v>
      </c>
      <c r="N44" s="7" t="s">
        <v>19</v>
      </c>
      <c r="O44" s="7" t="s">
        <v>20</v>
      </c>
      <c r="P44" s="7"/>
      <c r="Q44" s="7" t="s">
        <v>21</v>
      </c>
      <c r="R44" s="7" t="s">
        <v>18</v>
      </c>
      <c r="S44" s="7" t="s">
        <v>19</v>
      </c>
      <c r="T44" s="7" t="s">
        <v>20</v>
      </c>
      <c r="U44" s="7" t="s">
        <v>21</v>
      </c>
    </row>
    <row r="45" spans="1:21" ht="15.75" thickBot="1" x14ac:dyDescent="0.3">
      <c r="B45" s="8">
        <v>1</v>
      </c>
      <c r="C45" s="10">
        <v>2.5750000000000002</v>
      </c>
      <c r="D45" s="10">
        <v>4.2699999999999996</v>
      </c>
      <c r="E45" s="10">
        <v>6.2549999999999999</v>
      </c>
      <c r="F45" s="10">
        <v>6.9249999999999998</v>
      </c>
      <c r="G45" s="10">
        <v>1.41</v>
      </c>
      <c r="H45" s="10">
        <v>1.595</v>
      </c>
      <c r="I45" s="10">
        <v>2.2599999999999998</v>
      </c>
      <c r="J45" s="10">
        <v>2.54</v>
      </c>
      <c r="L45" s="8">
        <v>1</v>
      </c>
      <c r="M45" s="20">
        <v>5.15</v>
      </c>
      <c r="N45" s="20">
        <v>8.5399999999999991</v>
      </c>
      <c r="O45" s="20">
        <v>12.51</v>
      </c>
      <c r="P45" s="20"/>
      <c r="Q45" s="20">
        <v>13.85</v>
      </c>
      <c r="R45" s="20">
        <v>2.82</v>
      </c>
      <c r="S45" s="20">
        <v>3.19</v>
      </c>
      <c r="T45" s="20">
        <v>4.5199999999999996</v>
      </c>
      <c r="U45" s="20">
        <v>5.08</v>
      </c>
    </row>
    <row r="46" spans="1:21" ht="15.75" thickBot="1" x14ac:dyDescent="0.3">
      <c r="B46" s="8">
        <v>2</v>
      </c>
      <c r="C46" s="10">
        <v>1.605</v>
      </c>
      <c r="D46" s="10">
        <v>3.53</v>
      </c>
      <c r="E46" s="10">
        <v>5.05</v>
      </c>
      <c r="F46" s="10">
        <v>5.7850000000000001</v>
      </c>
      <c r="G46" s="10">
        <v>0.96</v>
      </c>
      <c r="H46" s="10">
        <v>1.655</v>
      </c>
      <c r="I46" s="10">
        <v>2.2000000000000002</v>
      </c>
      <c r="J46" s="10">
        <v>2.2200000000000002</v>
      </c>
      <c r="L46" s="8">
        <v>2</v>
      </c>
      <c r="M46" s="20">
        <v>3.21</v>
      </c>
      <c r="N46" s="20">
        <v>7.06</v>
      </c>
      <c r="O46" s="20">
        <v>10.1</v>
      </c>
      <c r="P46" s="20"/>
      <c r="Q46" s="20">
        <v>11.57</v>
      </c>
      <c r="R46" s="20">
        <v>1.92</v>
      </c>
      <c r="S46" s="20">
        <v>3.31</v>
      </c>
      <c r="T46" s="20">
        <v>4.4000000000000004</v>
      </c>
      <c r="U46" s="20">
        <v>4.4400000000000004</v>
      </c>
    </row>
    <row r="47" spans="1:21" ht="15.75" thickBot="1" x14ac:dyDescent="0.3">
      <c r="B47" s="8">
        <v>3</v>
      </c>
      <c r="C47" s="10">
        <v>2.7</v>
      </c>
      <c r="D47" s="10">
        <v>3.6850000000000001</v>
      </c>
      <c r="E47" s="10">
        <v>4.5549999999999997</v>
      </c>
      <c r="F47" s="10">
        <v>5.1150000000000002</v>
      </c>
      <c r="G47" s="10">
        <v>1.88</v>
      </c>
      <c r="H47" s="10">
        <v>1.7549999999999999</v>
      </c>
      <c r="I47" s="10">
        <v>2.0750000000000002</v>
      </c>
      <c r="J47" s="10">
        <v>2.4300000000000002</v>
      </c>
      <c r="L47" s="8">
        <v>3</v>
      </c>
      <c r="M47" s="20">
        <v>5.4</v>
      </c>
      <c r="N47" s="20">
        <v>7.37</v>
      </c>
      <c r="O47" s="20">
        <v>9.11</v>
      </c>
      <c r="P47" s="20"/>
      <c r="Q47" s="20">
        <v>10.23</v>
      </c>
      <c r="R47" s="20">
        <v>3.76</v>
      </c>
      <c r="S47" s="20">
        <v>3.51</v>
      </c>
      <c r="T47" s="20">
        <v>4.1500000000000004</v>
      </c>
      <c r="U47" s="20">
        <v>4.8600000000000003</v>
      </c>
    </row>
    <row r="48" spans="1:21" ht="15.75" thickBot="1" x14ac:dyDescent="0.3">
      <c r="B48" s="8">
        <v>4</v>
      </c>
      <c r="C48" s="10">
        <v>0.87</v>
      </c>
      <c r="D48" s="10">
        <v>2.1</v>
      </c>
      <c r="E48" s="10">
        <v>4.05</v>
      </c>
      <c r="F48" s="10">
        <v>4.3</v>
      </c>
      <c r="G48" s="10">
        <v>0.57499999999999996</v>
      </c>
      <c r="H48" s="10">
        <v>1.105</v>
      </c>
      <c r="I48" s="10">
        <v>2.3149999999999999</v>
      </c>
      <c r="J48" s="10">
        <v>2.5299999999999998</v>
      </c>
      <c r="L48" s="8">
        <v>4</v>
      </c>
      <c r="M48" s="20">
        <v>1.74</v>
      </c>
      <c r="N48" s="20">
        <v>4.2</v>
      </c>
      <c r="O48" s="20">
        <v>8.1</v>
      </c>
      <c r="P48" s="20"/>
      <c r="Q48" s="20">
        <v>8.6</v>
      </c>
      <c r="R48" s="20">
        <v>1.1499999999999999</v>
      </c>
      <c r="S48" s="20">
        <v>2.21</v>
      </c>
      <c r="T48" s="20">
        <v>4.63</v>
      </c>
      <c r="U48" s="20">
        <v>5.0599999999999996</v>
      </c>
    </row>
    <row r="49" spans="2:21" ht="15.75" thickBot="1" x14ac:dyDescent="0.3">
      <c r="B49" s="8">
        <v>5</v>
      </c>
      <c r="C49" s="10">
        <v>1.0349999999999999</v>
      </c>
      <c r="D49" s="10">
        <v>1.8149999999999999</v>
      </c>
      <c r="E49" s="10">
        <v>3.78</v>
      </c>
      <c r="F49" s="10">
        <v>4.5350000000000001</v>
      </c>
      <c r="G49" s="10">
        <v>0.68500000000000005</v>
      </c>
      <c r="H49" s="10">
        <v>1.1200000000000001</v>
      </c>
      <c r="I49" s="10">
        <v>1.92</v>
      </c>
      <c r="J49" s="10">
        <v>2.2200000000000002</v>
      </c>
      <c r="L49" s="8">
        <v>5</v>
      </c>
      <c r="M49" s="20">
        <v>2.0699999999999998</v>
      </c>
      <c r="N49" s="20">
        <v>3.63</v>
      </c>
      <c r="O49" s="20">
        <v>7.56</v>
      </c>
      <c r="P49" s="20"/>
      <c r="Q49" s="20">
        <v>9.07</v>
      </c>
      <c r="R49" s="20">
        <v>1.37</v>
      </c>
      <c r="S49" s="20">
        <v>2.2400000000000002</v>
      </c>
      <c r="T49" s="20">
        <v>3.84</v>
      </c>
      <c r="U49" s="20">
        <v>4.4400000000000004</v>
      </c>
    </row>
    <row r="50" spans="2:21" ht="15.75" thickBot="1" x14ac:dyDescent="0.3">
      <c r="B50" s="8">
        <v>7</v>
      </c>
      <c r="C50" s="10">
        <v>1.405</v>
      </c>
      <c r="D50" s="10">
        <v>2.6349999999999998</v>
      </c>
      <c r="E50" s="10">
        <v>4.9950000000000001</v>
      </c>
      <c r="F50" s="10">
        <v>6.0650000000000004</v>
      </c>
      <c r="G50" s="10">
        <v>0.93500000000000005</v>
      </c>
      <c r="H50" s="10">
        <v>1.2350000000000001</v>
      </c>
      <c r="I50" s="10">
        <v>2.5150000000000001</v>
      </c>
      <c r="J50" s="10">
        <v>2.87</v>
      </c>
      <c r="L50" s="8">
        <v>7</v>
      </c>
      <c r="M50" s="20">
        <v>2.81</v>
      </c>
      <c r="N50" s="20">
        <v>5.27</v>
      </c>
      <c r="O50" s="20">
        <v>9.99</v>
      </c>
      <c r="P50" s="20"/>
      <c r="Q50" s="20">
        <v>12.13</v>
      </c>
      <c r="R50" s="20">
        <v>1.87</v>
      </c>
      <c r="S50" s="20">
        <v>2.4700000000000002</v>
      </c>
      <c r="T50" s="20">
        <v>5.03</v>
      </c>
      <c r="U50" s="20">
        <v>5.74</v>
      </c>
    </row>
    <row r="51" spans="2:21" ht="15.75" thickBot="1" x14ac:dyDescent="0.3">
      <c r="B51" s="8">
        <v>8</v>
      </c>
      <c r="C51" s="10">
        <v>1.3049999999999999</v>
      </c>
      <c r="D51" s="10">
        <v>3.4</v>
      </c>
      <c r="E51" s="10">
        <v>5.95</v>
      </c>
      <c r="F51" s="10">
        <v>6.0549999999999997</v>
      </c>
      <c r="G51" s="10">
        <v>0.85</v>
      </c>
      <c r="H51" s="10">
        <v>1.325</v>
      </c>
      <c r="I51" s="10">
        <v>2.5299999999999998</v>
      </c>
      <c r="J51" s="10">
        <v>2.5950000000000002</v>
      </c>
      <c r="L51" s="8">
        <v>8</v>
      </c>
      <c r="M51" s="20">
        <v>2.61</v>
      </c>
      <c r="N51" s="20">
        <v>6.8</v>
      </c>
      <c r="O51" s="20">
        <v>11.9</v>
      </c>
      <c r="P51" s="20"/>
      <c r="Q51" s="20">
        <v>12.11</v>
      </c>
      <c r="R51" s="20">
        <v>1.7</v>
      </c>
      <c r="S51" s="20">
        <v>2.65</v>
      </c>
      <c r="T51" s="20">
        <v>5.0599999999999996</v>
      </c>
      <c r="U51" s="20">
        <v>5.19</v>
      </c>
    </row>
    <row r="52" spans="2:21" ht="15.75" thickBot="1" x14ac:dyDescent="0.3">
      <c r="B52" s="8">
        <v>9</v>
      </c>
      <c r="C52" s="10">
        <v>2.34</v>
      </c>
      <c r="D52" s="10">
        <v>5.4450000000000003</v>
      </c>
      <c r="E52" s="10">
        <v>6.5549999999999997</v>
      </c>
      <c r="F52" s="10">
        <v>6.5250000000000004</v>
      </c>
      <c r="G52" s="10">
        <v>1.47</v>
      </c>
      <c r="H52" s="10">
        <v>1.7350000000000001</v>
      </c>
      <c r="I52" s="10">
        <v>2.06</v>
      </c>
      <c r="J52" s="10">
        <v>2.0950000000000002</v>
      </c>
      <c r="L52" s="8">
        <v>9</v>
      </c>
      <c r="M52" s="20">
        <v>4.68</v>
      </c>
      <c r="N52" s="20">
        <v>10.89</v>
      </c>
      <c r="O52" s="20">
        <v>13.11</v>
      </c>
      <c r="P52" s="20"/>
      <c r="Q52" s="20">
        <v>13.05</v>
      </c>
      <c r="R52" s="20">
        <v>2.94</v>
      </c>
      <c r="S52" s="20">
        <v>3.47</v>
      </c>
      <c r="T52" s="20">
        <v>4.12</v>
      </c>
      <c r="U52" s="20">
        <v>4.1900000000000004</v>
      </c>
    </row>
    <row r="53" spans="2:21" ht="15.75" thickBot="1" x14ac:dyDescent="0.3">
      <c r="B53" s="8">
        <v>10</v>
      </c>
      <c r="C53" s="10">
        <v>1.5649999999999999</v>
      </c>
      <c r="D53" s="10">
        <v>4.1849999999999996</v>
      </c>
      <c r="E53" s="10">
        <v>5.6050000000000004</v>
      </c>
      <c r="F53" s="10">
        <v>6.38</v>
      </c>
      <c r="G53" s="10">
        <v>1.095</v>
      </c>
      <c r="H53" s="10">
        <v>1.625</v>
      </c>
      <c r="I53" s="10">
        <v>2.11</v>
      </c>
      <c r="J53" s="10">
        <v>2.5150000000000001</v>
      </c>
      <c r="L53" s="8">
        <v>10</v>
      </c>
      <c r="M53" s="20">
        <v>3.13</v>
      </c>
      <c r="N53" s="20">
        <v>8.3699999999999992</v>
      </c>
      <c r="O53" s="20">
        <v>11.21</v>
      </c>
      <c r="P53" s="20"/>
      <c r="Q53" s="20">
        <v>12.76</v>
      </c>
      <c r="R53" s="20">
        <v>2.19</v>
      </c>
      <c r="S53" s="20">
        <v>3.25</v>
      </c>
      <c r="T53" s="20">
        <v>4.22</v>
      </c>
      <c r="U53" s="20">
        <v>5.03</v>
      </c>
    </row>
    <row r="54" spans="2:21" ht="15.75" thickBot="1" x14ac:dyDescent="0.3">
      <c r="B54" s="8">
        <v>11</v>
      </c>
      <c r="C54" s="10">
        <v>1.625</v>
      </c>
      <c r="D54" s="10">
        <v>2.335</v>
      </c>
      <c r="E54" s="10">
        <v>4.7750000000000004</v>
      </c>
      <c r="F54" s="10">
        <v>5.44</v>
      </c>
      <c r="G54" s="10">
        <v>1.1299999999999999</v>
      </c>
      <c r="H54" s="10">
        <v>1.425</v>
      </c>
      <c r="I54" s="10">
        <v>2.2149999999999999</v>
      </c>
      <c r="J54" s="10">
        <v>2.585</v>
      </c>
      <c r="L54" s="8">
        <v>11</v>
      </c>
      <c r="M54" s="20">
        <v>3.25</v>
      </c>
      <c r="N54" s="20">
        <v>4.67</v>
      </c>
      <c r="O54" s="20">
        <v>9.5500000000000007</v>
      </c>
      <c r="P54" s="20"/>
      <c r="Q54" s="20">
        <v>10.88</v>
      </c>
      <c r="R54" s="20">
        <v>2.2599999999999998</v>
      </c>
      <c r="S54" s="20">
        <v>2.85</v>
      </c>
      <c r="T54" s="20">
        <v>4.43</v>
      </c>
      <c r="U54" s="20">
        <v>5.17</v>
      </c>
    </row>
    <row r="55" spans="2:21" ht="15.75" thickBot="1" x14ac:dyDescent="0.3">
      <c r="B55" s="8">
        <v>12</v>
      </c>
      <c r="C55" s="10">
        <v>1.115</v>
      </c>
      <c r="D55" s="10">
        <v>2.42</v>
      </c>
      <c r="E55" s="10">
        <v>3.7450000000000001</v>
      </c>
      <c r="F55" s="10">
        <v>4.0599999999999996</v>
      </c>
      <c r="G55" s="10">
        <v>0.78</v>
      </c>
      <c r="H55" s="10">
        <v>1.2749999999999999</v>
      </c>
      <c r="I55" s="10">
        <v>2.2050000000000001</v>
      </c>
      <c r="J55" s="10">
        <v>2.4500000000000002</v>
      </c>
      <c r="L55" s="8">
        <v>12</v>
      </c>
      <c r="M55" s="20">
        <v>2.23</v>
      </c>
      <c r="N55" s="20">
        <v>4.84</v>
      </c>
      <c r="O55" s="20">
        <v>7.49</v>
      </c>
      <c r="P55" s="20"/>
      <c r="Q55" s="20">
        <v>8.1199999999999992</v>
      </c>
      <c r="R55" s="20">
        <v>1.56</v>
      </c>
      <c r="S55" s="20">
        <v>2.5499999999999998</v>
      </c>
      <c r="T55" s="20">
        <v>4.41</v>
      </c>
      <c r="U55" s="20">
        <v>4.9000000000000004</v>
      </c>
    </row>
    <row r="56" spans="2:21" ht="15.75" thickBot="1" x14ac:dyDescent="0.3">
      <c r="B56" s="8">
        <v>13</v>
      </c>
      <c r="C56" s="10">
        <v>1.01</v>
      </c>
      <c r="D56" s="10">
        <v>3.22</v>
      </c>
      <c r="E56" s="10">
        <v>4.24</v>
      </c>
      <c r="F56" s="10">
        <v>4.6349999999999998</v>
      </c>
      <c r="G56" s="10">
        <v>0.755</v>
      </c>
      <c r="H56" s="10">
        <v>1.595</v>
      </c>
      <c r="I56" s="10">
        <v>2.29</v>
      </c>
      <c r="J56" s="10">
        <v>2.4</v>
      </c>
      <c r="L56" s="8">
        <v>13</v>
      </c>
      <c r="M56" s="20">
        <v>2.02</v>
      </c>
      <c r="N56" s="20">
        <v>6.44</v>
      </c>
      <c r="O56" s="20">
        <v>8.48</v>
      </c>
      <c r="P56" s="20"/>
      <c r="Q56" s="20">
        <v>9.27</v>
      </c>
      <c r="R56" s="20">
        <v>1.51</v>
      </c>
      <c r="S56" s="20">
        <v>3.19</v>
      </c>
      <c r="T56" s="20">
        <v>4.58</v>
      </c>
      <c r="U56" s="20">
        <v>4.8</v>
      </c>
    </row>
    <row r="57" spans="2:21" ht="15.75" thickBot="1" x14ac:dyDescent="0.3">
      <c r="B57" s="8">
        <v>14</v>
      </c>
      <c r="C57" s="10">
        <v>3.23</v>
      </c>
      <c r="D57" s="10">
        <v>4.6849999999999996</v>
      </c>
      <c r="E57" s="10">
        <v>5.9249999999999998</v>
      </c>
      <c r="F57" s="10">
        <v>6.6449999999999996</v>
      </c>
      <c r="G57" s="10">
        <v>1.68</v>
      </c>
      <c r="H57" s="10">
        <v>2.0499999999999998</v>
      </c>
      <c r="I57" s="10">
        <v>2.125</v>
      </c>
      <c r="J57" s="10">
        <v>2.4350000000000001</v>
      </c>
      <c r="L57" s="8">
        <v>14</v>
      </c>
      <c r="M57" s="20">
        <v>6.46</v>
      </c>
      <c r="N57" s="20">
        <v>9.3699999999999992</v>
      </c>
      <c r="O57" s="20">
        <v>11.85</v>
      </c>
      <c r="P57" s="20"/>
      <c r="Q57" s="20">
        <v>13.29</v>
      </c>
      <c r="R57" s="20">
        <v>3.36</v>
      </c>
      <c r="S57" s="20">
        <v>4.0999999999999996</v>
      </c>
      <c r="T57" s="20">
        <v>4.25</v>
      </c>
      <c r="U57" s="20">
        <v>4.87</v>
      </c>
    </row>
    <row r="58" spans="2:21" ht="15.75" thickBot="1" x14ac:dyDescent="0.3">
      <c r="B58" s="8">
        <v>15</v>
      </c>
      <c r="C58" s="10">
        <v>1.34</v>
      </c>
      <c r="D58" s="10">
        <v>3.88</v>
      </c>
      <c r="E58" s="10">
        <v>5.375</v>
      </c>
      <c r="F58" s="10">
        <v>5.165</v>
      </c>
      <c r="G58" s="10">
        <v>0.95499999999999996</v>
      </c>
      <c r="H58" s="10">
        <v>1.865</v>
      </c>
      <c r="I58" s="10">
        <v>2.5449999999999999</v>
      </c>
      <c r="J58" s="10">
        <v>2.4550000000000001</v>
      </c>
      <c r="L58" s="8">
        <v>15</v>
      </c>
      <c r="M58" s="20">
        <v>2.68</v>
      </c>
      <c r="N58" s="20">
        <v>7.76</v>
      </c>
      <c r="O58" s="20">
        <v>10.75</v>
      </c>
      <c r="P58" s="20"/>
      <c r="Q58" s="20">
        <v>10.33</v>
      </c>
      <c r="R58" s="20">
        <v>1.91</v>
      </c>
      <c r="S58" s="20">
        <v>3.73</v>
      </c>
      <c r="T58" s="20">
        <v>5.09</v>
      </c>
      <c r="U58" s="20">
        <v>4.91</v>
      </c>
    </row>
    <row r="59" spans="2:21" ht="15.75" thickBot="1" x14ac:dyDescent="0.3">
      <c r="B59" s="8">
        <v>16</v>
      </c>
      <c r="C59" s="10">
        <v>1.385</v>
      </c>
      <c r="D59" s="10">
        <v>2.33</v>
      </c>
      <c r="E59" s="10">
        <v>3.63</v>
      </c>
      <c r="F59" s="10">
        <v>4.1399999999999997</v>
      </c>
      <c r="G59" s="10">
        <v>0.83</v>
      </c>
      <c r="H59" s="10">
        <v>1.21</v>
      </c>
      <c r="I59" s="10">
        <v>1.9550000000000001</v>
      </c>
      <c r="J59" s="10">
        <v>2.0950000000000002</v>
      </c>
      <c r="L59" s="8">
        <v>16</v>
      </c>
      <c r="M59" s="20">
        <v>2.77</v>
      </c>
      <c r="N59" s="20">
        <v>4.66</v>
      </c>
      <c r="O59" s="20">
        <v>7.26</v>
      </c>
      <c r="P59" s="20"/>
      <c r="Q59" s="20">
        <v>8.2799999999999994</v>
      </c>
      <c r="R59" s="20">
        <v>1.66</v>
      </c>
      <c r="S59" s="20">
        <v>2.42</v>
      </c>
      <c r="T59" s="20">
        <v>3.91</v>
      </c>
      <c r="U59" s="20">
        <v>4.1900000000000004</v>
      </c>
    </row>
    <row r="60" spans="2:21" ht="15.75" thickBot="1" x14ac:dyDescent="0.3">
      <c r="B60" s="9" t="s">
        <v>22</v>
      </c>
      <c r="C60" s="11">
        <v>1.63</v>
      </c>
      <c r="D60" s="11">
        <v>3.21</v>
      </c>
      <c r="E60" s="11">
        <v>4.9550000000000001</v>
      </c>
      <c r="F60" s="11">
        <v>5.43</v>
      </c>
      <c r="G60" s="11">
        <v>1.05</v>
      </c>
      <c r="H60" s="11">
        <v>1.5049999999999999</v>
      </c>
      <c r="I60" s="11">
        <v>2.2349999999999999</v>
      </c>
      <c r="J60" s="11">
        <v>2.44</v>
      </c>
      <c r="L60" s="9" t="s">
        <v>35</v>
      </c>
      <c r="M60" s="21">
        <f>AVERAGE(M45:M59)</f>
        <v>3.3473333333333333</v>
      </c>
      <c r="N60" s="21">
        <f t="shared" ref="N60:Q60" si="21">AVERAGE(N45:N59)</f>
        <v>6.6579999999999995</v>
      </c>
      <c r="O60" s="21">
        <f t="shared" si="21"/>
        <v>9.9313333333333329</v>
      </c>
      <c r="P60" s="21"/>
      <c r="Q60" s="21">
        <f t="shared" si="21"/>
        <v>10.902666666666669</v>
      </c>
      <c r="R60" s="21">
        <f t="shared" ref="R60" si="22">AVERAGE(R45:R59)</f>
        <v>2.1320000000000001</v>
      </c>
      <c r="S60" s="21">
        <f t="shared" ref="S60" si="23">AVERAGE(S45:S59)</f>
        <v>3.0093333333333332</v>
      </c>
      <c r="T60" s="21">
        <f t="shared" ref="T60" si="24">AVERAGE(T45:T59)</f>
        <v>4.4426666666666668</v>
      </c>
      <c r="U60" s="21">
        <f t="shared" ref="U60" si="25">AVERAGE(U45:U59)</f>
        <v>4.8579999999999997</v>
      </c>
    </row>
    <row r="62" spans="2:21" x14ac:dyDescent="0.25">
      <c r="C62">
        <f>C45*2</f>
        <v>5.15</v>
      </c>
      <c r="D62" s="4">
        <f t="shared" ref="D62:J62" si="26">D45*2</f>
        <v>8.5399999999999991</v>
      </c>
      <c r="E62" s="4">
        <f t="shared" si="26"/>
        <v>12.51</v>
      </c>
      <c r="F62" s="4">
        <f t="shared" si="26"/>
        <v>13.85</v>
      </c>
      <c r="G62" s="4">
        <f t="shared" si="26"/>
        <v>2.82</v>
      </c>
      <c r="H62" s="4">
        <f t="shared" si="26"/>
        <v>3.19</v>
      </c>
      <c r="I62" s="4">
        <f t="shared" si="26"/>
        <v>4.5199999999999996</v>
      </c>
      <c r="J62" s="4">
        <f t="shared" si="26"/>
        <v>5.08</v>
      </c>
    </row>
    <row r="63" spans="2:21" x14ac:dyDescent="0.25">
      <c r="C63" s="4">
        <f t="shared" ref="C63:J63" si="27">C46*2</f>
        <v>3.21</v>
      </c>
      <c r="D63" s="4">
        <f t="shared" si="27"/>
        <v>7.06</v>
      </c>
      <c r="E63" s="4">
        <f t="shared" si="27"/>
        <v>10.1</v>
      </c>
      <c r="F63" s="4">
        <f t="shared" si="27"/>
        <v>11.57</v>
      </c>
      <c r="G63" s="4">
        <f t="shared" si="27"/>
        <v>1.92</v>
      </c>
      <c r="H63" s="4">
        <f t="shared" si="27"/>
        <v>3.31</v>
      </c>
      <c r="I63" s="4">
        <f t="shared" si="27"/>
        <v>4.4000000000000004</v>
      </c>
      <c r="J63" s="4">
        <f t="shared" si="27"/>
        <v>4.4400000000000004</v>
      </c>
    </row>
    <row r="64" spans="2:21" x14ac:dyDescent="0.25">
      <c r="C64" s="4">
        <f t="shared" ref="C64:J64" si="28">C47*2</f>
        <v>5.4</v>
      </c>
      <c r="D64" s="4">
        <f t="shared" si="28"/>
        <v>7.37</v>
      </c>
      <c r="E64" s="4">
        <f t="shared" si="28"/>
        <v>9.11</v>
      </c>
      <c r="F64" s="4">
        <f t="shared" si="28"/>
        <v>10.23</v>
      </c>
      <c r="G64" s="4">
        <f t="shared" si="28"/>
        <v>3.76</v>
      </c>
      <c r="H64" s="4">
        <f t="shared" si="28"/>
        <v>3.51</v>
      </c>
      <c r="I64" s="4">
        <f t="shared" si="28"/>
        <v>4.1500000000000004</v>
      </c>
      <c r="J64" s="4">
        <f t="shared" si="28"/>
        <v>4.8600000000000003</v>
      </c>
    </row>
    <row r="65" spans="3:10" x14ac:dyDescent="0.25">
      <c r="C65" s="4">
        <f t="shared" ref="C65:J65" si="29">C48*2</f>
        <v>1.74</v>
      </c>
      <c r="D65" s="4">
        <f t="shared" si="29"/>
        <v>4.2</v>
      </c>
      <c r="E65" s="4">
        <f t="shared" si="29"/>
        <v>8.1</v>
      </c>
      <c r="F65" s="4">
        <f t="shared" si="29"/>
        <v>8.6</v>
      </c>
      <c r="G65" s="4">
        <f t="shared" si="29"/>
        <v>1.1499999999999999</v>
      </c>
      <c r="H65" s="4">
        <f t="shared" si="29"/>
        <v>2.21</v>
      </c>
      <c r="I65" s="4">
        <f t="shared" si="29"/>
        <v>4.63</v>
      </c>
      <c r="J65" s="4">
        <f t="shared" si="29"/>
        <v>5.0599999999999996</v>
      </c>
    </row>
    <row r="66" spans="3:10" x14ac:dyDescent="0.25">
      <c r="C66" s="4">
        <f t="shared" ref="C66:J66" si="30">C49*2</f>
        <v>2.0699999999999998</v>
      </c>
      <c r="D66" s="4">
        <f t="shared" si="30"/>
        <v>3.63</v>
      </c>
      <c r="E66" s="4">
        <f t="shared" si="30"/>
        <v>7.56</v>
      </c>
      <c r="F66" s="4">
        <f t="shared" si="30"/>
        <v>9.07</v>
      </c>
      <c r="G66" s="4">
        <f t="shared" si="30"/>
        <v>1.37</v>
      </c>
      <c r="H66" s="4">
        <f t="shared" si="30"/>
        <v>2.2400000000000002</v>
      </c>
      <c r="I66" s="4">
        <f t="shared" si="30"/>
        <v>3.84</v>
      </c>
      <c r="J66" s="4">
        <f t="shared" si="30"/>
        <v>4.4400000000000004</v>
      </c>
    </row>
    <row r="67" spans="3:10" x14ac:dyDescent="0.25">
      <c r="C67" s="4">
        <f t="shared" ref="C67:J67" si="31">C50*2</f>
        <v>2.81</v>
      </c>
      <c r="D67" s="4">
        <f t="shared" si="31"/>
        <v>5.27</v>
      </c>
      <c r="E67" s="4">
        <f t="shared" si="31"/>
        <v>9.99</v>
      </c>
      <c r="F67" s="4">
        <f t="shared" si="31"/>
        <v>12.13</v>
      </c>
      <c r="G67" s="4">
        <f t="shared" si="31"/>
        <v>1.87</v>
      </c>
      <c r="H67" s="4">
        <f t="shared" si="31"/>
        <v>2.4700000000000002</v>
      </c>
      <c r="I67" s="4">
        <f t="shared" si="31"/>
        <v>5.03</v>
      </c>
      <c r="J67" s="4">
        <f t="shared" si="31"/>
        <v>5.74</v>
      </c>
    </row>
    <row r="68" spans="3:10" x14ac:dyDescent="0.25">
      <c r="C68" s="4">
        <f t="shared" ref="C68:J68" si="32">C51*2</f>
        <v>2.61</v>
      </c>
      <c r="D68" s="4">
        <f t="shared" si="32"/>
        <v>6.8</v>
      </c>
      <c r="E68" s="4">
        <f t="shared" si="32"/>
        <v>11.9</v>
      </c>
      <c r="F68" s="4">
        <f t="shared" si="32"/>
        <v>12.11</v>
      </c>
      <c r="G68" s="4">
        <f t="shared" si="32"/>
        <v>1.7</v>
      </c>
      <c r="H68" s="4">
        <f t="shared" si="32"/>
        <v>2.65</v>
      </c>
      <c r="I68" s="4">
        <f t="shared" si="32"/>
        <v>5.0599999999999996</v>
      </c>
      <c r="J68" s="4">
        <f t="shared" si="32"/>
        <v>5.19</v>
      </c>
    </row>
    <row r="69" spans="3:10" x14ac:dyDescent="0.25">
      <c r="C69" s="4">
        <f t="shared" ref="C69:J69" si="33">C52*2</f>
        <v>4.68</v>
      </c>
      <c r="D69" s="4">
        <f t="shared" si="33"/>
        <v>10.89</v>
      </c>
      <c r="E69" s="4">
        <f t="shared" si="33"/>
        <v>13.11</v>
      </c>
      <c r="F69" s="4">
        <f t="shared" si="33"/>
        <v>13.05</v>
      </c>
      <c r="G69" s="4">
        <f t="shared" si="33"/>
        <v>2.94</v>
      </c>
      <c r="H69" s="4">
        <f t="shared" si="33"/>
        <v>3.47</v>
      </c>
      <c r="I69" s="4">
        <f t="shared" si="33"/>
        <v>4.12</v>
      </c>
      <c r="J69" s="4">
        <f t="shared" si="33"/>
        <v>4.1900000000000004</v>
      </c>
    </row>
    <row r="70" spans="3:10" x14ac:dyDescent="0.25">
      <c r="C70" s="4">
        <f t="shared" ref="C70:J70" si="34">C53*2</f>
        <v>3.13</v>
      </c>
      <c r="D70" s="4">
        <f t="shared" si="34"/>
        <v>8.3699999999999992</v>
      </c>
      <c r="E70" s="4">
        <f t="shared" si="34"/>
        <v>11.21</v>
      </c>
      <c r="F70" s="4">
        <f t="shared" si="34"/>
        <v>12.76</v>
      </c>
      <c r="G70" s="4">
        <f t="shared" si="34"/>
        <v>2.19</v>
      </c>
      <c r="H70" s="4">
        <f t="shared" si="34"/>
        <v>3.25</v>
      </c>
      <c r="I70" s="4">
        <f t="shared" si="34"/>
        <v>4.22</v>
      </c>
      <c r="J70" s="4">
        <f t="shared" si="34"/>
        <v>5.03</v>
      </c>
    </row>
    <row r="71" spans="3:10" x14ac:dyDescent="0.25">
      <c r="C71" s="4">
        <f t="shared" ref="C71:J71" si="35">C54*2</f>
        <v>3.25</v>
      </c>
      <c r="D71" s="4">
        <f t="shared" si="35"/>
        <v>4.67</v>
      </c>
      <c r="E71" s="4">
        <f t="shared" si="35"/>
        <v>9.5500000000000007</v>
      </c>
      <c r="F71" s="4">
        <f t="shared" si="35"/>
        <v>10.88</v>
      </c>
      <c r="G71" s="4">
        <f t="shared" si="35"/>
        <v>2.2599999999999998</v>
      </c>
      <c r="H71" s="4">
        <f t="shared" si="35"/>
        <v>2.85</v>
      </c>
      <c r="I71" s="4">
        <f t="shared" si="35"/>
        <v>4.43</v>
      </c>
      <c r="J71" s="4">
        <f t="shared" si="35"/>
        <v>5.17</v>
      </c>
    </row>
    <row r="72" spans="3:10" x14ac:dyDescent="0.25">
      <c r="C72" s="4">
        <f t="shared" ref="C72:J72" si="36">C55*2</f>
        <v>2.23</v>
      </c>
      <c r="D72" s="4">
        <f t="shared" si="36"/>
        <v>4.84</v>
      </c>
      <c r="E72" s="4">
        <f t="shared" si="36"/>
        <v>7.49</v>
      </c>
      <c r="F72" s="4">
        <f t="shared" si="36"/>
        <v>8.1199999999999992</v>
      </c>
      <c r="G72" s="4">
        <f t="shared" si="36"/>
        <v>1.56</v>
      </c>
      <c r="H72" s="4">
        <f t="shared" si="36"/>
        <v>2.5499999999999998</v>
      </c>
      <c r="I72" s="4">
        <f t="shared" si="36"/>
        <v>4.41</v>
      </c>
      <c r="J72" s="4">
        <f t="shared" si="36"/>
        <v>4.9000000000000004</v>
      </c>
    </row>
    <row r="73" spans="3:10" x14ac:dyDescent="0.25">
      <c r="C73" s="4">
        <f t="shared" ref="C73:J73" si="37">C56*2</f>
        <v>2.02</v>
      </c>
      <c r="D73" s="4">
        <f t="shared" si="37"/>
        <v>6.44</v>
      </c>
      <c r="E73" s="4">
        <f t="shared" si="37"/>
        <v>8.48</v>
      </c>
      <c r="F73" s="4">
        <f t="shared" si="37"/>
        <v>9.27</v>
      </c>
      <c r="G73" s="4">
        <f t="shared" si="37"/>
        <v>1.51</v>
      </c>
      <c r="H73" s="4">
        <f t="shared" si="37"/>
        <v>3.19</v>
      </c>
      <c r="I73" s="4">
        <f t="shared" si="37"/>
        <v>4.58</v>
      </c>
      <c r="J73" s="4">
        <f t="shared" si="37"/>
        <v>4.8</v>
      </c>
    </row>
    <row r="74" spans="3:10" x14ac:dyDescent="0.25">
      <c r="C74" s="4">
        <f t="shared" ref="C74:J74" si="38">C57*2</f>
        <v>6.46</v>
      </c>
      <c r="D74" s="4">
        <f t="shared" si="38"/>
        <v>9.3699999999999992</v>
      </c>
      <c r="E74" s="4">
        <f t="shared" si="38"/>
        <v>11.85</v>
      </c>
      <c r="F74" s="4">
        <f t="shared" si="38"/>
        <v>13.29</v>
      </c>
      <c r="G74" s="4">
        <f t="shared" si="38"/>
        <v>3.36</v>
      </c>
      <c r="H74" s="4">
        <f t="shared" si="38"/>
        <v>4.0999999999999996</v>
      </c>
      <c r="I74" s="4">
        <f t="shared" si="38"/>
        <v>4.25</v>
      </c>
      <c r="J74" s="4">
        <f t="shared" si="38"/>
        <v>4.87</v>
      </c>
    </row>
    <row r="75" spans="3:10" x14ac:dyDescent="0.25">
      <c r="C75" s="4">
        <f t="shared" ref="C75:J75" si="39">C58*2</f>
        <v>2.68</v>
      </c>
      <c r="D75" s="4">
        <f t="shared" si="39"/>
        <v>7.76</v>
      </c>
      <c r="E75" s="4">
        <f t="shared" si="39"/>
        <v>10.75</v>
      </c>
      <c r="F75" s="4">
        <f t="shared" si="39"/>
        <v>10.33</v>
      </c>
      <c r="G75" s="4">
        <f t="shared" si="39"/>
        <v>1.91</v>
      </c>
      <c r="H75" s="4">
        <f t="shared" si="39"/>
        <v>3.73</v>
      </c>
      <c r="I75" s="4">
        <f t="shared" si="39"/>
        <v>5.09</v>
      </c>
      <c r="J75" s="4">
        <f t="shared" si="39"/>
        <v>4.91</v>
      </c>
    </row>
    <row r="76" spans="3:10" x14ac:dyDescent="0.25">
      <c r="C76" s="4">
        <f t="shared" ref="C76:J76" si="40">C59*2</f>
        <v>2.77</v>
      </c>
      <c r="D76" s="4">
        <f t="shared" si="40"/>
        <v>4.66</v>
      </c>
      <c r="E76" s="4">
        <f t="shared" si="40"/>
        <v>7.26</v>
      </c>
      <c r="F76" s="4">
        <f t="shared" si="40"/>
        <v>8.2799999999999994</v>
      </c>
      <c r="G76" s="4">
        <f t="shared" si="40"/>
        <v>1.66</v>
      </c>
      <c r="H76" s="4">
        <f t="shared" si="40"/>
        <v>2.42</v>
      </c>
      <c r="I76" s="4">
        <f t="shared" si="40"/>
        <v>3.91</v>
      </c>
      <c r="J76" s="4">
        <f t="shared" si="40"/>
        <v>4.1900000000000004</v>
      </c>
    </row>
    <row r="77" spans="3:10" x14ac:dyDescent="0.25">
      <c r="C77" s="4">
        <f t="shared" ref="C77:J77" si="41">C60*2</f>
        <v>3.26</v>
      </c>
      <c r="D77" s="4">
        <f t="shared" si="41"/>
        <v>6.42</v>
      </c>
      <c r="E77" s="4">
        <f t="shared" si="41"/>
        <v>9.91</v>
      </c>
      <c r="F77" s="4">
        <f t="shared" si="41"/>
        <v>10.86</v>
      </c>
      <c r="G77" s="4">
        <f t="shared" si="41"/>
        <v>2.1</v>
      </c>
      <c r="H77" s="4">
        <f t="shared" si="41"/>
        <v>3.01</v>
      </c>
      <c r="I77" s="4">
        <f t="shared" si="41"/>
        <v>4.47</v>
      </c>
      <c r="J77" s="4">
        <f t="shared" si="41"/>
        <v>4.88</v>
      </c>
    </row>
    <row r="78" spans="3:10" x14ac:dyDescent="0.25">
      <c r="C78" s="4">
        <f t="shared" ref="C78:J78" si="42">C61/2</f>
        <v>0</v>
      </c>
      <c r="D78" s="4">
        <f t="shared" si="42"/>
        <v>0</v>
      </c>
      <c r="E78" s="4">
        <f t="shared" si="42"/>
        <v>0</v>
      </c>
      <c r="F78" s="4">
        <f t="shared" si="42"/>
        <v>0</v>
      </c>
      <c r="G78" s="4">
        <f t="shared" si="42"/>
        <v>0</v>
      </c>
      <c r="H78" s="4">
        <f t="shared" si="42"/>
        <v>0</v>
      </c>
      <c r="I78" s="4">
        <f t="shared" si="42"/>
        <v>0</v>
      </c>
      <c r="J78" s="4">
        <f t="shared" si="42"/>
        <v>0</v>
      </c>
    </row>
  </sheetData>
  <mergeCells count="4">
    <mergeCell ref="C43:F43"/>
    <mergeCell ref="G43:J43"/>
    <mergeCell ref="M43:Q43"/>
    <mergeCell ref="R43:U4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7"/>
  <sheetViews>
    <sheetView topLeftCell="A13" workbookViewId="0">
      <selection activeCell="H22" sqref="H22:R40"/>
    </sheetView>
  </sheetViews>
  <sheetFormatPr defaultRowHeight="15" x14ac:dyDescent="0.25"/>
  <cols>
    <col min="9" max="16" width="9.28515625" bestFit="1" customWidth="1"/>
    <col min="17" max="17" width="7.5703125" bestFit="1" customWidth="1"/>
    <col min="18" max="18" width="8.5703125" bestFit="1" customWidth="1"/>
    <col min="19" max="20" width="4.5703125" bestFit="1" customWidth="1"/>
    <col min="21" max="21" width="5.5703125" bestFit="1" customWidth="1"/>
    <col min="22" max="25" width="4.42578125" bestFit="1" customWidth="1"/>
  </cols>
  <sheetData>
    <row r="1" spans="1:25" ht="15.75" thickBot="1" x14ac:dyDescent="0.3">
      <c r="A1" s="12" t="s">
        <v>9</v>
      </c>
      <c r="B1" s="37" t="s">
        <v>37</v>
      </c>
      <c r="C1" s="38"/>
      <c r="D1" s="38"/>
      <c r="E1" s="38"/>
      <c r="F1" s="38"/>
      <c r="G1" s="39"/>
      <c r="I1" s="12" t="s">
        <v>10</v>
      </c>
      <c r="J1" s="37" t="s">
        <v>37</v>
      </c>
      <c r="K1" s="38"/>
      <c r="L1" s="38"/>
      <c r="M1" s="38"/>
      <c r="N1" s="38"/>
      <c r="O1" s="39"/>
      <c r="Q1" s="5"/>
      <c r="R1" s="32" t="s">
        <v>44</v>
      </c>
      <c r="S1" s="33"/>
      <c r="T1" s="33"/>
      <c r="U1" s="34"/>
      <c r="V1" s="32" t="s">
        <v>45</v>
      </c>
      <c r="W1" s="33"/>
      <c r="X1" s="33"/>
      <c r="Y1" s="34"/>
    </row>
    <row r="2" spans="1:25" ht="15.75" thickBot="1" x14ac:dyDescent="0.3">
      <c r="A2" s="13" t="s">
        <v>1</v>
      </c>
      <c r="B2" s="14">
        <v>1</v>
      </c>
      <c r="C2" s="14">
        <v>2</v>
      </c>
      <c r="D2" s="14">
        <v>3</v>
      </c>
      <c r="E2" s="14">
        <v>4</v>
      </c>
      <c r="F2" s="14">
        <v>5</v>
      </c>
      <c r="G2" s="15" t="s">
        <v>35</v>
      </c>
      <c r="I2" s="13" t="s">
        <v>1</v>
      </c>
      <c r="J2" s="14">
        <v>1</v>
      </c>
      <c r="K2" s="14">
        <v>2</v>
      </c>
      <c r="L2" s="14">
        <v>3</v>
      </c>
      <c r="M2" s="14">
        <v>4</v>
      </c>
      <c r="N2" s="14">
        <v>5</v>
      </c>
      <c r="O2" s="15" t="s">
        <v>35</v>
      </c>
      <c r="Q2" s="6" t="s">
        <v>17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40</v>
      </c>
      <c r="W2" s="7" t="s">
        <v>41</v>
      </c>
      <c r="X2" s="7" t="s">
        <v>42</v>
      </c>
      <c r="Y2" s="7" t="s">
        <v>43</v>
      </c>
    </row>
    <row r="3" spans="1:25" ht="15.75" thickBot="1" x14ac:dyDescent="0.3">
      <c r="A3" s="16" t="s">
        <v>18</v>
      </c>
      <c r="B3" s="18">
        <v>0.93</v>
      </c>
      <c r="C3" s="18">
        <v>1.54</v>
      </c>
      <c r="D3" s="18">
        <v>1.67</v>
      </c>
      <c r="E3" s="18">
        <v>1.62</v>
      </c>
      <c r="F3" s="18">
        <v>1.8</v>
      </c>
      <c r="G3" s="18">
        <v>1.51</v>
      </c>
      <c r="I3" s="16" t="s">
        <v>18</v>
      </c>
      <c r="J3" s="18">
        <v>0.85</v>
      </c>
      <c r="K3" s="18">
        <v>0.86</v>
      </c>
      <c r="L3" s="18">
        <v>0.76</v>
      </c>
      <c r="M3" s="18">
        <v>0.72</v>
      </c>
      <c r="N3" s="18">
        <v>0.85</v>
      </c>
      <c r="O3" s="18">
        <v>0.81</v>
      </c>
      <c r="Q3" s="8">
        <v>1</v>
      </c>
      <c r="R3" s="20">
        <v>5.15</v>
      </c>
      <c r="S3" s="20">
        <v>8.5399999999999991</v>
      </c>
      <c r="T3" s="20">
        <v>12.51</v>
      </c>
      <c r="U3" s="20">
        <v>13.85</v>
      </c>
      <c r="V3" s="20">
        <v>2.82</v>
      </c>
      <c r="W3" s="20">
        <v>3.19</v>
      </c>
      <c r="X3" s="20">
        <v>4.5199999999999996</v>
      </c>
      <c r="Y3" s="20">
        <v>5.08</v>
      </c>
    </row>
    <row r="4" spans="1:25" ht="15.75" thickBot="1" x14ac:dyDescent="0.3">
      <c r="A4" s="16" t="s">
        <v>19</v>
      </c>
      <c r="B4" s="18">
        <v>3.58</v>
      </c>
      <c r="C4" s="18">
        <v>3.68</v>
      </c>
      <c r="D4" s="18">
        <v>4.04</v>
      </c>
      <c r="E4" s="18">
        <v>3.52</v>
      </c>
      <c r="F4" s="18">
        <v>3.95</v>
      </c>
      <c r="G4" s="18">
        <v>3.75</v>
      </c>
      <c r="I4" s="16" t="s">
        <v>19</v>
      </c>
      <c r="J4" s="18">
        <v>2.58</v>
      </c>
      <c r="K4" s="18">
        <v>2.97</v>
      </c>
      <c r="L4" s="18">
        <v>3.14</v>
      </c>
      <c r="M4" s="18">
        <v>2.79</v>
      </c>
      <c r="N4" s="18">
        <v>2.84</v>
      </c>
      <c r="O4" s="18">
        <v>2.86</v>
      </c>
      <c r="Q4" s="8">
        <v>2</v>
      </c>
      <c r="R4" s="20">
        <v>3.21</v>
      </c>
      <c r="S4" s="20">
        <v>7.06</v>
      </c>
      <c r="T4" s="20">
        <v>10.1</v>
      </c>
      <c r="U4" s="20">
        <v>11.57</v>
      </c>
      <c r="V4" s="20">
        <v>1.92</v>
      </c>
      <c r="W4" s="20">
        <v>3.31</v>
      </c>
      <c r="X4" s="20">
        <v>4.4000000000000004</v>
      </c>
      <c r="Y4" s="20">
        <v>4.4400000000000004</v>
      </c>
    </row>
    <row r="5" spans="1:25" ht="15.75" thickBot="1" x14ac:dyDescent="0.3">
      <c r="A5" s="16" t="s">
        <v>20</v>
      </c>
      <c r="B5" s="18">
        <v>5.88</v>
      </c>
      <c r="C5" s="18">
        <v>5.25</v>
      </c>
      <c r="D5" s="18">
        <v>4.88</v>
      </c>
      <c r="E5" s="18">
        <v>4.82</v>
      </c>
      <c r="F5" s="18">
        <v>4.84</v>
      </c>
      <c r="G5" s="18">
        <v>5.13</v>
      </c>
      <c r="I5" s="16" t="s">
        <v>20</v>
      </c>
      <c r="J5" s="18">
        <v>5.57</v>
      </c>
      <c r="K5" s="18">
        <v>5.87</v>
      </c>
      <c r="L5" s="18">
        <v>5.9</v>
      </c>
      <c r="M5" s="18">
        <v>5.89</v>
      </c>
      <c r="N5" s="18">
        <v>6.07</v>
      </c>
      <c r="O5" s="18">
        <v>5.86</v>
      </c>
      <c r="Q5" s="8">
        <v>3</v>
      </c>
      <c r="R5" s="20">
        <v>5.4</v>
      </c>
      <c r="S5" s="20">
        <v>7.37</v>
      </c>
      <c r="T5" s="20">
        <v>9.11</v>
      </c>
      <c r="U5" s="20">
        <v>10.23</v>
      </c>
      <c r="V5" s="20">
        <v>3.76</v>
      </c>
      <c r="W5" s="20">
        <v>3.51</v>
      </c>
      <c r="X5" s="20">
        <v>4.1500000000000004</v>
      </c>
      <c r="Y5" s="20">
        <v>4.8600000000000003</v>
      </c>
    </row>
    <row r="6" spans="1:25" ht="15.75" thickBot="1" x14ac:dyDescent="0.3">
      <c r="A6" s="16" t="s">
        <v>38</v>
      </c>
      <c r="B6" s="18">
        <v>6.5</v>
      </c>
      <c r="C6" s="18">
        <v>5.83</v>
      </c>
      <c r="D6" s="18">
        <v>5.29</v>
      </c>
      <c r="E6" s="18">
        <v>5.31</v>
      </c>
      <c r="F6" s="18">
        <v>5.03</v>
      </c>
      <c r="G6" s="18">
        <v>5.59</v>
      </c>
      <c r="I6" s="16" t="s">
        <v>38</v>
      </c>
      <c r="J6" s="18">
        <v>6.67</v>
      </c>
      <c r="K6" s="18">
        <v>7.02</v>
      </c>
      <c r="L6" s="18">
        <v>7.06</v>
      </c>
      <c r="M6" s="18">
        <v>7.12</v>
      </c>
      <c r="N6" s="18">
        <v>7.34</v>
      </c>
      <c r="O6" s="18">
        <v>7.04</v>
      </c>
      <c r="Q6" s="8">
        <v>4</v>
      </c>
      <c r="R6" s="20">
        <v>1.74</v>
      </c>
      <c r="S6" s="20">
        <v>4.2</v>
      </c>
      <c r="T6" s="20">
        <v>8.1</v>
      </c>
      <c r="U6" s="20">
        <v>8.6</v>
      </c>
      <c r="V6" s="20">
        <v>1.1499999999999999</v>
      </c>
      <c r="W6" s="20">
        <v>2.21</v>
      </c>
      <c r="X6" s="20">
        <v>4.63</v>
      </c>
      <c r="Y6" s="20">
        <v>5.0599999999999996</v>
      </c>
    </row>
    <row r="7" spans="1:25" ht="15.75" thickBot="1" x14ac:dyDescent="0.3">
      <c r="Q7" s="8">
        <v>5</v>
      </c>
      <c r="R7" s="20">
        <v>2.0699999999999998</v>
      </c>
      <c r="S7" s="20">
        <v>3.63</v>
      </c>
      <c r="T7" s="20">
        <v>7.56</v>
      </c>
      <c r="U7" s="20">
        <v>9.07</v>
      </c>
      <c r="V7" s="20">
        <v>1.37</v>
      </c>
      <c r="W7" s="20">
        <v>2.2400000000000002</v>
      </c>
      <c r="X7" s="20">
        <v>3.84</v>
      </c>
      <c r="Y7" s="20">
        <v>4.4400000000000004</v>
      </c>
    </row>
    <row r="8" spans="1:25" ht="15.75" thickBot="1" x14ac:dyDescent="0.3">
      <c r="Q8" s="8">
        <v>7</v>
      </c>
      <c r="R8" s="20">
        <v>2.81</v>
      </c>
      <c r="S8" s="20">
        <v>5.27</v>
      </c>
      <c r="T8" s="20">
        <v>9.99</v>
      </c>
      <c r="U8" s="20">
        <v>12.13</v>
      </c>
      <c r="V8" s="20">
        <v>1.87</v>
      </c>
      <c r="W8" s="20">
        <v>2.4700000000000002</v>
      </c>
      <c r="X8" s="20">
        <v>5.03</v>
      </c>
      <c r="Y8" s="20">
        <v>5.74</v>
      </c>
    </row>
    <row r="9" spans="1:25" ht="15.75" thickBot="1" x14ac:dyDescent="0.3">
      <c r="A9" s="12" t="s">
        <v>8</v>
      </c>
      <c r="B9" s="37" t="s">
        <v>37</v>
      </c>
      <c r="C9" s="38"/>
      <c r="D9" s="38"/>
      <c r="E9" s="38"/>
      <c r="F9" s="38"/>
      <c r="G9" s="39"/>
      <c r="Q9" s="8">
        <v>8</v>
      </c>
      <c r="R9" s="20">
        <v>2.61</v>
      </c>
      <c r="S9" s="20">
        <v>6.8</v>
      </c>
      <c r="T9" s="20">
        <v>11.9</v>
      </c>
      <c r="U9" s="20">
        <v>12.11</v>
      </c>
      <c r="V9" s="20">
        <v>1.7</v>
      </c>
      <c r="W9" s="20">
        <v>2.65</v>
      </c>
      <c r="X9" s="20">
        <v>5.0599999999999996</v>
      </c>
      <c r="Y9" s="20">
        <v>5.19</v>
      </c>
    </row>
    <row r="10" spans="1:25" ht="15.75" thickBot="1" x14ac:dyDescent="0.3">
      <c r="A10" s="13" t="s">
        <v>1</v>
      </c>
      <c r="B10" s="14">
        <v>1</v>
      </c>
      <c r="C10" s="14">
        <v>2</v>
      </c>
      <c r="D10" s="14">
        <v>3</v>
      </c>
      <c r="E10" s="14">
        <v>4</v>
      </c>
      <c r="F10" s="14">
        <v>5</v>
      </c>
      <c r="G10" s="15" t="s">
        <v>35</v>
      </c>
      <c r="Q10" s="8">
        <v>9</v>
      </c>
      <c r="R10" s="20">
        <v>4.68</v>
      </c>
      <c r="S10" s="20">
        <v>10.89</v>
      </c>
      <c r="T10" s="20">
        <v>13.11</v>
      </c>
      <c r="U10" s="20">
        <v>13.05</v>
      </c>
      <c r="V10" s="20">
        <v>2.94</v>
      </c>
      <c r="W10" s="20">
        <v>3.47</v>
      </c>
      <c r="X10" s="20">
        <v>4.12</v>
      </c>
      <c r="Y10" s="20">
        <v>4.1900000000000004</v>
      </c>
    </row>
    <row r="11" spans="1:25" ht="15.75" thickBot="1" x14ac:dyDescent="0.3">
      <c r="A11" s="16" t="s">
        <v>18</v>
      </c>
      <c r="B11" s="18">
        <v>1.41</v>
      </c>
      <c r="C11" s="18">
        <v>1.38</v>
      </c>
      <c r="D11" s="18">
        <v>1.64</v>
      </c>
      <c r="E11" s="18">
        <v>0.93</v>
      </c>
      <c r="F11" s="18">
        <v>1.39</v>
      </c>
      <c r="G11" s="18">
        <v>1.35</v>
      </c>
      <c r="Q11" s="8">
        <v>10</v>
      </c>
      <c r="R11" s="20">
        <v>3.13</v>
      </c>
      <c r="S11" s="20">
        <v>8.3699999999999992</v>
      </c>
      <c r="T11" s="20">
        <v>11.21</v>
      </c>
      <c r="U11" s="20">
        <v>12.76</v>
      </c>
      <c r="V11" s="20">
        <v>2.19</v>
      </c>
      <c r="W11" s="20">
        <v>3.25</v>
      </c>
      <c r="X11" s="20">
        <v>4.22</v>
      </c>
      <c r="Y11" s="20">
        <v>5.03</v>
      </c>
    </row>
    <row r="12" spans="1:25" ht="15.75" thickBot="1" x14ac:dyDescent="0.3">
      <c r="A12" s="16" t="s">
        <v>19</v>
      </c>
      <c r="B12" s="18">
        <v>3.07</v>
      </c>
      <c r="C12" s="18">
        <v>2.95</v>
      </c>
      <c r="D12" s="18">
        <v>2.82</v>
      </c>
      <c r="E12" s="18">
        <v>2.82</v>
      </c>
      <c r="F12" s="18">
        <v>3.21</v>
      </c>
      <c r="G12" s="18">
        <v>2.97</v>
      </c>
      <c r="Q12" s="8">
        <v>11</v>
      </c>
      <c r="R12" s="20">
        <v>3.25</v>
      </c>
      <c r="S12" s="20">
        <v>4.67</v>
      </c>
      <c r="T12" s="20">
        <v>9.5500000000000007</v>
      </c>
      <c r="U12" s="20">
        <v>10.88</v>
      </c>
      <c r="V12" s="20">
        <v>2.2599999999999998</v>
      </c>
      <c r="W12" s="20">
        <v>2.85</v>
      </c>
      <c r="X12" s="20">
        <v>4.43</v>
      </c>
      <c r="Y12" s="20">
        <v>5.17</v>
      </c>
    </row>
    <row r="13" spans="1:25" ht="15.75" thickBot="1" x14ac:dyDescent="0.3">
      <c r="A13" s="16" t="s">
        <v>20</v>
      </c>
      <c r="B13" s="18">
        <v>5.16</v>
      </c>
      <c r="C13" s="18">
        <v>4.6100000000000003</v>
      </c>
      <c r="D13" s="18">
        <v>4.41</v>
      </c>
      <c r="E13" s="18">
        <v>4.4400000000000004</v>
      </c>
      <c r="F13" s="18">
        <v>4.99</v>
      </c>
      <c r="G13" s="18">
        <v>4.72</v>
      </c>
      <c r="Q13" s="8">
        <v>12</v>
      </c>
      <c r="R13" s="20">
        <v>2.23</v>
      </c>
      <c r="S13" s="20">
        <v>4.84</v>
      </c>
      <c r="T13" s="20">
        <v>7.49</v>
      </c>
      <c r="U13" s="20">
        <v>8.1199999999999992</v>
      </c>
      <c r="V13" s="20">
        <v>1.56</v>
      </c>
      <c r="W13" s="20">
        <v>2.5499999999999998</v>
      </c>
      <c r="X13" s="20">
        <v>4.41</v>
      </c>
      <c r="Y13" s="20">
        <v>4.9000000000000004</v>
      </c>
    </row>
    <row r="14" spans="1:25" ht="15.75" thickBot="1" x14ac:dyDescent="0.3">
      <c r="A14" s="16" t="s">
        <v>38</v>
      </c>
      <c r="B14" s="18">
        <v>5.82</v>
      </c>
      <c r="C14" s="18">
        <v>5.51</v>
      </c>
      <c r="D14" s="18">
        <v>5.32</v>
      </c>
      <c r="E14" s="18">
        <v>5.51</v>
      </c>
      <c r="F14" s="18">
        <v>6.19</v>
      </c>
      <c r="G14" s="18">
        <v>5.67</v>
      </c>
      <c r="Q14" s="8">
        <v>13</v>
      </c>
      <c r="R14" s="20">
        <v>2.02</v>
      </c>
      <c r="S14" s="20">
        <v>6.44</v>
      </c>
      <c r="T14" s="20">
        <v>8.48</v>
      </c>
      <c r="U14" s="20">
        <v>9.27</v>
      </c>
      <c r="V14" s="20">
        <v>1.51</v>
      </c>
      <c r="W14" s="20">
        <v>3.19</v>
      </c>
      <c r="X14" s="20">
        <v>4.58</v>
      </c>
      <c r="Y14" s="20">
        <v>4.8</v>
      </c>
    </row>
    <row r="15" spans="1:25" ht="15.75" thickBot="1" x14ac:dyDescent="0.3">
      <c r="Q15" s="8">
        <v>14</v>
      </c>
      <c r="R15" s="20">
        <v>6.46</v>
      </c>
      <c r="S15" s="20">
        <v>9.3699999999999992</v>
      </c>
      <c r="T15" s="20">
        <v>11.85</v>
      </c>
      <c r="U15" s="20">
        <v>13.29</v>
      </c>
      <c r="V15" s="20">
        <v>3.36</v>
      </c>
      <c r="W15" s="20">
        <v>4.0999999999999996</v>
      </c>
      <c r="X15" s="20">
        <v>4.25</v>
      </c>
      <c r="Y15" s="20">
        <v>4.87</v>
      </c>
    </row>
    <row r="16" spans="1:25" ht="15.75" thickBot="1" x14ac:dyDescent="0.3">
      <c r="A16" s="12" t="s">
        <v>7</v>
      </c>
      <c r="B16" s="37" t="s">
        <v>37</v>
      </c>
      <c r="C16" s="38"/>
      <c r="D16" s="38"/>
      <c r="E16" s="38"/>
      <c r="F16" s="38"/>
      <c r="G16" s="39"/>
      <c r="Q16" s="8">
        <v>15</v>
      </c>
      <c r="R16" s="20">
        <v>2.68</v>
      </c>
      <c r="S16" s="20">
        <v>7.76</v>
      </c>
      <c r="T16" s="20">
        <v>10.75</v>
      </c>
      <c r="U16" s="20">
        <v>10.33</v>
      </c>
      <c r="V16" s="20">
        <v>1.91</v>
      </c>
      <c r="W16" s="20">
        <v>3.73</v>
      </c>
      <c r="X16" s="20">
        <v>5.09</v>
      </c>
      <c r="Y16" s="20">
        <v>4.91</v>
      </c>
    </row>
    <row r="17" spans="1:25" ht="15.75" thickBot="1" x14ac:dyDescent="0.3">
      <c r="A17" s="13" t="s">
        <v>1</v>
      </c>
      <c r="B17" s="14">
        <v>1</v>
      </c>
      <c r="C17" s="14">
        <v>2</v>
      </c>
      <c r="D17" s="14">
        <v>3</v>
      </c>
      <c r="E17" s="14">
        <v>4</v>
      </c>
      <c r="F17" s="14">
        <v>5</v>
      </c>
      <c r="G17" s="15" t="s">
        <v>35</v>
      </c>
      <c r="Q17" s="8">
        <v>16</v>
      </c>
      <c r="R17" s="20">
        <v>2.77</v>
      </c>
      <c r="S17" s="20">
        <v>4.66</v>
      </c>
      <c r="T17" s="20">
        <v>7.26</v>
      </c>
      <c r="U17" s="20">
        <v>8.2799999999999994</v>
      </c>
      <c r="V17" s="20">
        <v>1.66</v>
      </c>
      <c r="W17" s="20">
        <v>2.42</v>
      </c>
      <c r="X17" s="20">
        <v>3.91</v>
      </c>
      <c r="Y17" s="20">
        <v>4.1900000000000004</v>
      </c>
    </row>
    <row r="18" spans="1:25" ht="15.75" thickBot="1" x14ac:dyDescent="0.3">
      <c r="A18" s="16" t="s">
        <v>18</v>
      </c>
      <c r="B18" s="18">
        <v>1.37</v>
      </c>
      <c r="C18" s="18">
        <v>1.36</v>
      </c>
      <c r="D18" s="18">
        <v>1.23</v>
      </c>
      <c r="E18" s="18">
        <v>1.1499999999999999</v>
      </c>
      <c r="F18" s="18">
        <v>1.6</v>
      </c>
      <c r="G18" s="18">
        <v>1.34</v>
      </c>
      <c r="Q18" s="9" t="s">
        <v>35</v>
      </c>
      <c r="R18" s="21">
        <f>AVERAGE(R3:R17)</f>
        <v>3.3473333333333333</v>
      </c>
      <c r="S18" s="21">
        <f t="shared" ref="S18:Y18" si="0">AVERAGE(S3:S17)</f>
        <v>6.6579999999999995</v>
      </c>
      <c r="T18" s="21">
        <f t="shared" si="0"/>
        <v>9.9313333333333329</v>
      </c>
      <c r="U18" s="21">
        <f t="shared" si="0"/>
        <v>10.902666666666669</v>
      </c>
      <c r="V18" s="21">
        <f t="shared" si="0"/>
        <v>2.1320000000000001</v>
      </c>
      <c r="W18" s="21">
        <f t="shared" si="0"/>
        <v>3.0093333333333332</v>
      </c>
      <c r="X18" s="21">
        <f t="shared" si="0"/>
        <v>4.4426666666666668</v>
      </c>
      <c r="Y18" s="21">
        <f t="shared" si="0"/>
        <v>4.8579999999999997</v>
      </c>
    </row>
    <row r="19" spans="1:25" ht="15.75" thickBot="1" x14ac:dyDescent="0.3">
      <c r="A19" s="16" t="s">
        <v>19</v>
      </c>
      <c r="B19" s="18">
        <v>2.48</v>
      </c>
      <c r="C19" s="18">
        <v>3.43</v>
      </c>
      <c r="D19" s="18">
        <v>3.55</v>
      </c>
      <c r="E19" s="18">
        <v>3.09</v>
      </c>
      <c r="F19" s="18">
        <v>3.04</v>
      </c>
      <c r="G19" s="18">
        <v>3.12</v>
      </c>
    </row>
    <row r="20" spans="1:25" ht="15.75" thickBot="1" x14ac:dyDescent="0.3">
      <c r="A20" s="16" t="s">
        <v>20</v>
      </c>
      <c r="B20" s="18">
        <v>5.62</v>
      </c>
      <c r="C20" s="18">
        <v>6.99</v>
      </c>
      <c r="D20" s="18">
        <v>7.25</v>
      </c>
      <c r="E20" s="18">
        <v>5.94</v>
      </c>
      <c r="F20" s="18">
        <v>6.16</v>
      </c>
      <c r="G20" s="18">
        <v>6.39</v>
      </c>
    </row>
    <row r="21" spans="1:25" ht="15.75" thickBot="1" x14ac:dyDescent="0.3">
      <c r="A21" s="16" t="s">
        <v>38</v>
      </c>
      <c r="B21" s="18">
        <v>6.72</v>
      </c>
      <c r="C21" s="18">
        <v>7.92</v>
      </c>
      <c r="D21" s="18">
        <v>7.91</v>
      </c>
      <c r="E21" s="18">
        <v>6.58</v>
      </c>
      <c r="F21" s="18">
        <v>6.97</v>
      </c>
      <c r="G21" s="18">
        <v>7.22</v>
      </c>
    </row>
    <row r="22" spans="1:25" ht="15.75" thickBot="1" x14ac:dyDescent="0.3">
      <c r="H22" s="25"/>
      <c r="I22" s="40" t="s">
        <v>37</v>
      </c>
      <c r="J22" s="41"/>
      <c r="K22" s="41"/>
      <c r="L22" s="41"/>
      <c r="M22" s="41"/>
      <c r="N22" s="41"/>
      <c r="O22" s="41"/>
      <c r="P22" s="41"/>
      <c r="Q22" s="41"/>
      <c r="R22" s="42"/>
    </row>
    <row r="23" spans="1:25" ht="15.75" thickBot="1" x14ac:dyDescent="0.3">
      <c r="A23" s="19" t="s">
        <v>39</v>
      </c>
      <c r="B23" s="35" t="s">
        <v>37</v>
      </c>
      <c r="C23" s="36"/>
      <c r="D23" s="36"/>
      <c r="E23" s="36"/>
      <c r="F23" s="36"/>
      <c r="G23" s="36"/>
      <c r="H23" s="26" t="s">
        <v>17</v>
      </c>
      <c r="I23" s="26">
        <v>1</v>
      </c>
      <c r="J23" s="26">
        <v>2</v>
      </c>
      <c r="K23" s="26">
        <v>3</v>
      </c>
      <c r="L23" s="26">
        <v>4</v>
      </c>
      <c r="M23" s="26">
        <v>5</v>
      </c>
      <c r="N23" s="26">
        <v>6</v>
      </c>
      <c r="O23" s="26">
        <v>7</v>
      </c>
      <c r="P23" s="26">
        <v>8</v>
      </c>
      <c r="Q23" s="26">
        <v>9</v>
      </c>
      <c r="R23" s="26">
        <v>10</v>
      </c>
      <c r="S23" t="s">
        <v>46</v>
      </c>
      <c r="T23" t="s">
        <v>47</v>
      </c>
      <c r="U23" t="s">
        <v>32</v>
      </c>
      <c r="V23" t="s">
        <v>48</v>
      </c>
      <c r="W23" t="s">
        <v>49</v>
      </c>
    </row>
    <row r="24" spans="1:25" ht="15.75" thickBot="1" x14ac:dyDescent="0.3">
      <c r="A24" s="16" t="s">
        <v>1</v>
      </c>
      <c r="B24" s="17">
        <v>1</v>
      </c>
      <c r="C24" s="17">
        <v>2</v>
      </c>
      <c r="D24" s="17">
        <v>3</v>
      </c>
      <c r="E24" s="17">
        <v>4</v>
      </c>
      <c r="F24" s="17">
        <v>5</v>
      </c>
      <c r="G24" s="23" t="s">
        <v>35</v>
      </c>
      <c r="H24" s="26">
        <v>1</v>
      </c>
      <c r="I24" s="27">
        <v>8.3994784355163574</v>
      </c>
      <c r="J24" s="27">
        <v>6.400697946548461</v>
      </c>
      <c r="K24" s="27">
        <v>6.3998847007751465</v>
      </c>
      <c r="L24" s="27">
        <v>7.1990349292755127</v>
      </c>
      <c r="M24" s="27">
        <v>8.4334981441497803</v>
      </c>
      <c r="N24" s="27">
        <v>10.168860197067261</v>
      </c>
      <c r="O24" s="27">
        <v>8.1671731472015381</v>
      </c>
      <c r="P24" s="27">
        <v>8.2005393505096436</v>
      </c>
      <c r="Q24" s="27">
        <v>7.5996677875518799</v>
      </c>
      <c r="R24" s="27">
        <v>11.366634368896484</v>
      </c>
      <c r="S24">
        <v>6.3998847007751465</v>
      </c>
      <c r="T24">
        <v>11.366634368896484</v>
      </c>
      <c r="U24">
        <v>8.2335469007492073</v>
      </c>
      <c r="V24">
        <v>1.477442164257746</v>
      </c>
      <c r="W24">
        <v>0.68814814177890138</v>
      </c>
    </row>
    <row r="25" spans="1:25" ht="15.75" thickBot="1" x14ac:dyDescent="0.3">
      <c r="A25" s="16" t="s">
        <v>18</v>
      </c>
      <c r="B25" s="18">
        <v>0.91</v>
      </c>
      <c r="C25" s="18">
        <v>0.8</v>
      </c>
      <c r="D25" s="18">
        <v>1.77</v>
      </c>
      <c r="E25" s="18">
        <v>2.34</v>
      </c>
      <c r="F25" s="18">
        <v>2.0299999999999998</v>
      </c>
      <c r="G25" s="24">
        <v>1.57</v>
      </c>
      <c r="H25" s="26">
        <v>2</v>
      </c>
      <c r="I25" s="27">
        <v>5.9680311679840088</v>
      </c>
      <c r="J25" s="27">
        <v>9.3669366836547834</v>
      </c>
      <c r="K25" s="27">
        <v>6.99835205078125</v>
      </c>
      <c r="L25" s="27">
        <v>7.2007594108581543</v>
      </c>
      <c r="M25" s="27">
        <v>7.7662854194641122</v>
      </c>
      <c r="N25" s="27">
        <v>6.7669296264648429</v>
      </c>
      <c r="O25" s="27">
        <v>6.2003169059753418</v>
      </c>
      <c r="P25" s="27">
        <v>6.1994400024414062</v>
      </c>
      <c r="Q25" s="27">
        <v>6.0647706985473624</v>
      </c>
      <c r="R25" s="27">
        <v>5.8005719184875488</v>
      </c>
      <c r="S25">
        <v>5.8005719184875488</v>
      </c>
      <c r="T25">
        <v>9.3669366836547834</v>
      </c>
      <c r="U25">
        <v>6.8332393884658815</v>
      </c>
      <c r="V25">
        <v>1.0327028153614577</v>
      </c>
      <c r="W25">
        <v>0.82916749698008763</v>
      </c>
    </row>
    <row r="26" spans="1:25" ht="15.75" thickBot="1" x14ac:dyDescent="0.3">
      <c r="A26" s="16" t="s">
        <v>19</v>
      </c>
      <c r="B26" s="18">
        <v>3.47</v>
      </c>
      <c r="C26" s="18">
        <v>3.78</v>
      </c>
      <c r="D26" s="18">
        <v>4.05</v>
      </c>
      <c r="E26" s="18">
        <v>3.89</v>
      </c>
      <c r="F26" s="18">
        <v>3.78</v>
      </c>
      <c r="G26" s="24">
        <v>3.79</v>
      </c>
      <c r="H26" s="26">
        <v>3</v>
      </c>
      <c r="I26" s="27">
        <v>5.4325714111328125</v>
      </c>
      <c r="J26" s="27">
        <v>5.5661013126373291</v>
      </c>
      <c r="K26" s="27">
        <v>5.6668834686279297</v>
      </c>
      <c r="L26" s="27">
        <v>5.6010782718658447</v>
      </c>
      <c r="M26" s="27">
        <v>5.5332019329071054</v>
      </c>
      <c r="N26" s="27">
        <v>5.3994140624999991</v>
      </c>
      <c r="O26" s="27">
        <v>5.533205509185791</v>
      </c>
      <c r="P26" s="27">
        <v>5.4663782119750977</v>
      </c>
      <c r="Q26" s="27">
        <v>5.4672555923461914</v>
      </c>
      <c r="R26" s="27">
        <v>5.733593225479126</v>
      </c>
      <c r="S26">
        <v>5.3994140624999991</v>
      </c>
      <c r="T26">
        <v>5.733593225479126</v>
      </c>
      <c r="U26">
        <v>5.5399682998657225</v>
      </c>
      <c r="V26">
        <v>0.10004957680882584</v>
      </c>
      <c r="W26">
        <v>1.0227314838854455</v>
      </c>
    </row>
    <row r="27" spans="1:25" ht="15.75" thickBot="1" x14ac:dyDescent="0.3">
      <c r="A27" s="16" t="s">
        <v>20</v>
      </c>
      <c r="B27" s="18">
        <v>5.54</v>
      </c>
      <c r="C27" s="18">
        <v>5.53</v>
      </c>
      <c r="D27" s="18">
        <v>5.61</v>
      </c>
      <c r="E27" s="18">
        <v>5.08</v>
      </c>
      <c r="F27" s="18">
        <v>5.33</v>
      </c>
      <c r="G27" s="24">
        <v>5.42</v>
      </c>
      <c r="H27" s="26">
        <v>4</v>
      </c>
      <c r="I27" s="27">
        <v>7.3685</v>
      </c>
      <c r="J27" s="27">
        <v>5.4654999999999996</v>
      </c>
      <c r="K27" s="27">
        <v>6.3998847007751465</v>
      </c>
      <c r="L27" s="27">
        <v>7.1990349292755127</v>
      </c>
      <c r="M27" s="27">
        <v>8.4334981441497803</v>
      </c>
      <c r="N27" s="27">
        <v>10.168860197067261</v>
      </c>
      <c r="O27" s="27">
        <v>8.1671731472015381</v>
      </c>
      <c r="P27" s="27">
        <v>8.2005393505096436</v>
      </c>
      <c r="Q27" s="27">
        <v>7.5996677875518799</v>
      </c>
      <c r="R27" s="27">
        <v>11.366634368896484</v>
      </c>
      <c r="S27">
        <v>5.4654999999999996</v>
      </c>
      <c r="T27">
        <v>11.366634368896484</v>
      </c>
      <c r="U27">
        <v>8.0369292625427242</v>
      </c>
      <c r="V27">
        <v>1.626815593508532</v>
      </c>
      <c r="W27">
        <v>0.70498318635287105</v>
      </c>
    </row>
    <row r="28" spans="1:25" ht="15.75" thickBot="1" x14ac:dyDescent="0.3">
      <c r="A28" s="16" t="s">
        <v>38</v>
      </c>
      <c r="B28" s="18">
        <v>5.49</v>
      </c>
      <c r="C28" s="18">
        <v>6.01</v>
      </c>
      <c r="D28" s="18">
        <v>5.8</v>
      </c>
      <c r="E28" s="18">
        <v>5.2</v>
      </c>
      <c r="F28" s="18">
        <v>5.58</v>
      </c>
      <c r="G28" s="24">
        <v>5.62</v>
      </c>
      <c r="H28" s="26">
        <v>5</v>
      </c>
      <c r="I28" s="27">
        <v>8.4646000000000008</v>
      </c>
      <c r="J28" s="27">
        <v>5.5673000000000004</v>
      </c>
      <c r="K28" s="27">
        <v>6.99835205078125</v>
      </c>
      <c r="L28" s="27">
        <v>7.2007594108581543</v>
      </c>
      <c r="M28" s="27">
        <v>7.7662854194641122</v>
      </c>
      <c r="N28" s="27">
        <v>6.7669296264648429</v>
      </c>
      <c r="O28" s="27">
        <v>6.2003169059753418</v>
      </c>
      <c r="P28" s="27">
        <v>6.1994400024414062</v>
      </c>
      <c r="Q28" s="27">
        <v>6.0647706985473624</v>
      </c>
      <c r="R28" s="27">
        <v>5.8005719184875488</v>
      </c>
      <c r="S28">
        <v>5.5673000000000004</v>
      </c>
      <c r="T28">
        <v>8.4646000000000008</v>
      </c>
      <c r="U28">
        <v>6.7029326033020027</v>
      </c>
      <c r="V28">
        <v>0.87124538435820098</v>
      </c>
      <c r="W28">
        <v>0.84528673273678157</v>
      </c>
    </row>
    <row r="29" spans="1:25" x14ac:dyDescent="0.25">
      <c r="H29" s="26">
        <v>6</v>
      </c>
      <c r="I29" s="27">
        <v>40.899000000000001</v>
      </c>
      <c r="J29" s="27">
        <v>6.0994000000000002</v>
      </c>
      <c r="K29" s="27">
        <v>6.0349000000000004</v>
      </c>
      <c r="L29" s="27">
        <v>5.8997000000000002</v>
      </c>
      <c r="M29" s="27">
        <v>8.2326999999999995</v>
      </c>
      <c r="N29" s="27">
        <v>5.867</v>
      </c>
      <c r="O29" s="27">
        <v>8.5686999999999998</v>
      </c>
      <c r="P29" s="27">
        <v>6.367</v>
      </c>
      <c r="Q29" s="27">
        <v>7.8337000000000003</v>
      </c>
      <c r="R29" s="27">
        <v>5.7994000000000003</v>
      </c>
      <c r="S29">
        <v>5.7994000000000003</v>
      </c>
      <c r="T29">
        <v>40.899000000000001</v>
      </c>
      <c r="U29">
        <v>10.160150000000003</v>
      </c>
      <c r="V29">
        <v>10.295781282957595</v>
      </c>
      <c r="W29">
        <v>0.55765908967879385</v>
      </c>
    </row>
    <row r="30" spans="1:25" x14ac:dyDescent="0.25">
      <c r="H30" s="26">
        <v>7</v>
      </c>
      <c r="I30" s="27">
        <v>6.9005999999999998</v>
      </c>
      <c r="J30" s="27">
        <v>6.0662000000000003</v>
      </c>
      <c r="K30" s="27">
        <v>5.9996999999999998</v>
      </c>
      <c r="L30" s="27">
        <v>5.7984999999999998</v>
      </c>
      <c r="M30" s="27">
        <v>5.4653</v>
      </c>
      <c r="N30" s="27">
        <v>9.0317000000000007</v>
      </c>
      <c r="O30" s="27">
        <v>6.1673</v>
      </c>
      <c r="P30" s="27">
        <v>5.7</v>
      </c>
      <c r="Q30" s="27">
        <v>6.8343999999999996</v>
      </c>
      <c r="R30" s="27">
        <v>5.9667000000000003</v>
      </c>
      <c r="S30">
        <v>5.4653</v>
      </c>
      <c r="T30">
        <v>9.0317000000000007</v>
      </c>
      <c r="U30">
        <v>6.3930400000000009</v>
      </c>
      <c r="V30">
        <v>0.97998424701624398</v>
      </c>
      <c r="W30">
        <v>0.88626068349329878</v>
      </c>
    </row>
    <row r="31" spans="1:25" x14ac:dyDescent="0.25">
      <c r="H31" s="26">
        <v>8</v>
      </c>
      <c r="I31" s="27">
        <v>11.4</v>
      </c>
      <c r="J31" s="27">
        <v>7.8647999999999998</v>
      </c>
      <c r="K31" s="27">
        <v>5.9362000000000004</v>
      </c>
      <c r="L31" s="27">
        <v>5.5975999999999999</v>
      </c>
      <c r="M31" s="27">
        <v>6.1353999999999997</v>
      </c>
      <c r="N31" s="27">
        <v>6.0342000000000002</v>
      </c>
      <c r="O31" s="27">
        <v>5.9333</v>
      </c>
      <c r="P31" s="27">
        <v>5.7323000000000004</v>
      </c>
      <c r="Q31" s="27">
        <v>6.3998999999999997</v>
      </c>
      <c r="R31" s="27">
        <v>5.9641000000000002</v>
      </c>
      <c r="S31">
        <v>5.5975999999999999</v>
      </c>
      <c r="T31">
        <v>11.4</v>
      </c>
      <c r="U31">
        <v>6.6997799999999996</v>
      </c>
      <c r="V31">
        <v>1.6781948205139936</v>
      </c>
      <c r="W31">
        <v>0.84568448516219941</v>
      </c>
    </row>
    <row r="32" spans="1:25" x14ac:dyDescent="0.25">
      <c r="H32" s="26">
        <v>9</v>
      </c>
      <c r="I32" s="27">
        <v>5.8669000000000002</v>
      </c>
      <c r="J32" s="27">
        <v>6.0678000000000001</v>
      </c>
      <c r="K32" s="27">
        <v>5.8684000000000003</v>
      </c>
      <c r="L32" s="27">
        <v>6.4690000000000003</v>
      </c>
      <c r="M32" s="27">
        <v>5.9001999999999999</v>
      </c>
      <c r="N32" s="27">
        <v>6.1341000000000001</v>
      </c>
      <c r="O32" s="27">
        <v>5.8323999999999998</v>
      </c>
      <c r="P32" s="27">
        <v>5.8685999999999998</v>
      </c>
      <c r="Q32" s="27">
        <v>5.9669999999999996</v>
      </c>
      <c r="R32" s="27">
        <v>7.5007000000000001</v>
      </c>
      <c r="S32">
        <v>5.8323999999999998</v>
      </c>
      <c r="T32">
        <v>7.5007000000000001</v>
      </c>
      <c r="U32">
        <v>6.1475099999999996</v>
      </c>
      <c r="V32">
        <v>0.48667114862091426</v>
      </c>
      <c r="W32">
        <v>0.92165771182153422</v>
      </c>
    </row>
    <row r="33" spans="8:23" x14ac:dyDescent="0.25">
      <c r="H33" s="26">
        <v>10</v>
      </c>
      <c r="I33" s="27">
        <v>6.9671000000000003</v>
      </c>
      <c r="J33" s="27">
        <v>8</v>
      </c>
      <c r="K33" s="27">
        <v>8.3352000000000004</v>
      </c>
      <c r="L33" s="27">
        <v>6.3685</v>
      </c>
      <c r="M33" s="27">
        <v>5.6364000000000001</v>
      </c>
      <c r="N33" s="27">
        <v>5.6016000000000004</v>
      </c>
      <c r="O33" s="27">
        <v>6.0011999999999999</v>
      </c>
      <c r="P33" s="27">
        <v>5.5338000000000003</v>
      </c>
      <c r="Q33" s="27">
        <v>5.5006000000000004</v>
      </c>
      <c r="R33" s="27">
        <v>5.5016999999999996</v>
      </c>
      <c r="S33">
        <v>5.5006000000000004</v>
      </c>
      <c r="T33">
        <v>8.3352000000000004</v>
      </c>
      <c r="U33">
        <v>6.3446099999999994</v>
      </c>
      <c r="V33">
        <v>1.0169880937847819</v>
      </c>
      <c r="W33">
        <v>0.89302573365423565</v>
      </c>
    </row>
    <row r="34" spans="8:23" x14ac:dyDescent="0.25">
      <c r="H34" s="26">
        <v>11</v>
      </c>
      <c r="I34" s="27">
        <v>6.0326000000000004</v>
      </c>
      <c r="J34" s="27">
        <v>5.7328000000000001</v>
      </c>
      <c r="K34" s="27">
        <v>5.532</v>
      </c>
      <c r="L34" s="27">
        <v>5.9352</v>
      </c>
      <c r="M34" s="27">
        <v>5.3996000000000004</v>
      </c>
      <c r="N34" s="27">
        <v>5.6653000000000002</v>
      </c>
      <c r="O34" s="27">
        <v>5.9656000000000002</v>
      </c>
      <c r="P34" s="27">
        <v>5.5636000000000001</v>
      </c>
      <c r="Q34" s="27">
        <v>5.4001999999999999</v>
      </c>
      <c r="R34" s="27">
        <v>5.6326000000000001</v>
      </c>
      <c r="S34">
        <v>5.3996000000000004</v>
      </c>
      <c r="T34">
        <v>6.0326000000000004</v>
      </c>
      <c r="U34">
        <v>5.6859500000000001</v>
      </c>
      <c r="V34">
        <v>0.2163984715750091</v>
      </c>
      <c r="W34">
        <v>0.99647376427861656</v>
      </c>
    </row>
    <row r="35" spans="8:23" x14ac:dyDescent="0.25">
      <c r="H35" s="26">
        <v>12</v>
      </c>
      <c r="I35" s="27">
        <v>6.0317999999999996</v>
      </c>
      <c r="J35" s="27">
        <v>5.3978000000000002</v>
      </c>
      <c r="K35" s="27">
        <v>6.0317999999999996</v>
      </c>
      <c r="L35" s="27">
        <v>5.3998999999999997</v>
      </c>
      <c r="M35" s="27">
        <v>5.6340000000000003</v>
      </c>
      <c r="N35" s="27">
        <v>5.3998999999999997</v>
      </c>
      <c r="O35" s="27">
        <v>5.3994999999999997</v>
      </c>
      <c r="P35" s="27">
        <v>5.4321000000000002</v>
      </c>
      <c r="Q35" s="27">
        <v>5.4001999999999999</v>
      </c>
      <c r="R35" s="27">
        <v>5.4001000000000001</v>
      </c>
      <c r="S35">
        <v>5.3978000000000002</v>
      </c>
      <c r="T35">
        <v>6.0317999999999996</v>
      </c>
      <c r="U35">
        <v>5.5527100000000003</v>
      </c>
      <c r="V35">
        <v>0.24918479267403126</v>
      </c>
      <c r="W35">
        <v>1.0203846410131268</v>
      </c>
    </row>
    <row r="36" spans="8:23" x14ac:dyDescent="0.25">
      <c r="H36" s="26">
        <v>13</v>
      </c>
      <c r="I36" s="27">
        <v>11.000999999999999</v>
      </c>
      <c r="J36" s="27">
        <v>6.4988999999999999</v>
      </c>
      <c r="K36" s="27">
        <v>7.1307</v>
      </c>
      <c r="L36" s="27">
        <v>9.6999999999999993</v>
      </c>
      <c r="M36" s="27">
        <v>6.4654999999999996</v>
      </c>
      <c r="N36" s="27">
        <v>6.5664999999999996</v>
      </c>
      <c r="O36" s="27">
        <v>10.798999999999999</v>
      </c>
      <c r="P36" s="27">
        <v>7.8659999999999997</v>
      </c>
      <c r="Q36" s="27">
        <v>7.1664000000000003</v>
      </c>
      <c r="R36" s="27">
        <v>6.6665000000000001</v>
      </c>
      <c r="S36">
        <v>6.4654999999999996</v>
      </c>
      <c r="T36">
        <v>11.000999999999999</v>
      </c>
      <c r="U36">
        <v>7.9860500000000005</v>
      </c>
      <c r="V36">
        <v>1.7215725190940965</v>
      </c>
      <c r="W36">
        <v>0.70947464641468549</v>
      </c>
    </row>
    <row r="37" spans="8:23" x14ac:dyDescent="0.25">
      <c r="H37" s="26">
        <v>14</v>
      </c>
      <c r="I37" s="27">
        <v>8.0993999999999993</v>
      </c>
      <c r="J37" s="27">
        <v>8.0329999999999995</v>
      </c>
      <c r="K37" s="27">
        <v>11.1</v>
      </c>
      <c r="L37" s="27">
        <v>6.7324000000000002</v>
      </c>
      <c r="M37" s="27">
        <v>5.9010999999999996</v>
      </c>
      <c r="N37" s="27">
        <v>5.6997999999999998</v>
      </c>
      <c r="O37" s="27">
        <v>5.9336000000000002</v>
      </c>
      <c r="P37" s="27">
        <v>7.0666000000000002</v>
      </c>
      <c r="Q37" s="27">
        <v>7.3025000000000002</v>
      </c>
      <c r="R37" s="27">
        <v>7.0338000000000003</v>
      </c>
      <c r="S37">
        <v>5.6997999999999998</v>
      </c>
      <c r="T37">
        <v>11.1</v>
      </c>
      <c r="U37">
        <v>7.2902199999999997</v>
      </c>
      <c r="V37">
        <v>1.4982488810608234</v>
      </c>
      <c r="W37">
        <v>0.77719190916049175</v>
      </c>
    </row>
    <row r="38" spans="8:23" x14ac:dyDescent="0.25">
      <c r="H38" s="26">
        <v>15</v>
      </c>
      <c r="I38" s="27">
        <v>6.6002999999999998</v>
      </c>
      <c r="J38" s="27">
        <v>5.6989999999999998</v>
      </c>
      <c r="K38" s="27">
        <v>19.498000000000001</v>
      </c>
      <c r="L38" s="27">
        <v>5.4025999999999996</v>
      </c>
      <c r="M38" s="27">
        <v>5.8647</v>
      </c>
      <c r="N38" s="27">
        <v>5.8663999999999996</v>
      </c>
      <c r="O38" s="27">
        <v>5.4344000000000001</v>
      </c>
      <c r="P38" s="27">
        <v>5.8982999999999999</v>
      </c>
      <c r="Q38" s="27">
        <v>5.7343000000000002</v>
      </c>
      <c r="R38" s="27">
        <v>6.3653000000000004</v>
      </c>
      <c r="S38">
        <v>5.4025999999999996</v>
      </c>
      <c r="T38">
        <v>19.498000000000001</v>
      </c>
      <c r="U38">
        <v>7.2363299999999997</v>
      </c>
      <c r="V38">
        <v>4.1023063639981849</v>
      </c>
      <c r="W38">
        <v>0.7829797701320973</v>
      </c>
    </row>
    <row r="39" spans="8:23" x14ac:dyDescent="0.25">
      <c r="H39" s="26">
        <v>16</v>
      </c>
      <c r="I39" s="27">
        <v>5.4009</v>
      </c>
      <c r="J39" s="27">
        <v>5.4352</v>
      </c>
      <c r="K39" s="27">
        <v>5.4006999999999996</v>
      </c>
      <c r="L39" s="27">
        <v>5.6977000000000002</v>
      </c>
      <c r="M39" s="27">
        <v>5.3997999999999999</v>
      </c>
      <c r="N39" s="27">
        <v>5.5022000000000002</v>
      </c>
      <c r="O39" s="27">
        <v>5.4678000000000004</v>
      </c>
      <c r="P39" s="27">
        <v>5.4001999999999999</v>
      </c>
      <c r="Q39" s="27">
        <v>5.3981000000000003</v>
      </c>
      <c r="R39" s="27">
        <v>6.4010999999999996</v>
      </c>
      <c r="S39">
        <v>5.3981000000000003</v>
      </c>
      <c r="T39">
        <v>6.4010999999999996</v>
      </c>
      <c r="U39">
        <v>5.5503699999999991</v>
      </c>
      <c r="V39">
        <v>0.29681658326313226</v>
      </c>
      <c r="W39">
        <v>1.0208148285609788</v>
      </c>
    </row>
    <row r="40" spans="8:23" x14ac:dyDescent="0.25">
      <c r="H40" s="26">
        <v>17</v>
      </c>
      <c r="I40" s="27">
        <v>5.4326999999999996</v>
      </c>
      <c r="J40" s="27">
        <v>5.7350000000000003</v>
      </c>
      <c r="K40" s="27">
        <v>5.7652999999999999</v>
      </c>
      <c r="L40" s="27">
        <v>5.7301000000000002</v>
      </c>
      <c r="M40" s="27">
        <v>5.6311</v>
      </c>
      <c r="N40" s="27">
        <v>5.4005999999999998</v>
      </c>
      <c r="O40" s="27">
        <v>7.3655999999999997</v>
      </c>
      <c r="P40" s="27">
        <v>5.8009000000000004</v>
      </c>
      <c r="Q40" s="27">
        <v>5.7986000000000004</v>
      </c>
      <c r="R40" s="27">
        <v>6.1345999999999998</v>
      </c>
      <c r="S40">
        <v>5.4005999999999998</v>
      </c>
      <c r="T40">
        <v>7.3655999999999997</v>
      </c>
      <c r="U40">
        <v>5.8794500000000003</v>
      </c>
      <c r="V40">
        <v>0.5322792711537806</v>
      </c>
      <c r="W40">
        <v>0.96367857537694845</v>
      </c>
    </row>
    <row r="42" spans="8:23" x14ac:dyDescent="0.25">
      <c r="H42" s="30" t="s">
        <v>17</v>
      </c>
      <c r="I42" s="31" t="s">
        <v>46</v>
      </c>
      <c r="J42" s="31" t="s">
        <v>47</v>
      </c>
      <c r="K42" s="31" t="s">
        <v>32</v>
      </c>
      <c r="L42" s="31" t="s">
        <v>48</v>
      </c>
      <c r="M42" s="31" t="s">
        <v>49</v>
      </c>
    </row>
    <row r="43" spans="8:23" x14ac:dyDescent="0.25">
      <c r="H43" s="28">
        <v>1</v>
      </c>
      <c r="I43" s="29">
        <v>6.3998847007751465</v>
      </c>
      <c r="J43" s="29">
        <v>11.366634368896484</v>
      </c>
      <c r="K43" s="29">
        <v>8.2335469007492073</v>
      </c>
      <c r="L43" s="29">
        <v>1.477442164257746</v>
      </c>
      <c r="M43" s="29">
        <v>0.68814814177890138</v>
      </c>
    </row>
    <row r="44" spans="8:23" x14ac:dyDescent="0.25">
      <c r="H44" s="28">
        <v>2</v>
      </c>
      <c r="I44" s="29">
        <v>5.8005719184875488</v>
      </c>
      <c r="J44" s="29">
        <v>9.3669366836547834</v>
      </c>
      <c r="K44" s="29">
        <v>6.8332393884658815</v>
      </c>
      <c r="L44" s="29">
        <v>1.0327028153614577</v>
      </c>
      <c r="M44" s="29">
        <v>0.82916749698008763</v>
      </c>
    </row>
    <row r="45" spans="8:23" x14ac:dyDescent="0.25">
      <c r="H45" s="28">
        <v>3</v>
      </c>
      <c r="I45" s="29">
        <v>5.3994140624999991</v>
      </c>
      <c r="J45" s="29">
        <v>5.733593225479126</v>
      </c>
      <c r="K45" s="29">
        <v>5.5399682998657225</v>
      </c>
      <c r="L45" s="29">
        <v>0.10004957680882584</v>
      </c>
      <c r="M45" s="29">
        <v>1.0227314838854455</v>
      </c>
    </row>
    <row r="46" spans="8:23" x14ac:dyDescent="0.25">
      <c r="H46" s="28">
        <v>4</v>
      </c>
      <c r="I46" s="29">
        <v>5.4654999999999996</v>
      </c>
      <c r="J46" s="29">
        <v>11.366634368896484</v>
      </c>
      <c r="K46" s="29">
        <v>8.0369292625427242</v>
      </c>
      <c r="L46" s="29">
        <v>1.626815593508532</v>
      </c>
      <c r="M46" s="29">
        <v>0.70498318635287105</v>
      </c>
    </row>
    <row r="47" spans="8:23" x14ac:dyDescent="0.25">
      <c r="H47" s="28">
        <v>5</v>
      </c>
      <c r="I47" s="29">
        <v>5.5673000000000004</v>
      </c>
      <c r="J47" s="29">
        <v>8.4646000000000008</v>
      </c>
      <c r="K47" s="29">
        <v>6.7029326033020027</v>
      </c>
      <c r="L47" s="29">
        <v>0.87124538435820098</v>
      </c>
      <c r="M47" s="29">
        <v>0.84528673273678157</v>
      </c>
    </row>
    <row r="48" spans="8:23" x14ac:dyDescent="0.25">
      <c r="H48" s="28">
        <v>6</v>
      </c>
      <c r="I48" s="29">
        <v>5.7994000000000003</v>
      </c>
      <c r="J48" s="29">
        <v>40.899000000000001</v>
      </c>
      <c r="K48" s="29">
        <v>10.160150000000003</v>
      </c>
      <c r="L48" s="29">
        <v>10.295781282957595</v>
      </c>
      <c r="M48" s="29">
        <v>0.55765908967879385</v>
      </c>
    </row>
    <row r="49" spans="8:13" x14ac:dyDescent="0.25">
      <c r="H49" s="28">
        <v>7</v>
      </c>
      <c r="I49" s="29">
        <v>5.4653</v>
      </c>
      <c r="J49" s="29">
        <v>9.0317000000000007</v>
      </c>
      <c r="K49" s="29">
        <v>6.3930400000000009</v>
      </c>
      <c r="L49" s="29">
        <v>0.97998424701624398</v>
      </c>
      <c r="M49" s="29">
        <v>0.88626068349329878</v>
      </c>
    </row>
    <row r="50" spans="8:13" x14ac:dyDescent="0.25">
      <c r="H50" s="28">
        <v>8</v>
      </c>
      <c r="I50" s="29">
        <v>5.5975999999999999</v>
      </c>
      <c r="J50" s="29">
        <v>11.4</v>
      </c>
      <c r="K50" s="29">
        <v>6.6997799999999996</v>
      </c>
      <c r="L50" s="29">
        <v>1.6781948205139936</v>
      </c>
      <c r="M50" s="29">
        <v>0.84568448516219941</v>
      </c>
    </row>
    <row r="51" spans="8:13" x14ac:dyDescent="0.25">
      <c r="H51" s="28">
        <v>9</v>
      </c>
      <c r="I51" s="29">
        <v>5.8323999999999998</v>
      </c>
      <c r="J51" s="29">
        <v>7.5007000000000001</v>
      </c>
      <c r="K51" s="29">
        <v>6.1475099999999996</v>
      </c>
      <c r="L51" s="29">
        <v>0.48667114862091426</v>
      </c>
      <c r="M51" s="29">
        <v>0.92165771182153422</v>
      </c>
    </row>
    <row r="52" spans="8:13" x14ac:dyDescent="0.25">
      <c r="H52" s="28">
        <v>10</v>
      </c>
      <c r="I52" s="29">
        <v>5.5006000000000004</v>
      </c>
      <c r="J52" s="29">
        <v>8.3352000000000004</v>
      </c>
      <c r="K52" s="29">
        <v>6.3446099999999994</v>
      </c>
      <c r="L52" s="29">
        <v>1.0169880937847819</v>
      </c>
      <c r="M52" s="29">
        <v>0.89302573365423565</v>
      </c>
    </row>
    <row r="53" spans="8:13" x14ac:dyDescent="0.25">
      <c r="H53" s="28">
        <v>11</v>
      </c>
      <c r="I53" s="29">
        <v>5.3996000000000004</v>
      </c>
      <c r="J53" s="29">
        <v>6.0326000000000004</v>
      </c>
      <c r="K53" s="29">
        <v>5.6859500000000001</v>
      </c>
      <c r="L53" s="29">
        <v>0.2163984715750091</v>
      </c>
      <c r="M53" s="29">
        <v>0.99647376427861656</v>
      </c>
    </row>
    <row r="54" spans="8:13" x14ac:dyDescent="0.25">
      <c r="H54" s="28">
        <v>12</v>
      </c>
      <c r="I54" s="29">
        <v>5.3978000000000002</v>
      </c>
      <c r="J54" s="29">
        <v>6.0317999999999996</v>
      </c>
      <c r="K54" s="29">
        <v>5.5527100000000003</v>
      </c>
      <c r="L54" s="29">
        <v>0.24918479267403126</v>
      </c>
      <c r="M54" s="29">
        <v>1.0203846410131268</v>
      </c>
    </row>
    <row r="55" spans="8:13" x14ac:dyDescent="0.25">
      <c r="H55" s="28">
        <v>13</v>
      </c>
      <c r="I55" s="29">
        <v>6.4654999999999996</v>
      </c>
      <c r="J55" s="29">
        <v>11.000999999999999</v>
      </c>
      <c r="K55" s="29">
        <v>7.9860500000000005</v>
      </c>
      <c r="L55" s="29">
        <v>1.7215725190940965</v>
      </c>
      <c r="M55" s="29">
        <v>0.70947464641468549</v>
      </c>
    </row>
    <row r="56" spans="8:13" x14ac:dyDescent="0.25">
      <c r="H56" s="28">
        <v>14</v>
      </c>
      <c r="I56" s="29">
        <v>5.6997999999999998</v>
      </c>
      <c r="J56" s="29">
        <v>11.1</v>
      </c>
      <c r="K56" s="29">
        <v>7.2902199999999997</v>
      </c>
      <c r="L56" s="29">
        <v>1.4982488810608234</v>
      </c>
      <c r="M56" s="29">
        <v>0.77719190916049175</v>
      </c>
    </row>
    <row r="57" spans="8:13" x14ac:dyDescent="0.25">
      <c r="H57" s="28">
        <v>15</v>
      </c>
      <c r="I57" s="29">
        <v>5.4025999999999996</v>
      </c>
      <c r="J57" s="29">
        <v>19.498000000000001</v>
      </c>
      <c r="K57" s="29">
        <v>7.2363299999999997</v>
      </c>
      <c r="L57" s="29">
        <v>4.1023063639981849</v>
      </c>
      <c r="M57" s="29">
        <v>0.7829797701320973</v>
      </c>
    </row>
    <row r="58" spans="8:13" x14ac:dyDescent="0.25">
      <c r="H58" t="s">
        <v>35</v>
      </c>
      <c r="I58" s="2">
        <f>AVERAGE(I43:I57)</f>
        <v>5.67955137878418</v>
      </c>
      <c r="J58" s="2">
        <f t="shared" ref="J58:M58" si="1">AVERAGE(J43:J57)</f>
        <v>11.808559909795125</v>
      </c>
      <c r="K58" s="2">
        <f t="shared" si="1"/>
        <v>6.9895310969950373</v>
      </c>
      <c r="L58" s="2">
        <f t="shared" si="1"/>
        <v>1.8235724103726958</v>
      </c>
      <c r="M58" s="2">
        <f t="shared" si="1"/>
        <v>0.83207396510287768</v>
      </c>
    </row>
    <row r="59" spans="8:13" x14ac:dyDescent="0.25">
      <c r="I59" s="4"/>
      <c r="J59" s="4"/>
      <c r="K59" s="4"/>
      <c r="L59" s="4"/>
      <c r="M59" s="4"/>
    </row>
    <row r="62" spans="8:13" x14ac:dyDescent="0.25">
      <c r="H62" t="s">
        <v>17</v>
      </c>
      <c r="I62" t="s">
        <v>50</v>
      </c>
      <c r="J62" t="s">
        <v>51</v>
      </c>
      <c r="K62" t="s">
        <v>52</v>
      </c>
      <c r="L62" t="s">
        <v>53</v>
      </c>
    </row>
    <row r="63" spans="8:13" x14ac:dyDescent="0.25">
      <c r="H63">
        <v>1</v>
      </c>
      <c r="I63" s="22">
        <v>6.0317999999999996</v>
      </c>
      <c r="J63" s="22">
        <v>6.0326000000000004</v>
      </c>
      <c r="K63" s="22">
        <v>6.9005999999999998</v>
      </c>
      <c r="L63" s="22">
        <v>6.9671000000000003</v>
      </c>
    </row>
    <row r="64" spans="8:13" x14ac:dyDescent="0.25">
      <c r="H64">
        <v>2</v>
      </c>
      <c r="I64" s="22">
        <v>5.3978000000000002</v>
      </c>
      <c r="J64" s="22">
        <v>5.7328000000000001</v>
      </c>
      <c r="K64" s="22">
        <v>6.0662000000000003</v>
      </c>
      <c r="L64" s="22">
        <v>8</v>
      </c>
    </row>
    <row r="65" spans="8:12" x14ac:dyDescent="0.25">
      <c r="H65" s="4">
        <v>3</v>
      </c>
      <c r="I65" s="22">
        <v>6.0317999999999996</v>
      </c>
      <c r="J65" s="22">
        <v>5.532</v>
      </c>
      <c r="K65" s="22">
        <v>5.9996999999999998</v>
      </c>
      <c r="L65" s="22">
        <v>8.3352000000000004</v>
      </c>
    </row>
    <row r="66" spans="8:12" x14ac:dyDescent="0.25">
      <c r="H66" s="4">
        <v>4</v>
      </c>
      <c r="I66" s="22">
        <v>5.3998999999999997</v>
      </c>
      <c r="J66" s="22">
        <v>5.9352</v>
      </c>
      <c r="K66" s="22">
        <v>5.7984999999999998</v>
      </c>
      <c r="L66" s="22">
        <v>6.3685</v>
      </c>
    </row>
    <row r="67" spans="8:12" x14ac:dyDescent="0.25">
      <c r="H67" s="4">
        <v>5</v>
      </c>
      <c r="I67" s="22">
        <v>5.6340000000000003</v>
      </c>
      <c r="J67" s="22">
        <v>5.3996000000000004</v>
      </c>
      <c r="K67" s="22">
        <v>5.4653</v>
      </c>
      <c r="L67" s="22">
        <v>5.6364000000000001</v>
      </c>
    </row>
    <row r="68" spans="8:12" x14ac:dyDescent="0.25">
      <c r="H68" s="4">
        <v>6</v>
      </c>
      <c r="I68" s="22">
        <v>5.3998999999999997</v>
      </c>
      <c r="J68" s="22">
        <v>5.6653000000000002</v>
      </c>
      <c r="K68" s="22">
        <v>9.0317000000000007</v>
      </c>
      <c r="L68" s="22">
        <v>5.6016000000000004</v>
      </c>
    </row>
    <row r="69" spans="8:12" x14ac:dyDescent="0.25">
      <c r="H69" s="4">
        <v>7</v>
      </c>
      <c r="I69" s="22">
        <v>5.3994999999999997</v>
      </c>
      <c r="J69" s="22">
        <v>5.9656000000000002</v>
      </c>
      <c r="K69" s="22">
        <v>6.1673</v>
      </c>
      <c r="L69" s="22">
        <v>6.0011999999999999</v>
      </c>
    </row>
    <row r="70" spans="8:12" x14ac:dyDescent="0.25">
      <c r="H70" s="4">
        <v>8</v>
      </c>
      <c r="I70" s="22">
        <v>5.4321000000000002</v>
      </c>
      <c r="J70" s="22">
        <v>5.5636000000000001</v>
      </c>
      <c r="K70" s="22">
        <v>5.7</v>
      </c>
      <c r="L70" s="22">
        <v>5.5338000000000003</v>
      </c>
    </row>
    <row r="71" spans="8:12" x14ac:dyDescent="0.25">
      <c r="H71" s="4">
        <v>9</v>
      </c>
      <c r="I71" s="22">
        <v>5.4001999999999999</v>
      </c>
      <c r="J71" s="22">
        <v>5.4001999999999999</v>
      </c>
      <c r="K71" s="22">
        <v>6.8343999999999996</v>
      </c>
      <c r="L71" s="22">
        <v>5.5006000000000004</v>
      </c>
    </row>
    <row r="72" spans="8:12" x14ac:dyDescent="0.25">
      <c r="H72" s="4">
        <v>10</v>
      </c>
      <c r="I72" s="22">
        <v>5.4001000000000001</v>
      </c>
      <c r="J72" s="22">
        <v>5.6326000000000001</v>
      </c>
      <c r="K72" s="22">
        <v>5.9667000000000003</v>
      </c>
      <c r="L72" s="22">
        <v>5.5016999999999996</v>
      </c>
    </row>
    <row r="74" spans="8:12" x14ac:dyDescent="0.25">
      <c r="H74" t="s">
        <v>54</v>
      </c>
    </row>
    <row r="75" spans="8:12" x14ac:dyDescent="0.25">
      <c r="H75" t="s">
        <v>55</v>
      </c>
    </row>
    <row r="76" spans="8:12" x14ac:dyDescent="0.25">
      <c r="H76">
        <f>L78</f>
        <v>0</v>
      </c>
    </row>
    <row r="77" spans="8:12" x14ac:dyDescent="0.25">
      <c r="H77" t="s">
        <v>17</v>
      </c>
    </row>
  </sheetData>
  <mergeCells count="8">
    <mergeCell ref="B23:G23"/>
    <mergeCell ref="J1:O1"/>
    <mergeCell ref="R1:U1"/>
    <mergeCell ref="V1:Y1"/>
    <mergeCell ref="I22:R22"/>
    <mergeCell ref="B1:G1"/>
    <mergeCell ref="B9:G9"/>
    <mergeCell ref="B16:G1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</dc:creator>
  <cp:lastModifiedBy>RS.PC</cp:lastModifiedBy>
  <dcterms:created xsi:type="dcterms:W3CDTF">2018-12-08T18:49:59Z</dcterms:created>
  <dcterms:modified xsi:type="dcterms:W3CDTF">2020-01-24T17:48:13Z</dcterms:modified>
</cp:coreProperties>
</file>