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vinci7d/articles/ieee-access/data/doc/evaluation/accuracy/"/>
    </mc:Choice>
  </mc:AlternateContent>
  <xr:revisionPtr revIDLastSave="1012" documentId="8_{BAAD51DB-DD5B-4C1B-ABE6-4760638B146F}" xr6:coauthVersionLast="47" xr6:coauthVersionMax="47" xr10:uidLastSave="{0E249888-D7E0-4ADD-8DB7-3394A3E1A97B}"/>
  <bookViews>
    <workbookView xWindow="-108" yWindow="-108" windowWidth="23256" windowHeight="12576" xr2:uid="{63653699-016C-4D54-A699-F3308576B6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1" l="1"/>
  <c r="AA5" i="1" s="1"/>
  <c r="AI5" i="1" s="1"/>
  <c r="AL26" i="1"/>
  <c r="AL25" i="1"/>
  <c r="AL24" i="1"/>
  <c r="AL23" i="1"/>
  <c r="AL22" i="1"/>
  <c r="AL21" i="1"/>
  <c r="AL20" i="1"/>
  <c r="AL19" i="1"/>
  <c r="AL13" i="1"/>
  <c r="AL12" i="1"/>
  <c r="AL11" i="1"/>
  <c r="AL10" i="1"/>
  <c r="AL9" i="1"/>
  <c r="AL8" i="1"/>
  <c r="AL7" i="1"/>
  <c r="AL6" i="1"/>
  <c r="AL18" i="1"/>
  <c r="AL5" i="1"/>
  <c r="AK18" i="1"/>
  <c r="AK26" i="1"/>
  <c r="AK25" i="1"/>
  <c r="AK24" i="1"/>
  <c r="AK23" i="1"/>
  <c r="AK22" i="1"/>
  <c r="AK21" i="1"/>
  <c r="AK20" i="1"/>
  <c r="AK19" i="1"/>
  <c r="AK13" i="1"/>
  <c r="AK12" i="1"/>
  <c r="AK11" i="1"/>
  <c r="AK10" i="1"/>
  <c r="AK9" i="1"/>
  <c r="AK8" i="1"/>
  <c r="AK7" i="1"/>
  <c r="AK6" i="1"/>
  <c r="AK5" i="1"/>
  <c r="AI10" i="1"/>
  <c r="AJ26" i="1"/>
  <c r="AJ25" i="1"/>
  <c r="AJ24" i="1"/>
  <c r="AJ23" i="1"/>
  <c r="AJ22" i="1"/>
  <c r="AJ21" i="1"/>
  <c r="AJ20" i="1"/>
  <c r="AJ19" i="1"/>
  <c r="AJ13" i="1"/>
  <c r="AJ12" i="1"/>
  <c r="AJ11" i="1"/>
  <c r="AJ10" i="1"/>
  <c r="AJ9" i="1"/>
  <c r="AJ8" i="1"/>
  <c r="AJ6" i="1"/>
  <c r="AJ7" i="1"/>
  <c r="AJ18" i="1"/>
  <c r="AJ5" i="1"/>
  <c r="AB5" i="1"/>
  <c r="AC5" i="1" s="1"/>
  <c r="BG18" i="1"/>
  <c r="BG5" i="1"/>
  <c r="BF18" i="1"/>
  <c r="BF5" i="1"/>
  <c r="BE18" i="1"/>
  <c r="BE5" i="1"/>
  <c r="BD18" i="1"/>
  <c r="BD5" i="1"/>
  <c r="AI13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5" i="1"/>
  <c r="AG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5" i="1"/>
  <c r="AE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Z18" i="1"/>
  <c r="AA18" i="1" s="1"/>
  <c r="AI18" i="1" s="1"/>
  <c r="Z19" i="1"/>
  <c r="AA19" i="1" s="1"/>
  <c r="AI19" i="1" s="1"/>
  <c r="Z20" i="1"/>
  <c r="AA20" i="1" s="1"/>
  <c r="AI20" i="1" s="1"/>
  <c r="Z21" i="1"/>
  <c r="AA21" i="1" s="1"/>
  <c r="AI21" i="1" s="1"/>
  <c r="Z22" i="1"/>
  <c r="AA22" i="1" s="1"/>
  <c r="AI22" i="1" s="1"/>
  <c r="Z23" i="1"/>
  <c r="AA23" i="1" s="1"/>
  <c r="AI23" i="1" s="1"/>
  <c r="Z24" i="1"/>
  <c r="AA24" i="1" s="1"/>
  <c r="AI24" i="1" s="1"/>
  <c r="Z25" i="1"/>
  <c r="AA25" i="1" s="1"/>
  <c r="AI25" i="1" s="1"/>
  <c r="Z26" i="1"/>
  <c r="AA26" i="1" s="1"/>
  <c r="AI26" i="1" s="1"/>
  <c r="Z9" i="1"/>
  <c r="AA9" i="1" s="1"/>
  <c r="AI9" i="1" s="1"/>
  <c r="Z7" i="1"/>
  <c r="AA7" i="1" s="1"/>
  <c r="AI7" i="1" s="1"/>
  <c r="Z6" i="1"/>
  <c r="AA6" i="1" s="1"/>
  <c r="AI6" i="1" s="1"/>
  <c r="Z8" i="1"/>
  <c r="AA8" i="1" s="1"/>
  <c r="Z10" i="1"/>
  <c r="AA10" i="1" s="1"/>
  <c r="Z11" i="1"/>
  <c r="AA11" i="1" s="1"/>
  <c r="AI11" i="1" s="1"/>
  <c r="Z12" i="1"/>
  <c r="AA12" i="1" s="1"/>
  <c r="AI12" i="1" s="1"/>
  <c r="Z13" i="1"/>
  <c r="AA13" i="1" s="1"/>
  <c r="AI8" i="1" l="1"/>
</calcChain>
</file>

<file path=xl/sharedStrings.xml><?xml version="1.0" encoding="utf-8"?>
<sst xmlns="http://schemas.openxmlformats.org/spreadsheetml/2006/main" count="101" uniqueCount="49">
  <si>
    <t>Renderization results</t>
  </si>
  <si>
    <t>Ground-truth (Reference Gerber Viewer from Umcao)</t>
  </si>
  <si>
    <t>A</t>
  </si>
  <si>
    <t>B</t>
  </si>
  <si>
    <t>C</t>
  </si>
  <si>
    <t>D</t>
  </si>
  <si>
    <t>Gerber file</t>
  </si>
  <si>
    <t>Resolution
(mm/px)</t>
  </si>
  <si>
    <t>Parser</t>
  </si>
  <si>
    <t>x
(px)</t>
  </si>
  <si>
    <t>y
(px)</t>
  </si>
  <si>
    <t>x
(mm)</t>
  </si>
  <si>
    <t>y
(mm)</t>
  </si>
  <si>
    <t>RDH-B</t>
  </si>
  <si>
    <t>GerbView</t>
  </si>
  <si>
    <t>GerbLib</t>
  </si>
  <si>
    <t>V7DParser</t>
  </si>
  <si>
    <t>RDH-F</t>
  </si>
  <si>
    <t>Dx
(px)</t>
  </si>
  <si>
    <t>Dy
(px)</t>
  </si>
  <si>
    <t>height
(px)</t>
  </si>
  <si>
    <t>width
(px)</t>
  </si>
  <si>
    <t>Size</t>
  </si>
  <si>
    <t>Diam
(mm)</t>
  </si>
  <si>
    <t>width
(mm)</t>
  </si>
  <si>
    <t>height
(mm)</t>
  </si>
  <si>
    <t>Observations</t>
  </si>
  <si>
    <t>Run out of memory (pint, Krita, gimp, …)</t>
  </si>
  <si>
    <t>all circles had deformations</t>
  </si>
  <si>
    <t>B,C, D had deformation in Y</t>
  </si>
  <si>
    <t>A,B,C, D had deformation in Y</t>
  </si>
  <si>
    <t>A, B, C had deformation Y</t>
  </si>
  <si>
    <t>Aperture blocks</t>
  </si>
  <si>
    <t>AB</t>
  </si>
  <si>
    <t>BC</t>
  </si>
  <si>
    <t>CD</t>
  </si>
  <si>
    <t>DA</t>
  </si>
  <si>
    <t>DC</t>
  </si>
  <si>
    <t>Distance (mm)</t>
  </si>
  <si>
    <t>Distance (px and mm)</t>
  </si>
  <si>
    <t>AB (px)</t>
  </si>
  <si>
    <t>AB (mm)</t>
  </si>
  <si>
    <t>BC (px)</t>
  </si>
  <si>
    <t>BC (mm)</t>
  </si>
  <si>
    <t>CD (px)</t>
  </si>
  <si>
    <t>CD (mm)</t>
  </si>
  <si>
    <t>DA (px)</t>
  </si>
  <si>
    <t>DA (mm)</t>
  </si>
  <si>
    <t>Erro absoluto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</si>
</sst>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 applyAlignment="1">
      <alignment horizontal="center" wrapText="1"/>
    </xf>
    <xf numFmtId="0" fontId="1" fillId="0" borderId="3" xfId="0" applyFont="1" applyBorder="1" applyAlignment="1"/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5A58-5177-48CD-891A-D63360E62C8C}">
  <dimension ref="A1:BG33"/>
  <sheetViews>
    <sheetView tabSelected="1" zoomScaleNormal="100" workbookViewId="0">
      <pane xSplit="4" ySplit="3" topLeftCell="W4" activePane="bottomRight" state="frozen"/>
      <selection pane="topRight" activeCell="E1" sqref="E1"/>
      <selection pane="bottomLeft" activeCell="A4" sqref="A4"/>
      <selection pane="bottomRight" activeCell="Z18" sqref="Z18"/>
    </sheetView>
  </sheetViews>
  <sheetFormatPr defaultColWidth="8.88671875" defaultRowHeight="13.2" x14ac:dyDescent="0.3"/>
  <cols>
    <col min="1" max="1" width="15.6640625" style="6" customWidth="1"/>
    <col min="2" max="2" width="10.6640625" style="6" customWidth="1"/>
    <col min="3" max="3" width="12.6640625" style="6" customWidth="1"/>
    <col min="4" max="4" width="1.77734375" style="6" customWidth="1"/>
    <col min="5" max="6" width="12.6640625" style="6" customWidth="1"/>
    <col min="7" max="7" width="1.6640625" style="6" customWidth="1"/>
    <col min="8" max="23" width="7.77734375" style="5" customWidth="1"/>
    <col min="24" max="24" width="1.6640625" style="5" customWidth="1"/>
    <col min="25" max="25" width="25.33203125" style="5" customWidth="1"/>
    <col min="26" max="26" width="7.21875" style="5" customWidth="1"/>
    <col min="27" max="27" width="8.5546875" style="5" bestFit="1" customWidth="1"/>
    <col min="28" max="28" width="12" style="5" bestFit="1" customWidth="1"/>
    <col min="29" max="29" width="10" style="5" bestFit="1" customWidth="1"/>
    <col min="30" max="30" width="12" style="5" bestFit="1" customWidth="1"/>
    <col min="31" max="31" width="8.6640625" style="5" bestFit="1" customWidth="1"/>
    <col min="32" max="33" width="8.44140625" style="5" customWidth="1"/>
    <col min="34" max="34" width="1.6640625" style="5" customWidth="1"/>
    <col min="35" max="35" width="10" style="5" customWidth="1"/>
    <col min="36" max="37" width="7.6640625" style="5" customWidth="1"/>
    <col min="38" max="38" width="8.44140625" style="5" customWidth="1"/>
    <col min="39" max="39" width="1.5546875" style="5" customWidth="1"/>
    <col min="40" max="40" width="9.109375" style="17" customWidth="1"/>
    <col min="41" max="41" width="9.5546875" style="17" customWidth="1"/>
    <col min="42" max="42" width="1.77734375" style="17" customWidth="1"/>
    <col min="43" max="44" width="5.44140625" style="12" bestFit="1" customWidth="1"/>
    <col min="45" max="45" width="5.5546875" style="12" bestFit="1" customWidth="1"/>
    <col min="46" max="47" width="5.44140625" style="12" bestFit="1" customWidth="1"/>
    <col min="48" max="48" width="5.5546875" style="12" bestFit="1" customWidth="1"/>
    <col min="49" max="50" width="5.44140625" style="12" bestFit="1" customWidth="1"/>
    <col min="51" max="51" width="5.5546875" style="12" bestFit="1" customWidth="1"/>
    <col min="52" max="52" width="6" style="12" bestFit="1" customWidth="1"/>
    <col min="53" max="53" width="5.44140625" style="12" bestFit="1" customWidth="1"/>
    <col min="54" max="54" width="5.5546875" style="12" bestFit="1" customWidth="1"/>
    <col min="55" max="55" width="1.88671875" style="6" customWidth="1"/>
    <col min="56" max="56" width="3.5546875" style="6" bestFit="1" customWidth="1"/>
    <col min="57" max="58" width="12" style="6" bestFit="1" customWidth="1"/>
    <col min="59" max="59" width="6" style="6" bestFit="1" customWidth="1"/>
    <col min="60" max="16384" width="8.88671875" style="6"/>
  </cols>
  <sheetData>
    <row r="1" spans="1:59" s="8" customFormat="1" ht="13.2" customHeight="1" thickBot="1" x14ac:dyDescent="0.3">
      <c r="E1" s="87" t="s">
        <v>0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8"/>
      <c r="X1" s="1"/>
      <c r="Y1" s="95" t="s">
        <v>26</v>
      </c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1"/>
      <c r="AN1" s="87" t="s">
        <v>1</v>
      </c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8"/>
    </row>
    <row r="2" spans="1:59" s="8" customFormat="1" ht="13.2" customHeight="1" thickBot="1" x14ac:dyDescent="0.3">
      <c r="D2" s="16"/>
      <c r="E2" s="87" t="s">
        <v>22</v>
      </c>
      <c r="F2" s="88"/>
      <c r="G2" s="18"/>
      <c r="H2" s="75" t="s">
        <v>2</v>
      </c>
      <c r="I2" s="76"/>
      <c r="J2" s="76"/>
      <c r="K2" s="77"/>
      <c r="L2" s="75" t="s">
        <v>3</v>
      </c>
      <c r="M2" s="76"/>
      <c r="N2" s="76"/>
      <c r="O2" s="77"/>
      <c r="P2" s="75" t="s">
        <v>4</v>
      </c>
      <c r="Q2" s="76"/>
      <c r="R2" s="76"/>
      <c r="S2" s="77"/>
      <c r="T2" s="75" t="s">
        <v>5</v>
      </c>
      <c r="U2" s="76"/>
      <c r="V2" s="76"/>
      <c r="W2" s="77"/>
      <c r="X2" s="1"/>
      <c r="Y2" s="95"/>
      <c r="Z2" s="135" t="s">
        <v>39</v>
      </c>
      <c r="AA2" s="136"/>
      <c r="AB2" s="136"/>
      <c r="AC2" s="136"/>
      <c r="AD2" s="136"/>
      <c r="AE2" s="136"/>
      <c r="AF2" s="136"/>
      <c r="AG2" s="137"/>
      <c r="AH2" s="59"/>
      <c r="AI2" s="135" t="s">
        <v>48</v>
      </c>
      <c r="AJ2" s="136"/>
      <c r="AK2" s="136"/>
      <c r="AL2" s="137"/>
      <c r="AM2" s="1"/>
      <c r="AN2" s="87" t="s">
        <v>22</v>
      </c>
      <c r="AO2" s="88"/>
      <c r="AP2" s="20"/>
      <c r="AQ2" s="100" t="s">
        <v>2</v>
      </c>
      <c r="AR2" s="101"/>
      <c r="AS2" s="102"/>
      <c r="AT2" s="100" t="s">
        <v>3</v>
      </c>
      <c r="AU2" s="101"/>
      <c r="AV2" s="102"/>
      <c r="AW2" s="100" t="s">
        <v>4</v>
      </c>
      <c r="AX2" s="101"/>
      <c r="AY2" s="102"/>
      <c r="AZ2" s="100" t="s">
        <v>5</v>
      </c>
      <c r="BA2" s="101"/>
      <c r="BB2" s="102"/>
      <c r="BD2" s="116" t="s">
        <v>38</v>
      </c>
      <c r="BE2" s="117"/>
      <c r="BF2" s="117"/>
      <c r="BG2" s="118"/>
    </row>
    <row r="3" spans="1:59" s="28" customFormat="1" ht="27" thickBot="1" x14ac:dyDescent="0.3">
      <c r="A3" s="23" t="s">
        <v>6</v>
      </c>
      <c r="B3" s="24" t="s">
        <v>7</v>
      </c>
      <c r="C3" s="25" t="s">
        <v>8</v>
      </c>
      <c r="D3" s="26"/>
      <c r="E3" s="27" t="s">
        <v>21</v>
      </c>
      <c r="F3" s="32" t="s">
        <v>20</v>
      </c>
      <c r="H3" s="49" t="s">
        <v>9</v>
      </c>
      <c r="I3" s="50" t="s">
        <v>10</v>
      </c>
      <c r="J3" s="50" t="s">
        <v>18</v>
      </c>
      <c r="K3" s="51" t="s">
        <v>19</v>
      </c>
      <c r="L3" s="57" t="s">
        <v>9</v>
      </c>
      <c r="M3" s="30" t="s">
        <v>10</v>
      </c>
      <c r="N3" s="30" t="s">
        <v>18</v>
      </c>
      <c r="O3" s="58" t="s">
        <v>19</v>
      </c>
      <c r="P3" s="57" t="s">
        <v>9</v>
      </c>
      <c r="Q3" s="30" t="s">
        <v>10</v>
      </c>
      <c r="R3" s="30" t="s">
        <v>18</v>
      </c>
      <c r="S3" s="58" t="s">
        <v>19</v>
      </c>
      <c r="T3" s="57" t="s">
        <v>9</v>
      </c>
      <c r="U3" s="30" t="s">
        <v>10</v>
      </c>
      <c r="V3" s="30" t="s">
        <v>18</v>
      </c>
      <c r="W3" s="58" t="s">
        <v>19</v>
      </c>
      <c r="X3" s="24"/>
      <c r="Y3" s="96"/>
      <c r="Z3" s="127" t="s">
        <v>40</v>
      </c>
      <c r="AA3" s="129" t="s">
        <v>41</v>
      </c>
      <c r="AB3" s="127" t="s">
        <v>42</v>
      </c>
      <c r="AC3" s="128" t="s">
        <v>43</v>
      </c>
      <c r="AD3" s="127" t="s">
        <v>44</v>
      </c>
      <c r="AE3" s="128" t="s">
        <v>45</v>
      </c>
      <c r="AF3" s="127" t="s">
        <v>46</v>
      </c>
      <c r="AG3" s="128" t="s">
        <v>47</v>
      </c>
      <c r="AH3" s="25"/>
      <c r="AI3" s="138" t="s">
        <v>33</v>
      </c>
      <c r="AJ3" s="138" t="s">
        <v>34</v>
      </c>
      <c r="AK3" s="138" t="s">
        <v>35</v>
      </c>
      <c r="AL3" s="138" t="s">
        <v>36</v>
      </c>
      <c r="AM3" s="24"/>
      <c r="AN3" s="29" t="s">
        <v>24</v>
      </c>
      <c r="AO3" s="31" t="s">
        <v>25</v>
      </c>
      <c r="AP3" s="26"/>
      <c r="AQ3" s="57" t="s">
        <v>11</v>
      </c>
      <c r="AR3" s="30" t="s">
        <v>12</v>
      </c>
      <c r="AS3" s="58" t="s">
        <v>23</v>
      </c>
      <c r="AT3" s="57" t="s">
        <v>11</v>
      </c>
      <c r="AU3" s="30" t="s">
        <v>12</v>
      </c>
      <c r="AV3" s="58" t="s">
        <v>23</v>
      </c>
      <c r="AW3" s="57" t="s">
        <v>11</v>
      </c>
      <c r="AX3" s="30" t="s">
        <v>12</v>
      </c>
      <c r="AY3" s="58" t="s">
        <v>23</v>
      </c>
      <c r="AZ3" s="57" t="s">
        <v>11</v>
      </c>
      <c r="BA3" s="30" t="s">
        <v>12</v>
      </c>
      <c r="BB3" s="58" t="s">
        <v>23</v>
      </c>
      <c r="BD3" s="119" t="s">
        <v>33</v>
      </c>
      <c r="BE3" s="67" t="s">
        <v>34</v>
      </c>
      <c r="BF3" s="67" t="s">
        <v>35</v>
      </c>
      <c r="BG3" s="120" t="s">
        <v>37</v>
      </c>
    </row>
    <row r="4" spans="1:59" ht="7.2" customHeight="1" thickBot="1" x14ac:dyDescent="0.35">
      <c r="A4" s="7"/>
      <c r="B4" s="3"/>
      <c r="C4" s="2"/>
      <c r="D4" s="17"/>
      <c r="E4" s="10"/>
      <c r="F4" s="9"/>
      <c r="G4" s="19"/>
      <c r="H4" s="52"/>
      <c r="I4" s="14"/>
      <c r="J4" s="14"/>
      <c r="K4" s="53"/>
      <c r="L4" s="52"/>
      <c r="M4" s="14"/>
      <c r="N4" s="14"/>
      <c r="O4" s="53"/>
      <c r="P4" s="52"/>
      <c r="Q4" s="14"/>
      <c r="R4" s="14"/>
      <c r="S4" s="53"/>
      <c r="T4" s="52"/>
      <c r="U4" s="14"/>
      <c r="V4" s="14"/>
      <c r="W4" s="53"/>
      <c r="X4" s="4"/>
      <c r="Y4" s="4"/>
      <c r="Z4" s="4"/>
      <c r="AA4" s="4"/>
      <c r="AB4" s="133"/>
      <c r="AC4" s="134"/>
      <c r="AD4" s="4"/>
      <c r="AE4" s="4"/>
      <c r="AF4" s="4"/>
      <c r="AG4" s="4"/>
      <c r="AH4" s="4"/>
      <c r="AI4" s="4"/>
      <c r="AJ4" s="4"/>
      <c r="AK4" s="4"/>
      <c r="AL4" s="4"/>
      <c r="AM4" s="4"/>
      <c r="AN4" s="13"/>
      <c r="AO4" s="11"/>
      <c r="AP4" s="21"/>
      <c r="AQ4" s="55"/>
      <c r="AR4" s="60"/>
      <c r="AS4" s="41"/>
      <c r="AT4" s="55"/>
      <c r="AU4" s="60"/>
      <c r="AV4" s="41"/>
      <c r="AW4" s="55"/>
      <c r="AX4" s="60"/>
      <c r="AY4" s="41"/>
      <c r="AZ4" s="55"/>
      <c r="BA4" s="60"/>
      <c r="BB4" s="41"/>
      <c r="BD4" s="108"/>
      <c r="BE4" s="19"/>
      <c r="BF4" s="19"/>
      <c r="BG4" s="109"/>
    </row>
    <row r="5" spans="1:59" x14ac:dyDescent="0.3">
      <c r="A5" s="94" t="s">
        <v>13</v>
      </c>
      <c r="B5" s="97">
        <v>0.05</v>
      </c>
      <c r="C5" s="33" t="s">
        <v>14</v>
      </c>
      <c r="D5" s="34"/>
      <c r="E5" s="35">
        <v>1965</v>
      </c>
      <c r="F5" s="36">
        <v>951</v>
      </c>
      <c r="G5" s="37"/>
      <c r="H5" s="54">
        <v>86.5</v>
      </c>
      <c r="I5" s="38">
        <v>882.5</v>
      </c>
      <c r="J5" s="38">
        <v>128</v>
      </c>
      <c r="K5" s="39">
        <v>128</v>
      </c>
      <c r="L5" s="54">
        <v>86.5</v>
      </c>
      <c r="M5" s="38">
        <v>322.5</v>
      </c>
      <c r="N5" s="38">
        <v>128</v>
      </c>
      <c r="O5" s="39">
        <v>128</v>
      </c>
      <c r="P5" s="54">
        <v>966.5</v>
      </c>
      <c r="Q5" s="38">
        <v>82.5</v>
      </c>
      <c r="R5" s="38">
        <v>128</v>
      </c>
      <c r="S5" s="39">
        <v>128</v>
      </c>
      <c r="T5" s="54">
        <v>1141.5</v>
      </c>
      <c r="U5" s="38">
        <v>882.5</v>
      </c>
      <c r="V5" s="38">
        <v>128</v>
      </c>
      <c r="W5" s="39">
        <v>128</v>
      </c>
      <c r="Z5" s="121">
        <f>SQRT((L5-H5)^2+(M5-I5)^2)</f>
        <v>560</v>
      </c>
      <c r="AA5" s="130">
        <f>Z5*B5</f>
        <v>28</v>
      </c>
      <c r="AB5" s="121">
        <f>SQRT((P5-L5)^2+(Q5-M5)^2)</f>
        <v>912.14034007931036</v>
      </c>
      <c r="AC5" s="122">
        <f>AB5*B5</f>
        <v>45.607017003965524</v>
      </c>
      <c r="AD5" s="121">
        <f>SQRT((T5-P5)^2+(U5-Q5)^2)</f>
        <v>818.91696770796</v>
      </c>
      <c r="AE5" s="122">
        <f>AD5*B5</f>
        <v>40.945848385398001</v>
      </c>
      <c r="AF5" s="130">
        <f>SQRT((H5-T5)^2+(I5-U5)^2)</f>
        <v>1055</v>
      </c>
      <c r="AG5" s="122">
        <f>AF5*B5</f>
        <v>52.75</v>
      </c>
      <c r="AI5" s="139">
        <f>AA5-BD5</f>
        <v>0</v>
      </c>
      <c r="AJ5" s="139">
        <f>AC5-BE5</f>
        <v>0</v>
      </c>
      <c r="AK5" s="139">
        <f>AE5-BF5</f>
        <v>0</v>
      </c>
      <c r="AL5" s="139">
        <f>AG5-BG5</f>
        <v>0</v>
      </c>
      <c r="AN5" s="73">
        <v>98.224999999999994</v>
      </c>
      <c r="AO5" s="90">
        <v>47.55</v>
      </c>
      <c r="AP5" s="21"/>
      <c r="AQ5" s="103">
        <v>30</v>
      </c>
      <c r="AR5" s="74">
        <v>-95</v>
      </c>
      <c r="AS5" s="104">
        <v>6.4</v>
      </c>
      <c r="AT5" s="103">
        <v>30</v>
      </c>
      <c r="AU5" s="74">
        <v>-67</v>
      </c>
      <c r="AV5" s="104">
        <v>6.4</v>
      </c>
      <c r="AW5" s="103">
        <v>74</v>
      </c>
      <c r="AX5" s="74">
        <v>-55</v>
      </c>
      <c r="AY5" s="104">
        <v>6.4</v>
      </c>
      <c r="AZ5" s="103">
        <v>82.75</v>
      </c>
      <c r="BA5" s="74">
        <v>-95</v>
      </c>
      <c r="BB5" s="104">
        <v>6.4</v>
      </c>
      <c r="BD5" s="110">
        <f>SQRT((AT5-AQ5)^2+(AU5-AR5)^2)</f>
        <v>28</v>
      </c>
      <c r="BE5" s="111">
        <f>SQRT((AW5-AT5)^2+(AX5-AU5)^2)</f>
        <v>45.607017003965517</v>
      </c>
      <c r="BF5" s="111">
        <f>SQRT((AZ5-AW5)^2+(BA5-AX5)^2)</f>
        <v>40.945848385398001</v>
      </c>
      <c r="BG5" s="112">
        <f>SQRT((AQ5-AZ5)^2+(AR5-BA5)^2)</f>
        <v>52.75</v>
      </c>
    </row>
    <row r="6" spans="1:59" x14ac:dyDescent="0.3">
      <c r="A6" s="94"/>
      <c r="B6" s="98"/>
      <c r="C6" s="40" t="s">
        <v>15</v>
      </c>
      <c r="D6" s="21"/>
      <c r="E6" s="10">
        <v>1964</v>
      </c>
      <c r="F6" s="9">
        <v>950</v>
      </c>
      <c r="G6" s="19"/>
      <c r="H6" s="55">
        <v>85</v>
      </c>
      <c r="I6" s="15">
        <v>881.5</v>
      </c>
      <c r="J6" s="15">
        <v>127</v>
      </c>
      <c r="K6" s="41">
        <v>128</v>
      </c>
      <c r="L6" s="55">
        <v>85</v>
      </c>
      <c r="M6" s="15">
        <v>321.5</v>
      </c>
      <c r="N6" s="15">
        <v>127</v>
      </c>
      <c r="O6" s="41">
        <v>126</v>
      </c>
      <c r="P6" s="55">
        <v>965</v>
      </c>
      <c r="Q6" s="15">
        <v>82</v>
      </c>
      <c r="R6" s="15">
        <v>127</v>
      </c>
      <c r="S6" s="41">
        <v>127</v>
      </c>
      <c r="T6" s="55">
        <v>1140</v>
      </c>
      <c r="U6" s="15">
        <v>881.5</v>
      </c>
      <c r="V6" s="15">
        <v>127</v>
      </c>
      <c r="W6" s="41">
        <v>128</v>
      </c>
      <c r="Z6" s="123">
        <f>SQRT((L6-H6)^2+(M6-I6)^2)</f>
        <v>560</v>
      </c>
      <c r="AA6" s="131">
        <f>Z6*B5</f>
        <v>28</v>
      </c>
      <c r="AB6" s="123">
        <f>SQRT((P6-L6)^2+(Q6-M6)^2)</f>
        <v>912.00890894771419</v>
      </c>
      <c r="AC6" s="124">
        <f>AB6*B5</f>
        <v>45.600445447385709</v>
      </c>
      <c r="AD6" s="123">
        <f>SQRT((T6-P6)^2+(U6-Q6)^2)</f>
        <v>818.42852467396324</v>
      </c>
      <c r="AE6" s="124">
        <f>AD6*B5</f>
        <v>40.921426233698163</v>
      </c>
      <c r="AF6" s="131">
        <f>SQRT((H6-T6)^2+(I6-U6)^2)</f>
        <v>1055</v>
      </c>
      <c r="AG6" s="124">
        <f>AF6*B5</f>
        <v>52.75</v>
      </c>
      <c r="AI6" s="140">
        <f>AA6-BD5</f>
        <v>0</v>
      </c>
      <c r="AJ6" s="140">
        <f>AC6-BE5</f>
        <v>-6.5715565798072362E-3</v>
      </c>
      <c r="AK6" s="140">
        <f>AE6-BF5</f>
        <v>-2.4422151699837968E-2</v>
      </c>
      <c r="AL6" s="140">
        <f>AG6-BG5</f>
        <v>0</v>
      </c>
      <c r="AN6" s="73"/>
      <c r="AO6" s="90"/>
      <c r="AP6" s="21"/>
      <c r="AQ6" s="103"/>
      <c r="AR6" s="74"/>
      <c r="AS6" s="104"/>
      <c r="AT6" s="103"/>
      <c r="AU6" s="74"/>
      <c r="AV6" s="104"/>
      <c r="AW6" s="103"/>
      <c r="AX6" s="74"/>
      <c r="AY6" s="104"/>
      <c r="AZ6" s="103"/>
      <c r="BA6" s="74"/>
      <c r="BB6" s="104"/>
      <c r="BD6" s="110"/>
      <c r="BE6" s="111"/>
      <c r="BF6" s="111"/>
      <c r="BG6" s="112"/>
    </row>
    <row r="7" spans="1:59" ht="13.8" thickBot="1" x14ac:dyDescent="0.35">
      <c r="A7" s="94"/>
      <c r="B7" s="99"/>
      <c r="C7" s="42" t="s">
        <v>16</v>
      </c>
      <c r="D7" s="43"/>
      <c r="E7" s="44">
        <v>1965</v>
      </c>
      <c r="F7" s="45">
        <v>952</v>
      </c>
      <c r="G7" s="46"/>
      <c r="H7" s="56">
        <v>86</v>
      </c>
      <c r="I7" s="47">
        <v>883</v>
      </c>
      <c r="J7" s="47">
        <v>129</v>
      </c>
      <c r="K7" s="48">
        <v>129</v>
      </c>
      <c r="L7" s="56">
        <v>86</v>
      </c>
      <c r="M7" s="47">
        <v>323</v>
      </c>
      <c r="N7" s="47">
        <v>129</v>
      </c>
      <c r="O7" s="48">
        <v>129</v>
      </c>
      <c r="P7" s="56">
        <v>966</v>
      </c>
      <c r="Q7" s="47">
        <v>83</v>
      </c>
      <c r="R7" s="47">
        <v>129</v>
      </c>
      <c r="S7" s="48">
        <v>129</v>
      </c>
      <c r="T7" s="56">
        <v>1141</v>
      </c>
      <c r="U7" s="47">
        <v>883</v>
      </c>
      <c r="V7" s="47">
        <v>129</v>
      </c>
      <c r="W7" s="48">
        <v>129</v>
      </c>
      <c r="Z7" s="123">
        <f>SQRT((L7-H7)^2+(M7-I7)^2)</f>
        <v>560</v>
      </c>
      <c r="AA7" s="131">
        <f>Z7*B5</f>
        <v>28</v>
      </c>
      <c r="AB7" s="123">
        <f>SQRT((P7-L7)^2+(Q7-M7)^2)</f>
        <v>912.14034007931036</v>
      </c>
      <c r="AC7" s="124">
        <f>AB7*B5</f>
        <v>45.607017003965524</v>
      </c>
      <c r="AD7" s="123">
        <f>SQRT((T7-P7)^2+(U7-Q7)^2)</f>
        <v>818.91696770796</v>
      </c>
      <c r="AE7" s="124">
        <f>AD7*B5</f>
        <v>40.945848385398001</v>
      </c>
      <c r="AF7" s="131">
        <f>SQRT((H7-T7)^2+(I7-U7)^2)</f>
        <v>1055</v>
      </c>
      <c r="AG7" s="124">
        <f>AF7*B5</f>
        <v>52.75</v>
      </c>
      <c r="AI7" s="140">
        <f>AA7-BD5</f>
        <v>0</v>
      </c>
      <c r="AJ7" s="140">
        <f>AC7-BE5</f>
        <v>0</v>
      </c>
      <c r="AK7" s="140">
        <f>AE7-BF5</f>
        <v>0</v>
      </c>
      <c r="AL7" s="140">
        <f>AG7-BG5</f>
        <v>0</v>
      </c>
      <c r="AN7" s="73"/>
      <c r="AO7" s="90"/>
      <c r="AP7" s="21"/>
      <c r="AQ7" s="103"/>
      <c r="AR7" s="74"/>
      <c r="AS7" s="104"/>
      <c r="AT7" s="103"/>
      <c r="AU7" s="74"/>
      <c r="AV7" s="104"/>
      <c r="AW7" s="103"/>
      <c r="AX7" s="74"/>
      <c r="AY7" s="104"/>
      <c r="AZ7" s="103"/>
      <c r="BA7" s="74"/>
      <c r="BB7" s="104"/>
      <c r="BD7" s="110"/>
      <c r="BE7" s="111"/>
      <c r="BF7" s="111"/>
      <c r="BG7" s="112"/>
    </row>
    <row r="8" spans="1:59" x14ac:dyDescent="0.3">
      <c r="A8" s="94"/>
      <c r="B8" s="97">
        <v>0.01</v>
      </c>
      <c r="C8" s="33" t="s">
        <v>14</v>
      </c>
      <c r="D8" s="34"/>
      <c r="E8" s="35">
        <v>9823</v>
      </c>
      <c r="F8" s="36">
        <v>4755</v>
      </c>
      <c r="G8" s="37"/>
      <c r="H8" s="54">
        <v>432.5</v>
      </c>
      <c r="I8" s="38">
        <v>4414.5</v>
      </c>
      <c r="J8" s="38">
        <v>640</v>
      </c>
      <c r="K8" s="39">
        <v>640</v>
      </c>
      <c r="L8" s="54">
        <v>432.5</v>
      </c>
      <c r="M8" s="38">
        <v>1614.5</v>
      </c>
      <c r="N8" s="38">
        <v>640</v>
      </c>
      <c r="O8" s="39">
        <v>640</v>
      </c>
      <c r="P8" s="54">
        <v>4832.5</v>
      </c>
      <c r="Q8" s="38">
        <v>414.5</v>
      </c>
      <c r="R8" s="38">
        <v>640</v>
      </c>
      <c r="S8" s="39">
        <v>640</v>
      </c>
      <c r="T8" s="54">
        <v>5707.5</v>
      </c>
      <c r="U8" s="38">
        <v>4414.5</v>
      </c>
      <c r="V8" s="38">
        <v>640</v>
      </c>
      <c r="W8" s="39">
        <v>640</v>
      </c>
      <c r="Z8" s="123">
        <f>SQRT((L8-H8)^2+(M8-I8)^2)</f>
        <v>2800</v>
      </c>
      <c r="AA8" s="131">
        <f>Z8*B8</f>
        <v>28</v>
      </c>
      <c r="AB8" s="123">
        <f>SQRT((P8-L8)^2+(Q8-M8)^2)</f>
        <v>4560.701700396552</v>
      </c>
      <c r="AC8" s="124">
        <f t="shared" ref="AC8:AC11" si="0">AB8*B8</f>
        <v>45.607017003965524</v>
      </c>
      <c r="AD8" s="123">
        <f>SQRT((T8-P8)^2+(U8-Q8)^2)</f>
        <v>4094.5848385397999</v>
      </c>
      <c r="AE8" s="124">
        <f t="shared" ref="AE8:AE24" si="1">AD8*B8</f>
        <v>40.945848385398001</v>
      </c>
      <c r="AF8" s="131">
        <f>SQRT((H8-T8)^2+(I8-U8)^2)</f>
        <v>5275</v>
      </c>
      <c r="AG8" s="124">
        <f t="shared" ref="AG8:AG24" si="2">AF8*B8</f>
        <v>52.75</v>
      </c>
      <c r="AI8" s="140">
        <f>AA8-BD5</f>
        <v>0</v>
      </c>
      <c r="AJ8" s="140">
        <f>AC8-BE5</f>
        <v>0</v>
      </c>
      <c r="AK8" s="140">
        <f>AE8-BF5</f>
        <v>0</v>
      </c>
      <c r="AL8" s="140">
        <f>AG8-BG5</f>
        <v>0</v>
      </c>
      <c r="AN8" s="73"/>
      <c r="AO8" s="90"/>
      <c r="AP8" s="21"/>
      <c r="AQ8" s="103"/>
      <c r="AR8" s="74"/>
      <c r="AS8" s="104"/>
      <c r="AT8" s="103"/>
      <c r="AU8" s="74"/>
      <c r="AV8" s="104"/>
      <c r="AW8" s="103"/>
      <c r="AX8" s="74"/>
      <c r="AY8" s="104"/>
      <c r="AZ8" s="103"/>
      <c r="BA8" s="74"/>
      <c r="BB8" s="104"/>
      <c r="BD8" s="110"/>
      <c r="BE8" s="111"/>
      <c r="BF8" s="111"/>
      <c r="BG8" s="112"/>
    </row>
    <row r="9" spans="1:59" x14ac:dyDescent="0.3">
      <c r="A9" s="94"/>
      <c r="B9" s="98"/>
      <c r="C9" s="40" t="s">
        <v>15</v>
      </c>
      <c r="D9" s="21"/>
      <c r="E9" s="10">
        <v>9822</v>
      </c>
      <c r="F9" s="9">
        <v>4754</v>
      </c>
      <c r="G9" s="19"/>
      <c r="H9" s="55">
        <v>431</v>
      </c>
      <c r="I9" s="15">
        <v>4413.5</v>
      </c>
      <c r="J9" s="15">
        <v>639</v>
      </c>
      <c r="K9" s="41">
        <v>640</v>
      </c>
      <c r="L9" s="55">
        <v>431</v>
      </c>
      <c r="M9" s="15">
        <v>1613.5</v>
      </c>
      <c r="N9" s="15">
        <v>639</v>
      </c>
      <c r="O9" s="41">
        <v>638</v>
      </c>
      <c r="P9" s="55">
        <v>4831</v>
      </c>
      <c r="Q9" s="15">
        <v>413.5</v>
      </c>
      <c r="R9" s="15">
        <v>639</v>
      </c>
      <c r="S9" s="41">
        <v>640</v>
      </c>
      <c r="T9" s="55">
        <v>5706</v>
      </c>
      <c r="U9" s="15">
        <v>4413.5</v>
      </c>
      <c r="V9" s="15">
        <v>639</v>
      </c>
      <c r="W9" s="41">
        <v>640</v>
      </c>
      <c r="Z9" s="123">
        <f>SQRT((L9-H9)^2+(M9-I9)^2)</f>
        <v>2800</v>
      </c>
      <c r="AA9" s="131">
        <f>Z9*B8</f>
        <v>28</v>
      </c>
      <c r="AB9" s="123">
        <f>SQRT((P9-L9)^2+(Q9-M9)^2)</f>
        <v>4560.701700396552</v>
      </c>
      <c r="AC9" s="124">
        <f>AB9*B8</f>
        <v>45.607017003965524</v>
      </c>
      <c r="AD9" s="123">
        <f>SQRT((T9-P9)^2+(U9-Q9)^2)</f>
        <v>4094.5848385397999</v>
      </c>
      <c r="AE9" s="124">
        <f>AD9*B8</f>
        <v>40.945848385398001</v>
      </c>
      <c r="AF9" s="131">
        <f>SQRT((H9-T9)^2+(I9-U9)^2)</f>
        <v>5275</v>
      </c>
      <c r="AG9" s="124">
        <f>AF9*B8</f>
        <v>52.75</v>
      </c>
      <c r="AI9" s="140">
        <f>AA9-BD5</f>
        <v>0</v>
      </c>
      <c r="AJ9" s="140">
        <f>AC9-BE5</f>
        <v>0</v>
      </c>
      <c r="AK9" s="140">
        <f>AE9-BF5</f>
        <v>0</v>
      </c>
      <c r="AL9" s="140">
        <f>AG9-BG5</f>
        <v>0</v>
      </c>
      <c r="AN9" s="73"/>
      <c r="AO9" s="90"/>
      <c r="AP9" s="21"/>
      <c r="AQ9" s="103"/>
      <c r="AR9" s="74"/>
      <c r="AS9" s="104"/>
      <c r="AT9" s="103"/>
      <c r="AU9" s="74"/>
      <c r="AV9" s="104"/>
      <c r="AW9" s="103"/>
      <c r="AX9" s="74"/>
      <c r="AY9" s="104"/>
      <c r="AZ9" s="103"/>
      <c r="BA9" s="74"/>
      <c r="BB9" s="104"/>
      <c r="BD9" s="110"/>
      <c r="BE9" s="111"/>
      <c r="BF9" s="111"/>
      <c r="BG9" s="112"/>
    </row>
    <row r="10" spans="1:59" ht="13.8" thickBot="1" x14ac:dyDescent="0.35">
      <c r="A10" s="94"/>
      <c r="B10" s="99"/>
      <c r="C10" s="42" t="s">
        <v>16</v>
      </c>
      <c r="D10" s="43"/>
      <c r="E10" s="44">
        <v>9823</v>
      </c>
      <c r="F10" s="45">
        <v>4756</v>
      </c>
      <c r="G10" s="46"/>
      <c r="H10" s="56">
        <v>432</v>
      </c>
      <c r="I10" s="47">
        <v>4415</v>
      </c>
      <c r="J10" s="47">
        <v>641</v>
      </c>
      <c r="K10" s="48">
        <v>641</v>
      </c>
      <c r="L10" s="56">
        <v>432</v>
      </c>
      <c r="M10" s="47">
        <v>1615</v>
      </c>
      <c r="N10" s="47">
        <v>641</v>
      </c>
      <c r="O10" s="48">
        <v>641</v>
      </c>
      <c r="P10" s="56">
        <v>4832</v>
      </c>
      <c r="Q10" s="47">
        <v>415</v>
      </c>
      <c r="R10" s="47">
        <v>641</v>
      </c>
      <c r="S10" s="48">
        <v>641</v>
      </c>
      <c r="T10" s="56">
        <v>5707</v>
      </c>
      <c r="U10" s="47">
        <v>4415</v>
      </c>
      <c r="V10" s="47">
        <v>641</v>
      </c>
      <c r="W10" s="48">
        <v>641</v>
      </c>
      <c r="Z10" s="123">
        <f>SQRT((L10-H10)^2+(M10-I10)^2)</f>
        <v>2800</v>
      </c>
      <c r="AA10" s="131">
        <f>Z10*B8</f>
        <v>28</v>
      </c>
      <c r="AB10" s="123">
        <f>SQRT((P10-L10)^2+(Q10-M10)^2)</f>
        <v>4560.701700396552</v>
      </c>
      <c r="AC10" s="124">
        <f>AB10*B8</f>
        <v>45.607017003965524</v>
      </c>
      <c r="AD10" s="123">
        <f>SQRT((T10-P10)^2+(U10-Q10)^2)</f>
        <v>4094.5848385397999</v>
      </c>
      <c r="AE10" s="124">
        <f>AD10*B8</f>
        <v>40.945848385398001</v>
      </c>
      <c r="AF10" s="131">
        <f>SQRT((H10-T10)^2+(I10-U10)^2)</f>
        <v>5275</v>
      </c>
      <c r="AG10" s="124">
        <f>AF10*B8</f>
        <v>52.75</v>
      </c>
      <c r="AI10" s="140">
        <f>AA10-BD5</f>
        <v>0</v>
      </c>
      <c r="AJ10" s="140">
        <f>AC10-BE5</f>
        <v>0</v>
      </c>
      <c r="AK10" s="140">
        <f>AE10-BF5</f>
        <v>0</v>
      </c>
      <c r="AL10" s="140">
        <f>AG10-BG5</f>
        <v>0</v>
      </c>
      <c r="AN10" s="73"/>
      <c r="AO10" s="90"/>
      <c r="AP10" s="21"/>
      <c r="AQ10" s="103"/>
      <c r="AR10" s="74"/>
      <c r="AS10" s="104"/>
      <c r="AT10" s="103"/>
      <c r="AU10" s="74"/>
      <c r="AV10" s="104"/>
      <c r="AW10" s="103"/>
      <c r="AX10" s="74"/>
      <c r="AY10" s="104"/>
      <c r="AZ10" s="103"/>
      <c r="BA10" s="74"/>
      <c r="BB10" s="104"/>
      <c r="BD10" s="110"/>
      <c r="BE10" s="111"/>
      <c r="BF10" s="111"/>
      <c r="BG10" s="112"/>
    </row>
    <row r="11" spans="1:59" x14ac:dyDescent="0.3">
      <c r="A11" s="94"/>
      <c r="B11" s="97">
        <v>5.0000000000000001E-3</v>
      </c>
      <c r="C11" s="33" t="s">
        <v>14</v>
      </c>
      <c r="D11" s="34"/>
      <c r="E11" s="35">
        <v>19645</v>
      </c>
      <c r="F11" s="36">
        <v>9510</v>
      </c>
      <c r="G11" s="37"/>
      <c r="H11" s="54">
        <v>864.5</v>
      </c>
      <c r="I11" s="38">
        <v>8829.5</v>
      </c>
      <c r="J11" s="38">
        <v>1280</v>
      </c>
      <c r="K11" s="39">
        <v>1280</v>
      </c>
      <c r="L11" s="54">
        <v>864.5</v>
      </c>
      <c r="M11" s="38">
        <v>3229.5</v>
      </c>
      <c r="N11" s="38">
        <v>1280</v>
      </c>
      <c r="O11" s="39">
        <v>1280</v>
      </c>
      <c r="P11" s="54">
        <v>9664.5</v>
      </c>
      <c r="Q11" s="38">
        <v>829.5</v>
      </c>
      <c r="R11" s="38">
        <v>1280</v>
      </c>
      <c r="S11" s="39">
        <v>1280</v>
      </c>
      <c r="T11" s="54">
        <v>11414.5</v>
      </c>
      <c r="U11" s="38">
        <v>8829.5</v>
      </c>
      <c r="V11" s="38">
        <v>1280</v>
      </c>
      <c r="W11" s="39">
        <v>1280</v>
      </c>
      <c r="Y11" s="5" t="s">
        <v>29</v>
      </c>
      <c r="Z11" s="123">
        <f>SQRT((L11-H11)^2+(M11-I11)^2)</f>
        <v>5600</v>
      </c>
      <c r="AA11" s="131">
        <f>Z11*B11</f>
        <v>28</v>
      </c>
      <c r="AB11" s="123">
        <f>SQRT((P11-L11)^2+(Q11-M11)^2)</f>
        <v>9121.4034007931041</v>
      </c>
      <c r="AC11" s="124">
        <f t="shared" si="0"/>
        <v>45.607017003965524</v>
      </c>
      <c r="AD11" s="123">
        <f>SQRT((T11-P11)^2+(U11-Q11)^2)</f>
        <v>8189.1696770795998</v>
      </c>
      <c r="AE11" s="124">
        <f t="shared" si="1"/>
        <v>40.945848385398001</v>
      </c>
      <c r="AF11" s="131">
        <f>SQRT((H11-T11)^2+(I11-U11)^2)</f>
        <v>10550</v>
      </c>
      <c r="AG11" s="124">
        <f t="shared" si="2"/>
        <v>52.75</v>
      </c>
      <c r="AI11" s="140">
        <f>AA11-BD5</f>
        <v>0</v>
      </c>
      <c r="AJ11" s="140">
        <f>AC11-BE5</f>
        <v>0</v>
      </c>
      <c r="AK11" s="140">
        <f>AE11-BF5</f>
        <v>0</v>
      </c>
      <c r="AL11" s="140">
        <f>AG11-BG5</f>
        <v>0</v>
      </c>
      <c r="AN11" s="73"/>
      <c r="AO11" s="90"/>
      <c r="AP11" s="21"/>
      <c r="AQ11" s="103"/>
      <c r="AR11" s="74"/>
      <c r="AS11" s="104"/>
      <c r="AT11" s="103"/>
      <c r="AU11" s="74"/>
      <c r="AV11" s="104"/>
      <c r="AW11" s="103"/>
      <c r="AX11" s="74"/>
      <c r="AY11" s="104"/>
      <c r="AZ11" s="103"/>
      <c r="BA11" s="74"/>
      <c r="BB11" s="104"/>
      <c r="BD11" s="110"/>
      <c r="BE11" s="111"/>
      <c r="BF11" s="111"/>
      <c r="BG11" s="112"/>
    </row>
    <row r="12" spans="1:59" x14ac:dyDescent="0.3">
      <c r="A12" s="94"/>
      <c r="B12" s="98"/>
      <c r="C12" s="40" t="s">
        <v>15</v>
      </c>
      <c r="D12" s="21"/>
      <c r="E12" s="10">
        <v>19645</v>
      </c>
      <c r="F12" s="9">
        <v>9509</v>
      </c>
      <c r="G12" s="19"/>
      <c r="H12" s="55">
        <v>863.5</v>
      </c>
      <c r="I12" s="22">
        <v>8828.5</v>
      </c>
      <c r="J12" s="22">
        <v>1279</v>
      </c>
      <c r="K12" s="41">
        <v>1280</v>
      </c>
      <c r="L12" s="55">
        <v>863</v>
      </c>
      <c r="M12" s="22">
        <v>3228.5</v>
      </c>
      <c r="N12" s="22">
        <v>1279</v>
      </c>
      <c r="O12" s="41">
        <v>1278</v>
      </c>
      <c r="P12" s="55">
        <v>9663.5</v>
      </c>
      <c r="Q12" s="22">
        <v>828.5</v>
      </c>
      <c r="R12" s="22">
        <v>1278</v>
      </c>
      <c r="S12" s="41">
        <v>1280</v>
      </c>
      <c r="T12" s="55">
        <v>11413.5</v>
      </c>
      <c r="U12" s="22">
        <v>8828.5</v>
      </c>
      <c r="V12" s="22">
        <v>1278</v>
      </c>
      <c r="W12" s="41">
        <v>1280</v>
      </c>
      <c r="Y12" s="5" t="s">
        <v>28</v>
      </c>
      <c r="Z12" s="123">
        <f>SQRT((L12-H12)^2+(M12-I12)^2)</f>
        <v>5600.0000223214283</v>
      </c>
      <c r="AA12" s="131">
        <f>Z12*B11</f>
        <v>28.000000111607143</v>
      </c>
      <c r="AB12" s="123">
        <f>SQRT((P12-L12)^2+(Q12-M12)^2)</f>
        <v>9121.885783652413</v>
      </c>
      <c r="AC12" s="124">
        <f>AB12*B11</f>
        <v>45.609428918262068</v>
      </c>
      <c r="AD12" s="123">
        <f>SQRT((T12-P12)^2+(U12-Q12)^2)</f>
        <v>8189.1696770795998</v>
      </c>
      <c r="AE12" s="124">
        <f>AD12*B11</f>
        <v>40.945848385398001</v>
      </c>
      <c r="AF12" s="131">
        <f>SQRT((H12-T12)^2+(I12-U12)^2)</f>
        <v>10550</v>
      </c>
      <c r="AG12" s="124">
        <f>AF12*B11</f>
        <v>52.75</v>
      </c>
      <c r="AI12" s="140">
        <f>AA12-BD5</f>
        <v>1.1160714308289243E-7</v>
      </c>
      <c r="AJ12" s="140">
        <f>AC12-BE5</f>
        <v>2.4119142965517426E-3</v>
      </c>
      <c r="AK12" s="140">
        <f>AE12-BF5</f>
        <v>0</v>
      </c>
      <c r="AL12" s="140">
        <f>AG12-BG5</f>
        <v>0</v>
      </c>
      <c r="AN12" s="73"/>
      <c r="AO12" s="90"/>
      <c r="AP12" s="21"/>
      <c r="AQ12" s="103"/>
      <c r="AR12" s="74"/>
      <c r="AS12" s="104"/>
      <c r="AT12" s="103"/>
      <c r="AU12" s="74"/>
      <c r="AV12" s="104"/>
      <c r="AW12" s="103"/>
      <c r="AX12" s="74"/>
      <c r="AY12" s="104"/>
      <c r="AZ12" s="103"/>
      <c r="BA12" s="74"/>
      <c r="BB12" s="104"/>
      <c r="BD12" s="110"/>
      <c r="BE12" s="111"/>
      <c r="BF12" s="111"/>
      <c r="BG12" s="112"/>
    </row>
    <row r="13" spans="1:59" ht="13.8" thickBot="1" x14ac:dyDescent="0.35">
      <c r="A13" s="94"/>
      <c r="B13" s="99"/>
      <c r="C13" s="42" t="s">
        <v>16</v>
      </c>
      <c r="D13" s="43"/>
      <c r="E13" s="44">
        <v>19646</v>
      </c>
      <c r="F13" s="45">
        <v>9511</v>
      </c>
      <c r="G13" s="46"/>
      <c r="H13" s="56">
        <v>865</v>
      </c>
      <c r="I13" s="47">
        <v>8830</v>
      </c>
      <c r="J13" s="47">
        <v>1281</v>
      </c>
      <c r="K13" s="48">
        <v>1281</v>
      </c>
      <c r="L13" s="56">
        <v>865</v>
      </c>
      <c r="M13" s="47">
        <v>3230</v>
      </c>
      <c r="N13" s="47">
        <v>1281</v>
      </c>
      <c r="O13" s="48">
        <v>1281</v>
      </c>
      <c r="P13" s="56">
        <v>9665</v>
      </c>
      <c r="Q13" s="47">
        <v>830</v>
      </c>
      <c r="R13" s="47">
        <v>1281</v>
      </c>
      <c r="S13" s="48">
        <v>1281</v>
      </c>
      <c r="T13" s="56">
        <v>11415</v>
      </c>
      <c r="U13" s="47">
        <v>8830</v>
      </c>
      <c r="V13" s="47">
        <v>1281</v>
      </c>
      <c r="W13" s="48">
        <v>1281</v>
      </c>
      <c r="Z13" s="125">
        <f>SQRT((L13-H13)^2+(M13-I13)^2)</f>
        <v>5600</v>
      </c>
      <c r="AA13" s="132">
        <f>Z13*B11</f>
        <v>28</v>
      </c>
      <c r="AB13" s="125">
        <f>SQRT((P13-L13)^2+(Q13-M13)^2)</f>
        <v>9121.4034007931041</v>
      </c>
      <c r="AC13" s="126">
        <f>AB13*B11</f>
        <v>45.607017003965524</v>
      </c>
      <c r="AD13" s="125">
        <f>SQRT((T13-P13)^2+(U13-Q13)^2)</f>
        <v>8189.1696770795998</v>
      </c>
      <c r="AE13" s="126">
        <f>AD13*B11</f>
        <v>40.945848385398001</v>
      </c>
      <c r="AF13" s="132">
        <f>SQRT((H13-T13)^2+(I13-U13)^2)</f>
        <v>10550</v>
      </c>
      <c r="AG13" s="126">
        <f>AF13*B11</f>
        <v>52.75</v>
      </c>
      <c r="AI13" s="141">
        <f>AA13-BD5</f>
        <v>0</v>
      </c>
      <c r="AJ13" s="141">
        <f>AC13-BE5</f>
        <v>0</v>
      </c>
      <c r="AK13" s="141">
        <f>AE13-BF5</f>
        <v>0</v>
      </c>
      <c r="AL13" s="141">
        <f>AG13-BG5</f>
        <v>0</v>
      </c>
      <c r="AN13" s="73"/>
      <c r="AO13" s="90"/>
      <c r="AP13" s="21"/>
      <c r="AQ13" s="103"/>
      <c r="AR13" s="74"/>
      <c r="AS13" s="104"/>
      <c r="AT13" s="103"/>
      <c r="AU13" s="74"/>
      <c r="AV13" s="104"/>
      <c r="AW13" s="103"/>
      <c r="AX13" s="74"/>
      <c r="AY13" s="104"/>
      <c r="AZ13" s="103"/>
      <c r="BA13" s="74"/>
      <c r="BB13" s="104"/>
      <c r="BD13" s="110"/>
      <c r="BE13" s="111"/>
      <c r="BF13" s="111"/>
      <c r="BG13" s="112"/>
    </row>
    <row r="14" spans="1:59" ht="14.4" customHeight="1" x14ac:dyDescent="0.3">
      <c r="A14" s="94"/>
      <c r="B14" s="91">
        <v>2E-3</v>
      </c>
      <c r="C14" s="61" t="s">
        <v>14</v>
      </c>
      <c r="D14" s="62"/>
      <c r="E14" s="78" t="s">
        <v>27</v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80"/>
      <c r="Z14" s="123"/>
      <c r="AA14" s="131"/>
      <c r="AB14" s="123"/>
      <c r="AC14" s="124"/>
      <c r="AN14" s="73"/>
      <c r="AO14" s="90"/>
      <c r="AP14" s="21"/>
      <c r="AQ14" s="103"/>
      <c r="AR14" s="74"/>
      <c r="AS14" s="104"/>
      <c r="AT14" s="103"/>
      <c r="AU14" s="74"/>
      <c r="AV14" s="104"/>
      <c r="AW14" s="103"/>
      <c r="AX14" s="74"/>
      <c r="AY14" s="104"/>
      <c r="AZ14" s="103"/>
      <c r="BA14" s="74"/>
      <c r="BB14" s="104"/>
      <c r="BD14" s="110"/>
      <c r="BE14" s="111"/>
      <c r="BF14" s="111"/>
      <c r="BG14" s="112"/>
    </row>
    <row r="15" spans="1:59" ht="14.4" customHeight="1" x14ac:dyDescent="0.3">
      <c r="A15" s="94"/>
      <c r="B15" s="92"/>
      <c r="C15" s="63" t="s">
        <v>15</v>
      </c>
      <c r="D15" s="64"/>
      <c r="E15" s="81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3"/>
      <c r="Z15" s="123"/>
      <c r="AA15" s="131"/>
      <c r="AB15" s="123"/>
      <c r="AC15" s="124"/>
      <c r="AN15" s="73"/>
      <c r="AO15" s="90"/>
      <c r="AP15" s="21"/>
      <c r="AQ15" s="103"/>
      <c r="AR15" s="74"/>
      <c r="AS15" s="104"/>
      <c r="AT15" s="103"/>
      <c r="AU15" s="74"/>
      <c r="AV15" s="104"/>
      <c r="AW15" s="103"/>
      <c r="AX15" s="74"/>
      <c r="AY15" s="104"/>
      <c r="AZ15" s="103"/>
      <c r="BA15" s="74"/>
      <c r="BB15" s="104"/>
      <c r="BD15" s="110"/>
      <c r="BE15" s="111"/>
      <c r="BF15" s="111"/>
      <c r="BG15" s="112"/>
    </row>
    <row r="16" spans="1:59" ht="15" customHeight="1" thickBot="1" x14ac:dyDescent="0.35">
      <c r="A16" s="94"/>
      <c r="B16" s="93"/>
      <c r="C16" s="65" t="s">
        <v>16</v>
      </c>
      <c r="D16" s="66"/>
      <c r="E16" s="84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6"/>
      <c r="Z16" s="123"/>
      <c r="AA16" s="131"/>
      <c r="AB16" s="123"/>
      <c r="AC16" s="124"/>
      <c r="AN16" s="73"/>
      <c r="AO16" s="90"/>
      <c r="AP16" s="21"/>
      <c r="AQ16" s="103"/>
      <c r="AR16" s="74"/>
      <c r="AS16" s="104"/>
      <c r="AT16" s="103"/>
      <c r="AU16" s="74"/>
      <c r="AV16" s="104"/>
      <c r="AW16" s="103"/>
      <c r="AX16" s="74"/>
      <c r="AY16" s="104"/>
      <c r="AZ16" s="103"/>
      <c r="BA16" s="74"/>
      <c r="BB16" s="104"/>
      <c r="BD16" s="110"/>
      <c r="BE16" s="111"/>
      <c r="BF16" s="111"/>
      <c r="BG16" s="112"/>
    </row>
    <row r="17" spans="1:59" ht="7.2" customHeight="1" thickBot="1" x14ac:dyDescent="0.35">
      <c r="A17" s="7"/>
      <c r="B17" s="2"/>
      <c r="C17" s="2"/>
      <c r="D17" s="17"/>
      <c r="E17" s="10"/>
      <c r="F17" s="9"/>
      <c r="G17" s="19"/>
      <c r="H17" s="13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1"/>
      <c r="Z17" s="123"/>
      <c r="AA17" s="131"/>
      <c r="AB17" s="123"/>
      <c r="AC17" s="124"/>
      <c r="AN17" s="13"/>
      <c r="AO17" s="11"/>
      <c r="AP17" s="21"/>
      <c r="AQ17" s="55"/>
      <c r="AR17" s="60"/>
      <c r="AS17" s="41"/>
      <c r="AT17" s="55"/>
      <c r="AU17" s="60"/>
      <c r="AV17" s="41"/>
      <c r="AW17" s="55"/>
      <c r="AX17" s="60"/>
      <c r="AY17" s="41"/>
      <c r="AZ17" s="55"/>
      <c r="BA17" s="60"/>
      <c r="BB17" s="41"/>
      <c r="BD17" s="108"/>
      <c r="BE17" s="19"/>
      <c r="BF17" s="19"/>
      <c r="BG17" s="109"/>
    </row>
    <row r="18" spans="1:59" x14ac:dyDescent="0.3">
      <c r="A18" s="94" t="s">
        <v>17</v>
      </c>
      <c r="B18" s="97">
        <v>0.05</v>
      </c>
      <c r="C18" s="33" t="s">
        <v>14</v>
      </c>
      <c r="D18" s="34"/>
      <c r="E18" s="35">
        <v>1979</v>
      </c>
      <c r="F18" s="36">
        <v>979</v>
      </c>
      <c r="G18" s="37"/>
      <c r="H18" s="54">
        <v>88.5</v>
      </c>
      <c r="I18" s="38">
        <v>888.5</v>
      </c>
      <c r="J18" s="38">
        <v>128</v>
      </c>
      <c r="K18" s="39">
        <v>128</v>
      </c>
      <c r="L18" s="54">
        <v>88.5</v>
      </c>
      <c r="M18" s="38">
        <v>329.5</v>
      </c>
      <c r="N18" s="38">
        <v>128</v>
      </c>
      <c r="O18" s="39">
        <v>128</v>
      </c>
      <c r="P18" s="54">
        <v>948.5</v>
      </c>
      <c r="Q18" s="38">
        <v>88.5</v>
      </c>
      <c r="R18" s="38">
        <v>128</v>
      </c>
      <c r="S18" s="39">
        <v>128</v>
      </c>
      <c r="T18" s="38">
        <v>1143.5</v>
      </c>
      <c r="U18" s="38">
        <v>888.5</v>
      </c>
      <c r="V18" s="38">
        <v>128</v>
      </c>
      <c r="W18" s="39">
        <v>128</v>
      </c>
      <c r="Z18" s="121">
        <f>SQRT((L18-H18)^2+(M18-I18)^2)</f>
        <v>559</v>
      </c>
      <c r="AA18" s="130">
        <f>Z18*B18</f>
        <v>27.950000000000003</v>
      </c>
      <c r="AB18" s="121">
        <f>SQRT((P18-L18)^2+(Q18-M18)^2)</f>
        <v>893.12988976967961</v>
      </c>
      <c r="AC18" s="122">
        <f>AB18*B18</f>
        <v>44.656494488483986</v>
      </c>
      <c r="AD18" s="121">
        <f>SQRT((T18-P18)^2+(U18-Q18)^2)</f>
        <v>823.42273468735368</v>
      </c>
      <c r="AE18" s="122">
        <f t="shared" si="1"/>
        <v>41.171136734367686</v>
      </c>
      <c r="AF18" s="130">
        <f>SQRT((H18-T18)^2+(I18-U18)^2)</f>
        <v>1055</v>
      </c>
      <c r="AG18" s="122">
        <f t="shared" si="2"/>
        <v>52.75</v>
      </c>
      <c r="AI18" s="139">
        <f>AA18-BD18</f>
        <v>-4.9999999999997158E-2</v>
      </c>
      <c r="AJ18" s="139">
        <f t="shared" ref="AJ6:AJ26" si="3">AC18-BE18</f>
        <v>1.3465917384557713E-2</v>
      </c>
      <c r="AK18" s="139">
        <f>AE18-BF18</f>
        <v>0</v>
      </c>
      <c r="AL18" s="139">
        <f t="shared" ref="AL6:AL26" si="4">AG18-BG18</f>
        <v>0</v>
      </c>
      <c r="AN18" s="73"/>
      <c r="AO18" s="90"/>
      <c r="AP18" s="21"/>
      <c r="AQ18" s="103">
        <v>30</v>
      </c>
      <c r="AR18" s="74">
        <v>-95</v>
      </c>
      <c r="AS18" s="104">
        <v>6.4</v>
      </c>
      <c r="AT18" s="103">
        <v>30</v>
      </c>
      <c r="AU18" s="74">
        <v>-67</v>
      </c>
      <c r="AV18" s="104">
        <v>6.4</v>
      </c>
      <c r="AW18" s="103">
        <v>73</v>
      </c>
      <c r="AX18" s="74">
        <v>-55</v>
      </c>
      <c r="AY18" s="104">
        <v>6.4</v>
      </c>
      <c r="AZ18" s="103">
        <v>82.75</v>
      </c>
      <c r="BA18" s="74">
        <v>-95</v>
      </c>
      <c r="BB18" s="104">
        <v>6.4</v>
      </c>
      <c r="BD18" s="110">
        <f>SQRT((AT18-AQ18)^2+(AU18-AR18)^2)</f>
        <v>28</v>
      </c>
      <c r="BE18" s="111">
        <f>SQRT((AW18-AT18)^2+(AX18-AU18)^2)</f>
        <v>44.643028571099428</v>
      </c>
      <c r="BF18" s="111">
        <f>SQRT((AZ18-AW18)^2+(BA18-AX18)^2)</f>
        <v>41.171136734367686</v>
      </c>
      <c r="BG18" s="112">
        <f>SQRT((AQ18-AZ18)^2+(AR18-BA18)^2)</f>
        <v>52.75</v>
      </c>
    </row>
    <row r="19" spans="1:59" x14ac:dyDescent="0.3">
      <c r="A19" s="94"/>
      <c r="B19" s="98"/>
      <c r="C19" s="40" t="s">
        <v>15</v>
      </c>
      <c r="D19" s="21"/>
      <c r="E19" s="10">
        <v>1978</v>
      </c>
      <c r="F19" s="9">
        <v>978</v>
      </c>
      <c r="G19" s="19"/>
      <c r="H19" s="55">
        <v>88</v>
      </c>
      <c r="I19" s="15">
        <v>888</v>
      </c>
      <c r="J19" s="15">
        <v>127</v>
      </c>
      <c r="K19" s="41">
        <v>127</v>
      </c>
      <c r="L19" s="55">
        <v>88</v>
      </c>
      <c r="M19" s="15">
        <v>328</v>
      </c>
      <c r="N19" s="15">
        <v>127</v>
      </c>
      <c r="O19" s="41">
        <v>127</v>
      </c>
      <c r="P19" s="55">
        <v>948</v>
      </c>
      <c r="Q19" s="15">
        <v>88</v>
      </c>
      <c r="R19" s="15">
        <v>127</v>
      </c>
      <c r="S19" s="41">
        <v>127</v>
      </c>
      <c r="T19" s="15">
        <v>1143</v>
      </c>
      <c r="U19" s="15">
        <v>888</v>
      </c>
      <c r="V19" s="15">
        <v>127</v>
      </c>
      <c r="W19" s="41">
        <v>127</v>
      </c>
      <c r="Z19" s="123">
        <f>SQRT((L19-H19)^2+(M19-I19)^2)</f>
        <v>560</v>
      </c>
      <c r="AA19" s="131">
        <f>Z19*B18</f>
        <v>28</v>
      </c>
      <c r="AB19" s="123">
        <f>SQRT((P19-L19)^2+(Q19-M19)^2)</f>
        <v>892.86057142198865</v>
      </c>
      <c r="AC19" s="124">
        <f>AB19*B18</f>
        <v>44.643028571099435</v>
      </c>
      <c r="AD19" s="123">
        <f>SQRT((T19-P19)^2+(U19-Q19)^2)</f>
        <v>823.42273468735368</v>
      </c>
      <c r="AE19" s="124">
        <f>AD19*B18</f>
        <v>41.171136734367686</v>
      </c>
      <c r="AF19" s="131">
        <f>SQRT((H19-T19)^2+(I19-U19)^2)</f>
        <v>1055</v>
      </c>
      <c r="AG19" s="124">
        <f>AF19*B18</f>
        <v>52.75</v>
      </c>
      <c r="AI19" s="140">
        <f>AA19-BD18</f>
        <v>0</v>
      </c>
      <c r="AJ19" s="140">
        <f>AC19-BE18</f>
        <v>0</v>
      </c>
      <c r="AK19" s="140">
        <f>AE19-BF18</f>
        <v>0</v>
      </c>
      <c r="AL19" s="140">
        <f>AG19-BG18</f>
        <v>0</v>
      </c>
      <c r="AN19" s="73"/>
      <c r="AO19" s="90"/>
      <c r="AP19" s="21"/>
      <c r="AQ19" s="103"/>
      <c r="AR19" s="74"/>
      <c r="AS19" s="104"/>
      <c r="AT19" s="103"/>
      <c r="AU19" s="74"/>
      <c r="AV19" s="104"/>
      <c r="AW19" s="103"/>
      <c r="AX19" s="74"/>
      <c r="AY19" s="104"/>
      <c r="AZ19" s="103"/>
      <c r="BA19" s="74"/>
      <c r="BB19" s="104"/>
      <c r="BD19" s="110"/>
      <c r="BE19" s="111"/>
      <c r="BF19" s="111"/>
      <c r="BG19" s="112"/>
    </row>
    <row r="20" spans="1:59" ht="13.8" thickBot="1" x14ac:dyDescent="0.35">
      <c r="A20" s="94"/>
      <c r="B20" s="99"/>
      <c r="C20" s="42" t="s">
        <v>16</v>
      </c>
      <c r="D20" s="43"/>
      <c r="E20" s="44">
        <v>1979</v>
      </c>
      <c r="F20" s="45">
        <v>979</v>
      </c>
      <c r="G20" s="46"/>
      <c r="H20" s="56">
        <v>89</v>
      </c>
      <c r="I20" s="47">
        <v>889</v>
      </c>
      <c r="J20" s="47">
        <v>129</v>
      </c>
      <c r="K20" s="48">
        <v>129</v>
      </c>
      <c r="L20" s="56">
        <v>89</v>
      </c>
      <c r="M20" s="47">
        <v>329</v>
      </c>
      <c r="N20" s="47">
        <v>129</v>
      </c>
      <c r="O20" s="48">
        <v>129</v>
      </c>
      <c r="P20" s="56">
        <v>949</v>
      </c>
      <c r="Q20" s="47">
        <v>89</v>
      </c>
      <c r="R20" s="47">
        <v>129</v>
      </c>
      <c r="S20" s="48">
        <v>129</v>
      </c>
      <c r="T20" s="47">
        <v>1144</v>
      </c>
      <c r="U20" s="47">
        <v>889</v>
      </c>
      <c r="V20" s="47">
        <v>129</v>
      </c>
      <c r="W20" s="48">
        <v>129</v>
      </c>
      <c r="Z20" s="123">
        <f>SQRT((L20-H20)^2+(M20-I20)^2)</f>
        <v>560</v>
      </c>
      <c r="AA20" s="131">
        <f>Z20*B18</f>
        <v>28</v>
      </c>
      <c r="AB20" s="123">
        <f>SQRT((P20-L20)^2+(Q20-M20)^2)</f>
        <v>892.86057142198865</v>
      </c>
      <c r="AC20" s="124">
        <f>AB20*B18</f>
        <v>44.643028571099435</v>
      </c>
      <c r="AD20" s="123">
        <f>SQRT((T20-P20)^2+(U20-Q20)^2)</f>
        <v>823.42273468735368</v>
      </c>
      <c r="AE20" s="124">
        <f>AD20*B18</f>
        <v>41.171136734367686</v>
      </c>
      <c r="AF20" s="131">
        <f>SQRT((H20-T20)^2+(I20-U20)^2)</f>
        <v>1055</v>
      </c>
      <c r="AG20" s="124">
        <f>AF20*B18</f>
        <v>52.75</v>
      </c>
      <c r="AI20" s="140">
        <f>AA20-BD18</f>
        <v>0</v>
      </c>
      <c r="AJ20" s="140">
        <f>AC20-BE18</f>
        <v>0</v>
      </c>
      <c r="AK20" s="140">
        <f>AE20-BF18</f>
        <v>0</v>
      </c>
      <c r="AL20" s="140">
        <f>AG20-BG18</f>
        <v>0</v>
      </c>
      <c r="AN20" s="73"/>
      <c r="AO20" s="90"/>
      <c r="AP20" s="21"/>
      <c r="AQ20" s="103"/>
      <c r="AR20" s="74"/>
      <c r="AS20" s="104"/>
      <c r="AT20" s="103"/>
      <c r="AU20" s="74"/>
      <c r="AV20" s="104"/>
      <c r="AW20" s="103"/>
      <c r="AX20" s="74"/>
      <c r="AY20" s="104"/>
      <c r="AZ20" s="103"/>
      <c r="BA20" s="74"/>
      <c r="BB20" s="104"/>
      <c r="BD20" s="110"/>
      <c r="BE20" s="111"/>
      <c r="BF20" s="111"/>
      <c r="BG20" s="112"/>
    </row>
    <row r="21" spans="1:59" x14ac:dyDescent="0.3">
      <c r="A21" s="94"/>
      <c r="B21" s="97">
        <v>0.01</v>
      </c>
      <c r="C21" s="33" t="s">
        <v>14</v>
      </c>
      <c r="D21" s="34"/>
      <c r="E21" s="35">
        <v>9894</v>
      </c>
      <c r="F21" s="36">
        <v>4894</v>
      </c>
      <c r="G21" s="37"/>
      <c r="H21" s="54">
        <v>446.5</v>
      </c>
      <c r="I21" s="38">
        <v>4446.5</v>
      </c>
      <c r="J21" s="38">
        <v>640</v>
      </c>
      <c r="K21" s="39">
        <v>640</v>
      </c>
      <c r="L21" s="54">
        <v>446.5</v>
      </c>
      <c r="M21" s="38">
        <v>1646.5</v>
      </c>
      <c r="N21" s="38">
        <v>640</v>
      </c>
      <c r="O21" s="39">
        <v>640</v>
      </c>
      <c r="P21" s="54">
        <v>4746.5</v>
      </c>
      <c r="Q21" s="38">
        <v>446.5</v>
      </c>
      <c r="R21" s="38">
        <v>640</v>
      </c>
      <c r="S21" s="39">
        <v>640</v>
      </c>
      <c r="T21" s="38">
        <v>5721.5</v>
      </c>
      <c r="U21" s="38">
        <v>4446.5</v>
      </c>
      <c r="V21" s="38">
        <v>640</v>
      </c>
      <c r="W21" s="39">
        <v>640</v>
      </c>
      <c r="Z21" s="123">
        <f>SQRT((L21-H21)^2+(M21-I21)^2)</f>
        <v>2800</v>
      </c>
      <c r="AA21" s="131">
        <f t="shared" ref="AA21:AA24" si="5">Z21*B21</f>
        <v>28</v>
      </c>
      <c r="AB21" s="123">
        <f>SQRT((P21-L21)^2+(Q21-M21)^2)</f>
        <v>4464.302857109943</v>
      </c>
      <c r="AC21" s="124">
        <f t="shared" ref="AC21:AC24" si="6">AB21*B21</f>
        <v>44.643028571099428</v>
      </c>
      <c r="AD21" s="123">
        <f>SQRT((T21-P21)^2+(U21-Q21)^2)</f>
        <v>4117.1136734367683</v>
      </c>
      <c r="AE21" s="124">
        <f t="shared" si="1"/>
        <v>41.171136734367686</v>
      </c>
      <c r="AF21" s="131">
        <f>SQRT((H21-T21)^2+(I21-U21)^2)</f>
        <v>5275</v>
      </c>
      <c r="AG21" s="124">
        <f t="shared" si="2"/>
        <v>52.75</v>
      </c>
      <c r="AI21" s="140">
        <f>AA21-BD18</f>
        <v>0</v>
      </c>
      <c r="AJ21" s="140">
        <f>AC21-BE18</f>
        <v>0</v>
      </c>
      <c r="AK21" s="140">
        <f>AE21-BF18</f>
        <v>0</v>
      </c>
      <c r="AL21" s="140">
        <f>AG21-BG18</f>
        <v>0</v>
      </c>
      <c r="AN21" s="73"/>
      <c r="AO21" s="90"/>
      <c r="AP21" s="21"/>
      <c r="AQ21" s="103"/>
      <c r="AR21" s="74"/>
      <c r="AS21" s="104"/>
      <c r="AT21" s="103"/>
      <c r="AU21" s="74"/>
      <c r="AV21" s="104"/>
      <c r="AW21" s="103"/>
      <c r="AX21" s="74"/>
      <c r="AY21" s="104"/>
      <c r="AZ21" s="103"/>
      <c r="BA21" s="74"/>
      <c r="BB21" s="104"/>
      <c r="BD21" s="110"/>
      <c r="BE21" s="111"/>
      <c r="BF21" s="111"/>
      <c r="BG21" s="112"/>
    </row>
    <row r="22" spans="1:59" x14ac:dyDescent="0.3">
      <c r="A22" s="94"/>
      <c r="B22" s="98"/>
      <c r="C22" s="40" t="s">
        <v>15</v>
      </c>
      <c r="D22" s="21"/>
      <c r="E22" s="10">
        <v>9893</v>
      </c>
      <c r="F22" s="9">
        <v>4893</v>
      </c>
      <c r="G22" s="19"/>
      <c r="H22" s="55">
        <v>445</v>
      </c>
      <c r="I22" s="15">
        <v>4446</v>
      </c>
      <c r="J22" s="15">
        <v>639</v>
      </c>
      <c r="K22" s="41">
        <v>639</v>
      </c>
      <c r="L22" s="55">
        <v>445</v>
      </c>
      <c r="M22" s="15">
        <v>1646</v>
      </c>
      <c r="N22" s="15">
        <v>639</v>
      </c>
      <c r="O22" s="41">
        <v>639</v>
      </c>
      <c r="P22" s="55">
        <v>4745</v>
      </c>
      <c r="Q22" s="15">
        <v>446</v>
      </c>
      <c r="R22" s="15">
        <v>639</v>
      </c>
      <c r="S22" s="41">
        <v>639</v>
      </c>
      <c r="T22" s="15">
        <v>5720</v>
      </c>
      <c r="U22" s="15">
        <v>4446</v>
      </c>
      <c r="V22" s="15">
        <v>639</v>
      </c>
      <c r="W22" s="41">
        <v>639</v>
      </c>
      <c r="Z22" s="123">
        <f>SQRT((L22-H22)^2+(M22-I22)^2)</f>
        <v>2800</v>
      </c>
      <c r="AA22" s="131">
        <f>Z22*B21</f>
        <v>28</v>
      </c>
      <c r="AB22" s="123">
        <f>SQRT((P22-L22)^2+(Q22-M22)^2)</f>
        <v>4464.302857109943</v>
      </c>
      <c r="AC22" s="124">
        <f>AB22*B21</f>
        <v>44.643028571099428</v>
      </c>
      <c r="AD22" s="123">
        <f>SQRT((T22-P22)^2+(U22-Q22)^2)</f>
        <v>4117.1136734367683</v>
      </c>
      <c r="AE22" s="124">
        <f>AD22*B21</f>
        <v>41.171136734367686</v>
      </c>
      <c r="AF22" s="131">
        <f>SQRT((H22-T22)^2+(I22-U22)^2)</f>
        <v>5275</v>
      </c>
      <c r="AG22" s="124">
        <f>AF22*B21</f>
        <v>52.75</v>
      </c>
      <c r="AI22" s="140">
        <f>AA22-BD18</f>
        <v>0</v>
      </c>
      <c r="AJ22" s="140">
        <f>AC22-BE18</f>
        <v>0</v>
      </c>
      <c r="AK22" s="140">
        <f>AE22-BF18</f>
        <v>0</v>
      </c>
      <c r="AL22" s="140">
        <f>AG22-BG18</f>
        <v>0</v>
      </c>
      <c r="AN22" s="73"/>
      <c r="AO22" s="90"/>
      <c r="AP22" s="21"/>
      <c r="AQ22" s="103"/>
      <c r="AR22" s="74"/>
      <c r="AS22" s="104"/>
      <c r="AT22" s="103"/>
      <c r="AU22" s="74"/>
      <c r="AV22" s="104"/>
      <c r="AW22" s="103"/>
      <c r="AX22" s="74"/>
      <c r="AY22" s="104"/>
      <c r="AZ22" s="103"/>
      <c r="BA22" s="74"/>
      <c r="BB22" s="104"/>
      <c r="BD22" s="110"/>
      <c r="BE22" s="111"/>
      <c r="BF22" s="111"/>
      <c r="BG22" s="112"/>
    </row>
    <row r="23" spans="1:59" ht="13.8" thickBot="1" x14ac:dyDescent="0.35">
      <c r="A23" s="94"/>
      <c r="B23" s="99"/>
      <c r="C23" s="42" t="s">
        <v>16</v>
      </c>
      <c r="D23" s="43"/>
      <c r="E23" s="44">
        <v>9893</v>
      </c>
      <c r="F23" s="45">
        <v>4893</v>
      </c>
      <c r="G23" s="46"/>
      <c r="H23" s="56">
        <v>446</v>
      </c>
      <c r="I23" s="47">
        <v>4446</v>
      </c>
      <c r="J23" s="47">
        <v>641</v>
      </c>
      <c r="K23" s="48">
        <v>641</v>
      </c>
      <c r="L23" s="56">
        <v>446</v>
      </c>
      <c r="M23" s="47">
        <v>1646</v>
      </c>
      <c r="N23" s="47">
        <v>641</v>
      </c>
      <c r="O23" s="48">
        <v>641</v>
      </c>
      <c r="P23" s="56">
        <v>4746</v>
      </c>
      <c r="Q23" s="47">
        <v>446</v>
      </c>
      <c r="R23" s="47">
        <v>641</v>
      </c>
      <c r="S23" s="48">
        <v>641</v>
      </c>
      <c r="T23" s="47">
        <v>5721</v>
      </c>
      <c r="U23" s="47">
        <v>4446</v>
      </c>
      <c r="V23" s="47">
        <v>641</v>
      </c>
      <c r="W23" s="48">
        <v>641</v>
      </c>
      <c r="Z23" s="123">
        <f>SQRT((L23-H23)^2+(M23-I23)^2)</f>
        <v>2800</v>
      </c>
      <c r="AA23" s="131">
        <f>Z23*B21</f>
        <v>28</v>
      </c>
      <c r="AB23" s="123">
        <f>SQRT((P23-L23)^2+(Q23-M23)^2)</f>
        <v>4464.302857109943</v>
      </c>
      <c r="AC23" s="124">
        <f>AB23*B21</f>
        <v>44.643028571099428</v>
      </c>
      <c r="AD23" s="123">
        <f>SQRT((T23-P23)^2+(U23-Q23)^2)</f>
        <v>4117.1136734367683</v>
      </c>
      <c r="AE23" s="124">
        <f>AD23*B21</f>
        <v>41.171136734367686</v>
      </c>
      <c r="AF23" s="131">
        <f>SQRT((H23-T23)^2+(I23-U23)^2)</f>
        <v>5275</v>
      </c>
      <c r="AG23" s="124">
        <f>AF23*B21</f>
        <v>52.75</v>
      </c>
      <c r="AI23" s="140">
        <f>AA23-BD18</f>
        <v>0</v>
      </c>
      <c r="AJ23" s="140">
        <f>AC23-BE18</f>
        <v>0</v>
      </c>
      <c r="AK23" s="140">
        <f>AE23-BF18</f>
        <v>0</v>
      </c>
      <c r="AL23" s="140">
        <f>AG23-BG18</f>
        <v>0</v>
      </c>
      <c r="AN23" s="73"/>
      <c r="AO23" s="90"/>
      <c r="AP23" s="21"/>
      <c r="AQ23" s="103"/>
      <c r="AR23" s="74"/>
      <c r="AS23" s="104"/>
      <c r="AT23" s="103"/>
      <c r="AU23" s="74"/>
      <c r="AV23" s="104"/>
      <c r="AW23" s="103"/>
      <c r="AX23" s="74"/>
      <c r="AY23" s="104"/>
      <c r="AZ23" s="103"/>
      <c r="BA23" s="74"/>
      <c r="BB23" s="104"/>
      <c r="BD23" s="110"/>
      <c r="BE23" s="111"/>
      <c r="BF23" s="111"/>
      <c r="BG23" s="112"/>
    </row>
    <row r="24" spans="1:59" x14ac:dyDescent="0.3">
      <c r="A24" s="94"/>
      <c r="B24" s="97">
        <v>5.0000000000000001E-3</v>
      </c>
      <c r="C24" s="33" t="s">
        <v>14</v>
      </c>
      <c r="D24" s="21"/>
      <c r="E24" s="10">
        <v>19787</v>
      </c>
      <c r="F24" s="9">
        <v>9787</v>
      </c>
      <c r="G24" s="19"/>
      <c r="H24" s="55">
        <v>893.5</v>
      </c>
      <c r="I24" s="22">
        <v>8893.5</v>
      </c>
      <c r="J24" s="22">
        <v>1280</v>
      </c>
      <c r="K24" s="41">
        <v>1280</v>
      </c>
      <c r="L24" s="55">
        <v>893.5</v>
      </c>
      <c r="M24" s="22">
        <v>3293</v>
      </c>
      <c r="N24" s="22">
        <v>1280</v>
      </c>
      <c r="O24" s="41">
        <v>1280</v>
      </c>
      <c r="P24" s="55">
        <v>9493.5</v>
      </c>
      <c r="Q24" s="22">
        <v>893.5</v>
      </c>
      <c r="R24" s="22">
        <v>1280</v>
      </c>
      <c r="S24" s="41">
        <v>1280</v>
      </c>
      <c r="T24" s="22">
        <v>11443.5</v>
      </c>
      <c r="U24" s="22">
        <v>8893.5</v>
      </c>
      <c r="V24" s="22">
        <v>1280</v>
      </c>
      <c r="W24" s="41">
        <v>1280</v>
      </c>
      <c r="Y24" s="5" t="s">
        <v>31</v>
      </c>
      <c r="Z24" s="123">
        <f>SQRT((L24-H24)^2+(M24-I24)^2)</f>
        <v>5600.5</v>
      </c>
      <c r="AA24" s="131">
        <f t="shared" si="5"/>
        <v>28.002500000000001</v>
      </c>
      <c r="AB24" s="123">
        <f>SQRT((P24-L24)^2+(Q24-M24)^2)</f>
        <v>8928.4713277245846</v>
      </c>
      <c r="AC24" s="124">
        <f t="shared" si="6"/>
        <v>44.642356638622921</v>
      </c>
      <c r="AD24" s="123">
        <f>SQRT((T24-P24)^2+(U24-Q24)^2)</f>
        <v>8234.2273468735366</v>
      </c>
      <c r="AE24" s="124">
        <f t="shared" si="1"/>
        <v>41.171136734367686</v>
      </c>
      <c r="AF24" s="131">
        <f>SQRT((H24-T24)^2+(I24-U24)^2)</f>
        <v>10550</v>
      </c>
      <c r="AG24" s="124">
        <f t="shared" si="2"/>
        <v>52.75</v>
      </c>
      <c r="AI24" s="140">
        <f>AA24-BD18</f>
        <v>2.500000000001279E-3</v>
      </c>
      <c r="AJ24" s="140">
        <f>AC24-BE18</f>
        <v>-6.7193247650720878E-4</v>
      </c>
      <c r="AK24" s="140">
        <f>AE24-BF18</f>
        <v>0</v>
      </c>
      <c r="AL24" s="140">
        <f>AG24-BG18</f>
        <v>0</v>
      </c>
      <c r="AN24" s="73"/>
      <c r="AO24" s="90"/>
      <c r="AP24" s="21"/>
      <c r="AQ24" s="103"/>
      <c r="AR24" s="74"/>
      <c r="AS24" s="104"/>
      <c r="AT24" s="103"/>
      <c r="AU24" s="74"/>
      <c r="AV24" s="104"/>
      <c r="AW24" s="103"/>
      <c r="AX24" s="74"/>
      <c r="AY24" s="104"/>
      <c r="AZ24" s="103"/>
      <c r="BA24" s="74"/>
      <c r="BB24" s="104"/>
      <c r="BD24" s="110"/>
      <c r="BE24" s="111"/>
      <c r="BF24" s="111"/>
      <c r="BG24" s="112"/>
    </row>
    <row r="25" spans="1:59" x14ac:dyDescent="0.3">
      <c r="A25" s="94"/>
      <c r="B25" s="98"/>
      <c r="C25" s="40" t="s">
        <v>15</v>
      </c>
      <c r="D25" s="21"/>
      <c r="E25" s="10">
        <v>19786</v>
      </c>
      <c r="F25" s="9">
        <v>9786</v>
      </c>
      <c r="G25" s="19"/>
      <c r="H25" s="55">
        <v>892</v>
      </c>
      <c r="I25" s="22">
        <v>8891.5</v>
      </c>
      <c r="J25" s="22">
        <v>1279</v>
      </c>
      <c r="K25" s="41">
        <v>1279</v>
      </c>
      <c r="L25" s="55">
        <v>892</v>
      </c>
      <c r="M25" s="22">
        <v>3291.5</v>
      </c>
      <c r="N25" s="22">
        <v>1279</v>
      </c>
      <c r="O25" s="41">
        <v>1279</v>
      </c>
      <c r="P25" s="55">
        <v>9492</v>
      </c>
      <c r="Q25" s="22">
        <v>891.5</v>
      </c>
      <c r="R25" s="22">
        <v>1279</v>
      </c>
      <c r="S25" s="41">
        <v>1279</v>
      </c>
      <c r="T25" s="22">
        <v>11442</v>
      </c>
      <c r="U25" s="22">
        <v>8891.5</v>
      </c>
      <c r="V25" s="22">
        <v>1279</v>
      </c>
      <c r="W25" s="41">
        <v>1279</v>
      </c>
      <c r="Y25" s="5" t="s">
        <v>30</v>
      </c>
      <c r="Z25" s="123">
        <f>SQRT((L25-H25)^2+(M25-I25)^2)</f>
        <v>5600</v>
      </c>
      <c r="AA25" s="131">
        <f>Z25*B24</f>
        <v>28</v>
      </c>
      <c r="AB25" s="123">
        <f>SQRT((P25-L25)^2+(Q25-M25)^2)</f>
        <v>8928.6057142198861</v>
      </c>
      <c r="AC25" s="124">
        <f>AB25*B24</f>
        <v>44.643028571099428</v>
      </c>
      <c r="AD25" s="123">
        <f>SQRT((T25-P25)^2+(U25-Q25)^2)</f>
        <v>8234.2273468735366</v>
      </c>
      <c r="AE25" s="124">
        <f>AD25*B24</f>
        <v>41.171136734367686</v>
      </c>
      <c r="AF25" s="131">
        <f>SQRT((H25-T25)^2+(I25-U25)^2)</f>
        <v>10550</v>
      </c>
      <c r="AG25" s="124">
        <f>AF25*B24</f>
        <v>52.75</v>
      </c>
      <c r="AI25" s="140">
        <f>AA25-BD18</f>
        <v>0</v>
      </c>
      <c r="AJ25" s="140">
        <f>AC25-BE18</f>
        <v>0</v>
      </c>
      <c r="AK25" s="140">
        <f>AE25-BF18</f>
        <v>0</v>
      </c>
      <c r="AL25" s="140">
        <f>AG25-BG18</f>
        <v>0</v>
      </c>
      <c r="AN25" s="73"/>
      <c r="AO25" s="90"/>
      <c r="AP25" s="21"/>
      <c r="AQ25" s="103"/>
      <c r="AR25" s="74"/>
      <c r="AS25" s="104"/>
      <c r="AT25" s="103"/>
      <c r="AU25" s="74"/>
      <c r="AV25" s="104"/>
      <c r="AW25" s="103"/>
      <c r="AX25" s="74"/>
      <c r="AY25" s="104"/>
      <c r="AZ25" s="103"/>
      <c r="BA25" s="74"/>
      <c r="BB25" s="104"/>
      <c r="BD25" s="110"/>
      <c r="BE25" s="111"/>
      <c r="BF25" s="111"/>
      <c r="BG25" s="112"/>
    </row>
    <row r="26" spans="1:59" ht="13.8" thickBot="1" x14ac:dyDescent="0.35">
      <c r="A26" s="94"/>
      <c r="B26" s="99"/>
      <c r="C26" s="42" t="s">
        <v>16</v>
      </c>
      <c r="D26" s="21"/>
      <c r="E26" s="10">
        <v>19787</v>
      </c>
      <c r="F26" s="9">
        <v>9787</v>
      </c>
      <c r="G26" s="19"/>
      <c r="H26" s="55">
        <v>893</v>
      </c>
      <c r="I26" s="22">
        <v>8893</v>
      </c>
      <c r="J26" s="22">
        <v>1281</v>
      </c>
      <c r="K26" s="41">
        <v>1281</v>
      </c>
      <c r="L26" s="55">
        <v>893</v>
      </c>
      <c r="M26" s="22">
        <v>3293</v>
      </c>
      <c r="N26" s="22">
        <v>1281</v>
      </c>
      <c r="O26" s="41">
        <v>1281</v>
      </c>
      <c r="P26" s="55">
        <v>9493</v>
      </c>
      <c r="Q26" s="22">
        <v>893</v>
      </c>
      <c r="R26" s="22">
        <v>1281</v>
      </c>
      <c r="S26" s="41">
        <v>1281</v>
      </c>
      <c r="T26" s="22">
        <v>11443</v>
      </c>
      <c r="U26" s="22">
        <v>8893</v>
      </c>
      <c r="V26" s="22">
        <v>1281</v>
      </c>
      <c r="W26" s="41">
        <v>1281</v>
      </c>
      <c r="Z26" s="125">
        <f>SQRT((L26-H26)^2+(M26-I26)^2)</f>
        <v>5600</v>
      </c>
      <c r="AA26" s="132">
        <f>Z26*B24</f>
        <v>28</v>
      </c>
      <c r="AB26" s="125">
        <f>SQRT((P26-L26)^2+(Q26-M26)^2)</f>
        <v>8928.6057142198861</v>
      </c>
      <c r="AC26" s="126">
        <f>AB26*B24</f>
        <v>44.643028571099428</v>
      </c>
      <c r="AD26" s="125">
        <f>SQRT((T26-P26)^2+(U26-Q26)^2)</f>
        <v>8234.2273468735366</v>
      </c>
      <c r="AE26" s="126">
        <f>AD26*B24</f>
        <v>41.171136734367686</v>
      </c>
      <c r="AF26" s="132">
        <f>SQRT((H26-T26)^2+(I26-U26)^2)</f>
        <v>10550</v>
      </c>
      <c r="AG26" s="126">
        <f>AF26*B24</f>
        <v>52.75</v>
      </c>
      <c r="AI26" s="141">
        <f>AA26-BD18</f>
        <v>0</v>
      </c>
      <c r="AJ26" s="141">
        <f>AC26-BE18</f>
        <v>0</v>
      </c>
      <c r="AK26" s="141">
        <f>AE26-BF18</f>
        <v>0</v>
      </c>
      <c r="AL26" s="141">
        <f>AG26-BG18</f>
        <v>0</v>
      </c>
      <c r="AN26" s="73"/>
      <c r="AO26" s="90"/>
      <c r="AP26" s="21"/>
      <c r="AQ26" s="103"/>
      <c r="AR26" s="74"/>
      <c r="AS26" s="104"/>
      <c r="AT26" s="103"/>
      <c r="AU26" s="74"/>
      <c r="AV26" s="104"/>
      <c r="AW26" s="103"/>
      <c r="AX26" s="74"/>
      <c r="AY26" s="104"/>
      <c r="AZ26" s="103"/>
      <c r="BA26" s="74"/>
      <c r="BB26" s="104"/>
      <c r="BD26" s="110"/>
      <c r="BE26" s="111"/>
      <c r="BF26" s="111"/>
      <c r="BG26" s="112"/>
    </row>
    <row r="27" spans="1:59" x14ac:dyDescent="0.3">
      <c r="A27" s="94"/>
      <c r="B27" s="91">
        <v>2E-3</v>
      </c>
      <c r="C27" s="61" t="s">
        <v>14</v>
      </c>
      <c r="D27" s="62"/>
      <c r="E27" s="78" t="s">
        <v>27</v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80"/>
      <c r="AN27" s="73"/>
      <c r="AO27" s="90"/>
      <c r="AP27" s="21"/>
      <c r="AQ27" s="103"/>
      <c r="AR27" s="74"/>
      <c r="AS27" s="104"/>
      <c r="AT27" s="103"/>
      <c r="AU27" s="74"/>
      <c r="AV27" s="104"/>
      <c r="AW27" s="103"/>
      <c r="AX27" s="74"/>
      <c r="AY27" s="104"/>
      <c r="AZ27" s="103"/>
      <c r="BA27" s="74"/>
      <c r="BB27" s="104"/>
      <c r="BD27" s="110"/>
      <c r="BE27" s="111"/>
      <c r="BF27" s="111"/>
      <c r="BG27" s="112"/>
    </row>
    <row r="28" spans="1:59" x14ac:dyDescent="0.3">
      <c r="A28" s="94"/>
      <c r="B28" s="92"/>
      <c r="C28" s="63" t="s">
        <v>15</v>
      </c>
      <c r="D28" s="64"/>
      <c r="E28" s="81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3"/>
      <c r="AN28" s="73"/>
      <c r="AO28" s="90"/>
      <c r="AP28" s="21"/>
      <c r="AQ28" s="103"/>
      <c r="AR28" s="74"/>
      <c r="AS28" s="104"/>
      <c r="AT28" s="103"/>
      <c r="AU28" s="74"/>
      <c r="AV28" s="104"/>
      <c r="AW28" s="103"/>
      <c r="AX28" s="74"/>
      <c r="AY28" s="104"/>
      <c r="AZ28" s="103"/>
      <c r="BA28" s="74"/>
      <c r="BB28" s="104"/>
      <c r="BD28" s="110"/>
      <c r="BE28" s="111"/>
      <c r="BF28" s="111"/>
      <c r="BG28" s="112"/>
    </row>
    <row r="29" spans="1:59" ht="13.8" thickBot="1" x14ac:dyDescent="0.35">
      <c r="A29" s="94"/>
      <c r="B29" s="93"/>
      <c r="C29" s="65" t="s">
        <v>16</v>
      </c>
      <c r="D29" s="66"/>
      <c r="E29" s="84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6"/>
      <c r="AN29" s="73"/>
      <c r="AO29" s="90"/>
      <c r="AP29" s="21"/>
      <c r="AQ29" s="105"/>
      <c r="AR29" s="106"/>
      <c r="AS29" s="107"/>
      <c r="AT29" s="105"/>
      <c r="AU29" s="106"/>
      <c r="AV29" s="107"/>
      <c r="AW29" s="105"/>
      <c r="AX29" s="106"/>
      <c r="AY29" s="107"/>
      <c r="AZ29" s="105"/>
      <c r="BA29" s="106"/>
      <c r="BB29" s="107"/>
      <c r="BD29" s="113"/>
      <c r="BE29" s="114"/>
      <c r="BF29" s="114"/>
      <c r="BG29" s="115"/>
    </row>
    <row r="30" spans="1:59" ht="7.2" customHeight="1" x14ac:dyDescent="0.3">
      <c r="A30" s="7"/>
      <c r="B30" s="2"/>
      <c r="C30" s="2"/>
      <c r="D30" s="17"/>
      <c r="E30" s="5"/>
      <c r="F30" s="5"/>
      <c r="AN30" s="12"/>
      <c r="AO30" s="12"/>
    </row>
    <row r="31" spans="1:59" x14ac:dyDescent="0.3">
      <c r="B31" s="5"/>
      <c r="C31" s="5"/>
      <c r="D31" s="17"/>
      <c r="E31" s="5"/>
      <c r="F31" s="5"/>
      <c r="AN31" s="12"/>
      <c r="AO31" s="12"/>
    </row>
    <row r="32" spans="1:59" ht="13.8" thickBot="1" x14ac:dyDescent="0.35">
      <c r="B32" s="5"/>
      <c r="C32" s="5"/>
      <c r="D32" s="17"/>
      <c r="E32" s="5"/>
      <c r="F32" s="5"/>
      <c r="AN32" s="12"/>
      <c r="AO32" s="12"/>
    </row>
    <row r="33" spans="1:41" ht="13.8" thickBot="1" x14ac:dyDescent="0.35">
      <c r="A33" s="72" t="s">
        <v>32</v>
      </c>
      <c r="B33" s="67">
        <v>0.05</v>
      </c>
      <c r="C33" s="68" t="s">
        <v>16</v>
      </c>
      <c r="D33" s="69"/>
      <c r="E33" s="70">
        <v>264</v>
      </c>
      <c r="F33" s="70">
        <v>252</v>
      </c>
      <c r="G33" s="70"/>
      <c r="H33" s="70">
        <v>13</v>
      </c>
      <c r="I33" s="70">
        <v>166</v>
      </c>
      <c r="J33" s="70">
        <v>21</v>
      </c>
      <c r="K33" s="70">
        <v>21</v>
      </c>
      <c r="L33" s="70">
        <v>30</v>
      </c>
      <c r="M33" s="70">
        <v>108</v>
      </c>
      <c r="N33" s="70">
        <v>21</v>
      </c>
      <c r="O33" s="70">
        <v>21</v>
      </c>
      <c r="P33" s="70">
        <v>243</v>
      </c>
      <c r="Q33" s="70">
        <v>49</v>
      </c>
      <c r="R33" s="70">
        <v>17</v>
      </c>
      <c r="S33" s="70">
        <v>17</v>
      </c>
      <c r="T33" s="70">
        <v>253</v>
      </c>
      <c r="U33" s="70">
        <v>166</v>
      </c>
      <c r="V33" s="70">
        <v>21</v>
      </c>
      <c r="W33" s="71">
        <v>21</v>
      </c>
      <c r="AN33" s="17">
        <v>13.165100000000001</v>
      </c>
      <c r="AO33" s="17">
        <v>9.8798999999999992</v>
      </c>
    </row>
  </sheetData>
  <mergeCells count="64">
    <mergeCell ref="BD2:BG2"/>
    <mergeCell ref="Z2:AG2"/>
    <mergeCell ref="AI2:AL2"/>
    <mergeCell ref="BD5:BD16"/>
    <mergeCell ref="BD18:BD29"/>
    <mergeCell ref="BE5:BE16"/>
    <mergeCell ref="BF5:BF16"/>
    <mergeCell ref="BG5:BG16"/>
    <mergeCell ref="BE18:BE29"/>
    <mergeCell ref="BF18:BF29"/>
    <mergeCell ref="BG18:BG29"/>
    <mergeCell ref="B27:B29"/>
    <mergeCell ref="A5:A16"/>
    <mergeCell ref="A18:A29"/>
    <mergeCell ref="Y1:Y3"/>
    <mergeCell ref="B5:B7"/>
    <mergeCell ref="B8:B10"/>
    <mergeCell ref="B14:B16"/>
    <mergeCell ref="B18:B20"/>
    <mergeCell ref="B21:B23"/>
    <mergeCell ref="E2:F2"/>
    <mergeCell ref="E1:W1"/>
    <mergeCell ref="B11:B13"/>
    <mergeCell ref="E27:W29"/>
    <mergeCell ref="B24:B26"/>
    <mergeCell ref="BB5:BB16"/>
    <mergeCell ref="AV18:AV29"/>
    <mergeCell ref="AY18:AY29"/>
    <mergeCell ref="BB18:BB29"/>
    <mergeCell ref="AN5:AN16"/>
    <mergeCell ref="AO5:AO16"/>
    <mergeCell ref="AN18:AN29"/>
    <mergeCell ref="AO18:AO29"/>
    <mergeCell ref="AX18:AX29"/>
    <mergeCell ref="AZ18:AZ29"/>
    <mergeCell ref="BA18:BA29"/>
    <mergeCell ref="AR5:AR16"/>
    <mergeCell ref="AT5:AT16"/>
    <mergeCell ref="AU5:AU16"/>
    <mergeCell ref="AW5:AW16"/>
    <mergeCell ref="AX5:AX16"/>
    <mergeCell ref="AN1:BB1"/>
    <mergeCell ref="AZ2:BB2"/>
    <mergeCell ref="AW2:AY2"/>
    <mergeCell ref="AT2:AV2"/>
    <mergeCell ref="AQ2:AS2"/>
    <mergeCell ref="AQ18:AQ29"/>
    <mergeCell ref="AR18:AR29"/>
    <mergeCell ref="AT18:AT29"/>
    <mergeCell ref="AU18:AU29"/>
    <mergeCell ref="AW18:AW29"/>
    <mergeCell ref="AS18:AS29"/>
    <mergeCell ref="AQ5:AQ16"/>
    <mergeCell ref="BA5:BA16"/>
    <mergeCell ref="H2:K2"/>
    <mergeCell ref="L2:O2"/>
    <mergeCell ref="P2:S2"/>
    <mergeCell ref="T2:W2"/>
    <mergeCell ref="E14:W16"/>
    <mergeCell ref="AZ5:AZ16"/>
    <mergeCell ref="AS5:AS16"/>
    <mergeCell ref="AV5:AV16"/>
    <mergeCell ref="AY5:AY16"/>
    <mergeCell ref="AN2:A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Barbosa Sousa</dc:creator>
  <cp:keywords/>
  <dc:description/>
  <cp:lastModifiedBy>Cláudia Daniela Rocha</cp:lastModifiedBy>
  <cp:revision/>
  <dcterms:created xsi:type="dcterms:W3CDTF">2022-04-27T10:31:57Z</dcterms:created>
  <dcterms:modified xsi:type="dcterms:W3CDTF">2022-05-02T16:20:37Z</dcterms:modified>
  <cp:category/>
  <cp:contentStatus/>
</cp:coreProperties>
</file>