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esctecpt-my.sharepoint.com/personal/ricardo_b_sousa_office365_inesctec_pt/Documents/inesctec/projects/trajectory-control/git/omni-control/data/omni-control/5dpo/"/>
    </mc:Choice>
  </mc:AlternateContent>
  <xr:revisionPtr revIDLastSave="362" documentId="8_{6C4C5C12-CB74-4A7B-923B-BE3379E350DC}" xr6:coauthVersionLast="47" xr6:coauthVersionMax="47" xr10:uidLastSave="{1D315772-0B91-4ED0-BB94-562B24D1962B}"/>
  <bookViews>
    <workbookView xWindow="-108" yWindow="-108" windowWidth="23256" windowHeight="12576" xr2:uid="{FD07EEC4-0C01-44C2-8089-ACB43FE9EB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6" i="1" l="1"/>
  <c r="I126" i="1"/>
  <c r="J126" i="1"/>
  <c r="K126" i="1"/>
  <c r="L126" i="1"/>
  <c r="M126" i="1"/>
  <c r="N126" i="1"/>
  <c r="O126" i="1"/>
  <c r="P126" i="1"/>
  <c r="Q126" i="1"/>
  <c r="R126" i="1"/>
  <c r="S126" i="1"/>
  <c r="T126" i="1"/>
  <c r="G126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5" i="1"/>
  <c r="T14" i="1"/>
  <c r="R14" i="1"/>
  <c r="S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4" i="1"/>
  <c r="Q15" i="1"/>
  <c r="S15" i="1"/>
  <c r="Q16" i="1"/>
  <c r="S16" i="1"/>
  <c r="Q17" i="1"/>
  <c r="S17" i="1"/>
  <c r="Q18" i="1"/>
  <c r="S18" i="1"/>
  <c r="Q19" i="1"/>
  <c r="S19" i="1"/>
  <c r="Q20" i="1"/>
  <c r="S20" i="1"/>
  <c r="Q21" i="1"/>
  <c r="S21" i="1"/>
  <c r="Q22" i="1"/>
  <c r="S22" i="1"/>
  <c r="Q23" i="1"/>
  <c r="S23" i="1"/>
  <c r="Q24" i="1"/>
  <c r="S24" i="1"/>
  <c r="Q25" i="1"/>
  <c r="S25" i="1"/>
  <c r="Q26" i="1"/>
  <c r="S26" i="1"/>
  <c r="Q27" i="1"/>
  <c r="S27" i="1"/>
  <c r="Q28" i="1"/>
  <c r="S28" i="1"/>
  <c r="Q29" i="1"/>
  <c r="S29" i="1"/>
  <c r="Q30" i="1"/>
  <c r="S30" i="1"/>
  <c r="Q31" i="1"/>
  <c r="S31" i="1"/>
  <c r="Q32" i="1"/>
  <c r="S32" i="1"/>
  <c r="Q33" i="1"/>
  <c r="S33" i="1"/>
  <c r="Q34" i="1"/>
  <c r="S34" i="1"/>
  <c r="Q35" i="1"/>
  <c r="S35" i="1"/>
  <c r="Q36" i="1"/>
  <c r="S36" i="1"/>
  <c r="Q37" i="1"/>
  <c r="S37" i="1"/>
  <c r="Q38" i="1"/>
  <c r="S38" i="1"/>
  <c r="Q39" i="1"/>
  <c r="S39" i="1"/>
  <c r="Q40" i="1"/>
  <c r="S40" i="1"/>
  <c r="Q41" i="1"/>
  <c r="S41" i="1"/>
  <c r="Q42" i="1"/>
  <c r="S42" i="1"/>
  <c r="Q43" i="1"/>
  <c r="S43" i="1"/>
  <c r="Q44" i="1"/>
  <c r="S44" i="1"/>
  <c r="Q45" i="1"/>
  <c r="S45" i="1"/>
  <c r="Q46" i="1"/>
  <c r="S46" i="1"/>
  <c r="Q47" i="1"/>
  <c r="S47" i="1"/>
  <c r="Q48" i="1"/>
  <c r="S48" i="1"/>
  <c r="Q49" i="1"/>
  <c r="S49" i="1"/>
  <c r="Q50" i="1"/>
  <c r="S50" i="1"/>
  <c r="Q51" i="1"/>
  <c r="S51" i="1"/>
  <c r="Q52" i="1"/>
  <c r="S52" i="1"/>
  <c r="Q53" i="1"/>
  <c r="S53" i="1"/>
  <c r="Q54" i="1"/>
  <c r="S54" i="1"/>
  <c r="Q55" i="1"/>
  <c r="S55" i="1"/>
  <c r="Q56" i="1"/>
  <c r="S56" i="1"/>
  <c r="Q57" i="1"/>
  <c r="S57" i="1"/>
  <c r="Q58" i="1"/>
  <c r="S58" i="1"/>
  <c r="Q59" i="1"/>
  <c r="S59" i="1"/>
  <c r="Q60" i="1"/>
  <c r="S60" i="1"/>
  <c r="Q61" i="1"/>
  <c r="S61" i="1"/>
  <c r="Q62" i="1"/>
  <c r="S62" i="1"/>
  <c r="Q63" i="1"/>
  <c r="S63" i="1"/>
  <c r="Q64" i="1"/>
  <c r="S64" i="1"/>
  <c r="Q65" i="1"/>
  <c r="S65" i="1"/>
  <c r="Q66" i="1"/>
  <c r="S66" i="1"/>
  <c r="Q67" i="1"/>
  <c r="S67" i="1"/>
  <c r="Q68" i="1"/>
  <c r="S68" i="1"/>
  <c r="Q69" i="1"/>
  <c r="S69" i="1"/>
  <c r="Q70" i="1"/>
  <c r="S70" i="1"/>
  <c r="Q71" i="1"/>
  <c r="S71" i="1"/>
  <c r="Q72" i="1"/>
  <c r="S72" i="1"/>
  <c r="Q73" i="1"/>
  <c r="S73" i="1"/>
  <c r="Q74" i="1"/>
  <c r="S74" i="1"/>
  <c r="Q75" i="1"/>
  <c r="S75" i="1"/>
  <c r="Q76" i="1"/>
  <c r="S76" i="1"/>
  <c r="Q77" i="1"/>
  <c r="S77" i="1"/>
  <c r="Q78" i="1"/>
  <c r="S78" i="1"/>
  <c r="Q79" i="1"/>
  <c r="S79" i="1"/>
  <c r="Q80" i="1"/>
  <c r="S80" i="1"/>
  <c r="Q81" i="1"/>
  <c r="S81" i="1"/>
  <c r="Q82" i="1"/>
  <c r="S82" i="1"/>
  <c r="Q83" i="1"/>
  <c r="S83" i="1"/>
  <c r="Q84" i="1"/>
  <c r="S84" i="1"/>
  <c r="Q85" i="1"/>
  <c r="S85" i="1"/>
  <c r="Q86" i="1"/>
  <c r="S86" i="1"/>
  <c r="Q87" i="1"/>
  <c r="S87" i="1"/>
  <c r="Q88" i="1"/>
  <c r="S88" i="1"/>
  <c r="Q89" i="1"/>
  <c r="S89" i="1"/>
  <c r="Q90" i="1"/>
  <c r="S90" i="1"/>
  <c r="Q91" i="1"/>
  <c r="S91" i="1"/>
  <c r="Q92" i="1"/>
  <c r="S92" i="1"/>
  <c r="Q93" i="1"/>
  <c r="S93" i="1"/>
  <c r="Q94" i="1"/>
  <c r="S94" i="1"/>
  <c r="Q95" i="1"/>
  <c r="S95" i="1"/>
  <c r="Q96" i="1"/>
  <c r="S96" i="1"/>
  <c r="Q97" i="1"/>
  <c r="S97" i="1"/>
  <c r="Q98" i="1"/>
  <c r="S98" i="1"/>
  <c r="Q99" i="1"/>
  <c r="S99" i="1"/>
  <c r="Q100" i="1"/>
  <c r="S100" i="1"/>
  <c r="Q101" i="1"/>
  <c r="S101" i="1"/>
  <c r="Q102" i="1"/>
  <c r="S102" i="1"/>
  <c r="Q103" i="1"/>
  <c r="S103" i="1"/>
  <c r="Q104" i="1"/>
  <c r="S104" i="1"/>
  <c r="Q105" i="1"/>
  <c r="S105" i="1"/>
  <c r="Q106" i="1"/>
  <c r="S106" i="1"/>
  <c r="Q107" i="1"/>
  <c r="S107" i="1"/>
  <c r="Q108" i="1"/>
  <c r="S108" i="1"/>
  <c r="Q109" i="1"/>
  <c r="S109" i="1"/>
  <c r="Q110" i="1"/>
  <c r="S110" i="1"/>
  <c r="Q111" i="1"/>
  <c r="S111" i="1"/>
  <c r="Q112" i="1"/>
  <c r="S112" i="1"/>
  <c r="Q113" i="1"/>
  <c r="S113" i="1"/>
  <c r="Q114" i="1"/>
  <c r="S114" i="1"/>
  <c r="Q115" i="1"/>
  <c r="S115" i="1"/>
  <c r="Q116" i="1"/>
  <c r="S116" i="1"/>
  <c r="Q117" i="1"/>
  <c r="S117" i="1"/>
  <c r="Q118" i="1"/>
  <c r="S118" i="1"/>
  <c r="Q119" i="1"/>
  <c r="S119" i="1"/>
  <c r="Q120" i="1"/>
  <c r="S120" i="1"/>
  <c r="Q121" i="1"/>
  <c r="S121" i="1"/>
  <c r="Q122" i="1"/>
  <c r="S122" i="1"/>
  <c r="Q14" i="1"/>
</calcChain>
</file>

<file path=xl/sharedStrings.xml><?xml version="1.0" encoding="utf-8"?>
<sst xmlns="http://schemas.openxmlformats.org/spreadsheetml/2006/main" count="156" uniqueCount="145">
  <si>
    <t>|εx| (m)</t>
  </si>
  <si>
    <t>|εy| (m)</t>
  </si>
  <si>
    <t>|εdist| (m)</t>
  </si>
  <si>
    <t>|εθ| (º)</t>
  </si>
  <si>
    <t>|εtraj| (m)</t>
  </si>
  <si>
    <t>Average</t>
  </si>
  <si>
    <t>Maximum</t>
  </si>
  <si>
    <t>ENTIRE TRAJECTORY</t>
  </si>
  <si>
    <t>Log file</t>
  </si>
  <si>
    <t>sq_0.5_3.csv</t>
  </si>
  <si>
    <t>sq_0.5_4.csv</t>
  </si>
  <si>
    <t>sq_0.5_5.csv</t>
  </si>
  <si>
    <t>sq_0.5_6.csv</t>
  </si>
  <si>
    <t>sq_0.5_7.csv</t>
  </si>
  <si>
    <t>sq_0.5_8.csv</t>
  </si>
  <si>
    <t>sq_0.5_9.csv</t>
  </si>
  <si>
    <t>sq_0.5_10.csv</t>
  </si>
  <si>
    <t>sq_0.5_11.csv</t>
  </si>
  <si>
    <t>sq_0.5_12.csv</t>
  </si>
  <si>
    <t>sq_0.5_13.csv</t>
  </si>
  <si>
    <t>sq_0.5_14.csv</t>
  </si>
  <si>
    <t>sq_0.5_15.csv</t>
  </si>
  <si>
    <t>sq_0.5_16.csv</t>
  </si>
  <si>
    <t>sq_0.5_17.csv</t>
  </si>
  <si>
    <t>sq_0.5_18.csv</t>
  </si>
  <si>
    <t>sq_0.75_3.csv</t>
  </si>
  <si>
    <t>sq_0.75_4.csv</t>
  </si>
  <si>
    <t>sq_0.75_5.csv</t>
  </si>
  <si>
    <t>sq_0.75_6.csv</t>
  </si>
  <si>
    <t>sq_0.75_7.csv</t>
  </si>
  <si>
    <t>sq_0.75_8.csv</t>
  </si>
  <si>
    <t>sq_0.75_9.csv</t>
  </si>
  <si>
    <t>sq_0.75_10.csv</t>
  </si>
  <si>
    <t>sq_0.75_11.csv</t>
  </si>
  <si>
    <t>sq_0.75_12.csv</t>
  </si>
  <si>
    <t>sq_0.75_13.csv</t>
  </si>
  <si>
    <t>sq_0.75_14.csv</t>
  </si>
  <si>
    <t>sq_0.75_15.csv</t>
  </si>
  <si>
    <t>sq_0.75_16.csv</t>
  </si>
  <si>
    <t>sq_0.75_17.csv</t>
  </si>
  <si>
    <t>sq_0.75_18.csv</t>
  </si>
  <si>
    <t>sq_0.75_19.csv</t>
  </si>
  <si>
    <t>sq_0.75_20.csv</t>
  </si>
  <si>
    <t>sq_0.75_21.csv</t>
  </si>
  <si>
    <t>sq_0.75_22.csv</t>
  </si>
  <si>
    <t>sq_1.0_3.csv</t>
  </si>
  <si>
    <t>sq_1.0_4.csv</t>
  </si>
  <si>
    <t>sq_1.0_5.csv</t>
  </si>
  <si>
    <t>sq_1.0_6.csv</t>
  </si>
  <si>
    <t>sq_1.0_7.csv</t>
  </si>
  <si>
    <t>sq_1.0_8.csv</t>
  </si>
  <si>
    <t>sq_1.0_9.csv</t>
  </si>
  <si>
    <t>sq_1.0_10.csv</t>
  </si>
  <si>
    <t>sq_1.0_11.csv</t>
  </si>
  <si>
    <t>sq_1.0_12.csv</t>
  </si>
  <si>
    <t>sq_1.0_13.csv</t>
  </si>
  <si>
    <t>sq_1.0_14.csv</t>
  </si>
  <si>
    <t>sq_1.0_15.csv</t>
  </si>
  <si>
    <t>sq_1.0_16.csv</t>
  </si>
  <si>
    <t>sq_1.0_17.csv</t>
  </si>
  <si>
    <t>sq_1.0_18.csv</t>
  </si>
  <si>
    <t>sq_1.0_19.csv</t>
  </si>
  <si>
    <t>sq_1.0_20.csv</t>
  </si>
  <si>
    <t>sq_1.0_21.csv</t>
  </si>
  <si>
    <t>sq_1.0_22.csv</t>
  </si>
  <si>
    <t>sq_1.0_23.csv</t>
  </si>
  <si>
    <t>sq_1.0_24.csv</t>
  </si>
  <si>
    <t>sq-th_0.75_5.csv</t>
  </si>
  <si>
    <t>sq-th_0.75_6.csv</t>
  </si>
  <si>
    <t>sq-th_0.75_7.csv</t>
  </si>
  <si>
    <t>sq-th_0.75_8.csv</t>
  </si>
  <si>
    <t>sq-th_0.75_9.csv</t>
  </si>
  <si>
    <t>sq-th_0.75_10.csv</t>
  </si>
  <si>
    <t>sq-th_0.75_11.csv</t>
  </si>
  <si>
    <t>sq-th_0.75_12.csv</t>
  </si>
  <si>
    <t>sq-th_0.75_13.csv</t>
  </si>
  <si>
    <t>sq-th_0.75_14.csv</t>
  </si>
  <si>
    <t>sq-th_0.75_15.csv</t>
  </si>
  <si>
    <t>sq-th_0.75_16.csv</t>
  </si>
  <si>
    <t>sq-th_0.75_17.csv</t>
  </si>
  <si>
    <t>sq-th_0.75_18.csv</t>
  </si>
  <si>
    <t>sq-th_0.75_19.csv</t>
  </si>
  <si>
    <t>sq-th_0.75_20.csv</t>
  </si>
  <si>
    <t>sq-th_0.75_21.csv</t>
  </si>
  <si>
    <t>sq-th_0.75_22.csv</t>
  </si>
  <si>
    <t>8_r-1.0_0.75_5.csv</t>
  </si>
  <si>
    <t>8_r-1.0_0.75_6.csv</t>
  </si>
  <si>
    <t>8_r-1.0_0.75_7.csv</t>
  </si>
  <si>
    <t>8_r-1.0_0.75_8.csv</t>
  </si>
  <si>
    <t>8_r-1.0_0.75_9.csv</t>
  </si>
  <si>
    <t>8_r-1.0_0.75_10.csv</t>
  </si>
  <si>
    <t>8_r-1.0_0.75_11.csv</t>
  </si>
  <si>
    <t>8_r-1.0_0.75_12.csv</t>
  </si>
  <si>
    <t>8_r-1.0_0.75_13.csv</t>
  </si>
  <si>
    <t>8_r-1.0_0.75_14.csv</t>
  </si>
  <si>
    <t>8_r-1.0_0.75_15.csv</t>
  </si>
  <si>
    <t>8_r-1.0_0.75_16.csv</t>
  </si>
  <si>
    <t>8_r-1.0_0.75_17.csv</t>
  </si>
  <si>
    <t>8_r-1.0_0.75_18.csv</t>
  </si>
  <si>
    <t>8_r-1.0_0.75_19.csv</t>
  </si>
  <si>
    <t>8_r-1.0_0.75_20.csv</t>
  </si>
  <si>
    <t>8_r-1.0_0.75_21.csv</t>
  </si>
  <si>
    <t>8_r-1.0_0.75_22.csv</t>
  </si>
  <si>
    <t>8_r-1.0_1.0_8.csv</t>
  </si>
  <si>
    <t>8_r-1.0_1.0_9.csv</t>
  </si>
  <si>
    <t>8_r-1.0_1.0_10.csv</t>
  </si>
  <si>
    <t>8_r-1.0_1.0_11.csv</t>
  </si>
  <si>
    <t>8_r-1.0_1.0_12.csv</t>
  </si>
  <si>
    <t>8_r-1.0_1.0_13.csv</t>
  </si>
  <si>
    <t>8_r-1.0_1.0_14.csv</t>
  </si>
  <si>
    <t>8_r-1.0_1.0_15.csv</t>
  </si>
  <si>
    <t>8_r-1.0_1.0_16.csv</t>
  </si>
  <si>
    <t>8_r-1.0_1.0_17.csv</t>
  </si>
  <si>
    <t>8_r-1.0_1.0_18.csv</t>
  </si>
  <si>
    <t>8_r-1.0_1.0_19.csv</t>
  </si>
  <si>
    <t>8_r-1.0_1.0_20.csv</t>
  </si>
  <si>
    <t>8_r-1.0_1.0_21.csv</t>
  </si>
  <si>
    <t>8_r-1.0_1.0_22.csv</t>
  </si>
  <si>
    <t>NFUT</t>
  </si>
  <si>
    <t>#points</t>
  </si>
  <si>
    <t>Distance
(m)</t>
  </si>
  <si>
    <t>Nominal
Velocity
(m/s)</t>
  </si>
  <si>
    <t>Trajectory
file</t>
  </si>
  <si>
    <t>square_vn-1.0.txt</t>
  </si>
  <si>
    <t>square-th_vn-1.0.txt</t>
  </si>
  <si>
    <t>8_vn-1.0_r-1.0.txt</t>
  </si>
  <si>
    <t>Tctrl (s):</t>
  </si>
  <si>
    <t>Max. tolerances:</t>
  </si>
  <si>
    <t>Dist.
(m)</t>
  </si>
  <si>
    <t>θ
(º)</t>
  </si>
  <si>
    <t>Weighted sum
distances + angles - rad</t>
  </si>
  <si>
    <t>Weighted sum
distances + angles - rad
(max.)</t>
  </si>
  <si>
    <t>Sum
x,y + distances + angles - rad</t>
  </si>
  <si>
    <t>Sum
x,y + distances + angles - rad
(max.)</t>
  </si>
  <si>
    <t>(these tolerances are used to compute the weighted sum that considers the distances and angle errors)</t>
  </si>
  <si>
    <t>Data analysis from the experiments performed with the new controller for omnidirectional robots</t>
  </si>
  <si>
    <t>Absolute error of x (  | x_r(t) - x(t) |  )</t>
  </si>
  <si>
    <t>Absolute error of y (  | y_r(t) - y(t) |  )</t>
  </si>
  <si>
    <t>Absolute distance error (  sqrt( (x_r(t) - x(t))^2 + (y_r(t) - y(t))^2 )  )</t>
  </si>
  <si>
    <t>Absolute trajectory error (  min{ sqrt( (x_r(:) - x(t))^2 + (y_r(:) - y(t))^2 ) }  ), i.e., for each {x(t),y(t)}, compute the distance error of the current position to the closest point of the trajectory (reference: x_r,y_r)</t>
  </si>
  <si>
    <r>
      <rPr>
        <b/>
        <sz val="8"/>
        <color rgb="FFFF0000"/>
        <rFont val="Calibri"/>
        <family val="2"/>
        <scheme val="minor"/>
      </rPr>
      <t>NOTE:</t>
    </r>
    <r>
      <rPr>
        <sz val="8"/>
        <rFont val="Calibri"/>
        <family val="2"/>
        <scheme val="minor"/>
      </rPr>
      <t xml:space="preserve"> these measures probably are not necessary (indeed, the weighted sum does not consider them)!</t>
    </r>
  </si>
  <si>
    <r>
      <t xml:space="preserve">Absolute orientation error (  | </t>
    </r>
    <r>
      <rPr>
        <sz val="8"/>
        <color theme="1"/>
        <rFont val="Calibri"/>
        <family val="2"/>
      </rPr>
      <t>θ_r(t) - θ(t)</t>
    </r>
    <r>
      <rPr>
        <sz val="8"/>
        <color theme="1"/>
        <rFont val="Calibri"/>
        <family val="2"/>
        <scheme val="minor"/>
      </rPr>
      <t xml:space="preserve"> |  )</t>
    </r>
  </si>
  <si>
    <t>(this shows that our analysis worked for a different type of trajectory - one that maintains a constant orientation)</t>
  </si>
  <si>
    <t>13 vs 15</t>
  </si>
  <si>
    <t>Even though size=15 obtains better quality measures, the difference is very little of size = 13 (&lt; 2cm; &lt; 1º) relative to 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</si>
</sst>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0" borderId="0" xfId="0" applyFill="1" applyAlignment="1">
      <alignment vertical="top"/>
    </xf>
    <xf numFmtId="0" fontId="0" fillId="3" borderId="0" xfId="0" applyFill="1" applyAlignment="1">
      <alignment vertical="top"/>
    </xf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4" borderId="0" xfId="0" applyFill="1" applyAlignment="1">
      <alignment vertical="top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CBCEA-FB95-4677-9082-4FB21AC8875C}">
  <dimension ref="A1:V127"/>
  <sheetViews>
    <sheetView tabSelected="1" zoomScale="85" zoomScaleNormal="85" workbookViewId="0">
      <pane xSplit="5" ySplit="13" topLeftCell="F116" activePane="bottomRight" state="frozen"/>
      <selection pane="topRight" activeCell="F1" sqref="F1"/>
      <selection pane="bottomLeft" activeCell="A7" sqref="A7"/>
      <selection pane="bottomRight" activeCell="F14" sqref="F14"/>
    </sheetView>
  </sheetViews>
  <sheetFormatPr defaultRowHeight="14.4" x14ac:dyDescent="0.3"/>
  <cols>
    <col min="1" max="1" width="17.88671875" style="7" bestFit="1" customWidth="1"/>
    <col min="2" max="2" width="8.77734375" style="7" customWidth="1"/>
    <col min="3" max="4" width="7.77734375" style="7" customWidth="1"/>
    <col min="5" max="5" width="17.77734375" style="7" customWidth="1"/>
    <col min="6" max="6" width="2.77734375" style="7" customWidth="1"/>
    <col min="7" max="16" width="10.77734375" style="7" customWidth="1"/>
    <col min="17" max="20" width="13.77734375" style="7" customWidth="1"/>
    <col min="21" max="21" width="2.77734375" style="7" customWidth="1"/>
    <col min="22" max="16384" width="8.88671875" style="7"/>
  </cols>
  <sheetData>
    <row r="1" spans="1:21" customFormat="1" x14ac:dyDescent="0.3">
      <c r="A1" s="12" t="s">
        <v>135</v>
      </c>
    </row>
    <row r="2" spans="1:21" s="15" customFormat="1" ht="10.199999999999999" x14ac:dyDescent="0.2">
      <c r="A2" s="13" t="s">
        <v>0</v>
      </c>
      <c r="B2" s="14" t="s">
        <v>136</v>
      </c>
      <c r="C2" s="14"/>
      <c r="D2" s="14"/>
      <c r="E2" s="14"/>
      <c r="G2" s="15" t="s">
        <v>140</v>
      </c>
    </row>
    <row r="3" spans="1:21" s="15" customFormat="1" ht="10.199999999999999" x14ac:dyDescent="0.2">
      <c r="A3" s="13" t="s">
        <v>1</v>
      </c>
      <c r="B3" s="14" t="s">
        <v>137</v>
      </c>
      <c r="C3" s="14"/>
      <c r="D3" s="14"/>
      <c r="E3" s="14"/>
    </row>
    <row r="4" spans="1:21" s="15" customFormat="1" ht="10.199999999999999" x14ac:dyDescent="0.2">
      <c r="A4" s="16" t="s">
        <v>2</v>
      </c>
      <c r="B4" s="15" t="s">
        <v>138</v>
      </c>
    </row>
    <row r="5" spans="1:21" s="15" customFormat="1" ht="10.199999999999999" x14ac:dyDescent="0.2">
      <c r="A5" s="16" t="s">
        <v>3</v>
      </c>
      <c r="B5" s="15" t="s">
        <v>141</v>
      </c>
    </row>
    <row r="6" spans="1:21" s="15" customFormat="1" ht="10.199999999999999" x14ac:dyDescent="0.2">
      <c r="A6" s="16" t="s">
        <v>4</v>
      </c>
      <c r="B6" s="15" t="s">
        <v>139</v>
      </c>
    </row>
    <row r="7" spans="1:21" customFormat="1" x14ac:dyDescent="0.3"/>
    <row r="8" spans="1:21" customFormat="1" x14ac:dyDescent="0.3">
      <c r="A8" t="s">
        <v>126</v>
      </c>
      <c r="B8">
        <v>0.04</v>
      </c>
    </row>
    <row r="9" spans="1:21" customFormat="1" ht="28.8" x14ac:dyDescent="0.3">
      <c r="B9" s="3" t="s">
        <v>128</v>
      </c>
      <c r="C9" s="3" t="s">
        <v>129</v>
      </c>
      <c r="D9" s="4" t="s">
        <v>134</v>
      </c>
      <c r="E9" s="4"/>
    </row>
    <row r="10" spans="1:21" customFormat="1" x14ac:dyDescent="0.3">
      <c r="A10" t="s">
        <v>127</v>
      </c>
      <c r="B10">
        <v>2.5000000000000001E-2</v>
      </c>
      <c r="C10">
        <v>2.5</v>
      </c>
      <c r="D10" s="4"/>
      <c r="E10" s="4"/>
    </row>
    <row r="11" spans="1:21" s="1" customFormat="1" x14ac:dyDescent="0.3">
      <c r="G11" s="2" t="s">
        <v>7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1" s="1" customFormat="1" ht="14.4" customHeight="1" x14ac:dyDescent="0.3">
      <c r="C12" s="2" t="s">
        <v>118</v>
      </c>
      <c r="D12" s="2"/>
      <c r="G12" s="2" t="s">
        <v>5</v>
      </c>
      <c r="H12" s="2"/>
      <c r="I12" s="2"/>
      <c r="J12" s="2"/>
      <c r="K12" s="2"/>
      <c r="L12" s="2" t="s">
        <v>6</v>
      </c>
      <c r="M12" s="2"/>
      <c r="N12" s="2"/>
      <c r="O12" s="2"/>
      <c r="P12" s="2"/>
      <c r="Q12" s="4" t="s">
        <v>132</v>
      </c>
      <c r="R12" s="4" t="s">
        <v>130</v>
      </c>
      <c r="S12" s="4" t="s">
        <v>133</v>
      </c>
      <c r="T12" s="4" t="s">
        <v>131</v>
      </c>
      <c r="U12" s="3"/>
    </row>
    <row r="13" spans="1:21" s="1" customFormat="1" ht="43.2" x14ac:dyDescent="0.3">
      <c r="A13" s="5" t="s">
        <v>122</v>
      </c>
      <c r="B13" s="3" t="s">
        <v>121</v>
      </c>
      <c r="C13" s="1" t="s">
        <v>119</v>
      </c>
      <c r="D13" s="3" t="s">
        <v>120</v>
      </c>
      <c r="E13" s="6" t="s">
        <v>8</v>
      </c>
      <c r="G13" s="1" t="s">
        <v>0</v>
      </c>
      <c r="H13" s="1" t="s">
        <v>1</v>
      </c>
      <c r="I13" s="1" t="s">
        <v>3</v>
      </c>
      <c r="J13" s="1" t="s">
        <v>2</v>
      </c>
      <c r="K13" s="1" t="s">
        <v>4</v>
      </c>
      <c r="L13" s="1" t="s">
        <v>0</v>
      </c>
      <c r="M13" s="1" t="s">
        <v>1</v>
      </c>
      <c r="N13" s="1" t="s">
        <v>3</v>
      </c>
      <c r="O13" s="1" t="s">
        <v>2</v>
      </c>
      <c r="P13" s="1" t="s">
        <v>4</v>
      </c>
      <c r="Q13" s="4"/>
      <c r="R13" s="4"/>
      <c r="S13" s="4"/>
      <c r="T13" s="4"/>
      <c r="U13" s="3"/>
    </row>
    <row r="14" spans="1:21" x14ac:dyDescent="0.3">
      <c r="A14" s="8" t="s">
        <v>123</v>
      </c>
      <c r="B14" s="9">
        <v>0.5</v>
      </c>
      <c r="C14" s="9">
        <v>3</v>
      </c>
      <c r="D14" s="9">
        <f>C14*$B$8</f>
        <v>0.12</v>
      </c>
      <c r="E14" s="9" t="s">
        <v>9</v>
      </c>
      <c r="F14" s="9"/>
      <c r="G14" s="9">
        <v>1.13209481040409E-2</v>
      </c>
      <c r="H14" s="9">
        <v>1.2281314184652999E-2</v>
      </c>
      <c r="I14" s="9">
        <v>0.33116821784675698</v>
      </c>
      <c r="J14" s="9">
        <v>1.89221116605198E-2</v>
      </c>
      <c r="K14" s="9">
        <v>1.05089287862724E-2</v>
      </c>
      <c r="L14" s="9">
        <v>9.6849999999999895E-2</v>
      </c>
      <c r="M14" s="9">
        <v>8.9939999999999895E-2</v>
      </c>
      <c r="N14" s="9">
        <v>1.8912477380575801</v>
      </c>
      <c r="O14" s="9">
        <v>0.12486368006750399</v>
      </c>
      <c r="P14" s="9">
        <v>8.6465853634888706E-2</v>
      </c>
      <c r="Q14" s="9">
        <f>G14+H14+RADIANS(I14)+J14+K14+L14+M14+RADIANS(N14)+O14+P14</f>
        <v>0.48994131221726633</v>
      </c>
      <c r="R14" s="9">
        <f>RADIANS(I14/$C$10)+J14/$B$10+K14/$B$10+RADIANS(N14/$C$10)+O14/$B$10+P14/$B$10</f>
        <v>9.6459383562791512</v>
      </c>
      <c r="S14" s="9">
        <f>L14+M14+RADIANS(N14)+O14+P14</f>
        <v>0.4311280337023925</v>
      </c>
      <c r="T14" s="9">
        <f>RADIANS(N14/$C$10)+O14/$B$10+P14/$B$10</f>
        <v>8.4663847480957077</v>
      </c>
    </row>
    <row r="15" spans="1:21" x14ac:dyDescent="0.3">
      <c r="A15" s="8"/>
      <c r="B15" s="7">
        <v>0.5</v>
      </c>
      <c r="C15" s="7">
        <v>4</v>
      </c>
      <c r="D15" s="7">
        <f t="shared" ref="D15:D78" si="0">C15*$B$8</f>
        <v>0.16</v>
      </c>
      <c r="E15" s="7" t="s">
        <v>10</v>
      </c>
      <c r="G15" s="7">
        <v>1.04153641445511E-2</v>
      </c>
      <c r="H15" s="7">
        <v>1.0700262980204E-2</v>
      </c>
      <c r="I15" s="7">
        <v>0.321698627170179</v>
      </c>
      <c r="J15" s="7">
        <v>1.71178647768379E-2</v>
      </c>
      <c r="K15" s="7">
        <v>9.2104963041788595E-3</v>
      </c>
      <c r="L15" s="7">
        <v>7.5044200000000005E-2</v>
      </c>
      <c r="M15" s="7">
        <v>9.7499999999999906E-2</v>
      </c>
      <c r="N15" s="7">
        <v>2.0094489311930701</v>
      </c>
      <c r="O15" s="7">
        <v>0.121480915594343</v>
      </c>
      <c r="P15" s="7">
        <v>7.5177209669154393E-2</v>
      </c>
      <c r="Q15" s="7">
        <f t="shared" ref="Q15:Q78" si="1">G15+H15+RADIANS(I15)+J15+K15+L15+M15+RADIANS(N15)+O15+P15</f>
        <v>0.45733251371253447</v>
      </c>
      <c r="R15" s="10">
        <f t="shared" ref="R15:R78" si="2">RADIANS(I15/$C$10)+J15/$B$10+K15/$B$10+RADIANS(N15/$C$10)+O15/$B$10+P15/$B$10</f>
        <v>8.9357339338778718</v>
      </c>
      <c r="S15" s="7">
        <f t="shared" ref="S15:S78" si="3">L15+M15+RADIANS(N15)+O15+P15</f>
        <v>0.40427382526349742</v>
      </c>
      <c r="T15" s="10">
        <f>RADIANS(N15/$C$10)+O15/$B$10+P15/$B$10</f>
        <v>7.8803536105398955</v>
      </c>
    </row>
    <row r="16" spans="1:21" x14ac:dyDescent="0.3">
      <c r="A16" s="8"/>
      <c r="B16" s="7">
        <v>0.5</v>
      </c>
      <c r="C16" s="7">
        <v>5</v>
      </c>
      <c r="D16" s="7">
        <f t="shared" si="0"/>
        <v>0.2</v>
      </c>
      <c r="E16" s="7" t="s">
        <v>11</v>
      </c>
      <c r="G16" s="7">
        <v>9.1961161219184708E-3</v>
      </c>
      <c r="H16" s="7">
        <v>9.0868872691836095E-3</v>
      </c>
      <c r="I16" s="7">
        <v>0.27359108422787498</v>
      </c>
      <c r="J16" s="7">
        <v>1.4970380715766301E-2</v>
      </c>
      <c r="K16" s="7">
        <v>8.0440447971785508E-3</v>
      </c>
      <c r="L16" s="7">
        <v>6.7339999999999997E-2</v>
      </c>
      <c r="M16" s="7">
        <v>8.3789999999999795E-2</v>
      </c>
      <c r="N16" s="7">
        <v>1.5542396925395801</v>
      </c>
      <c r="O16" s="7">
        <v>0.104063426602481</v>
      </c>
      <c r="P16" s="7">
        <v>6.3526727201155306E-2</v>
      </c>
      <c r="Q16" s="7">
        <f t="shared" si="1"/>
        <v>0.39191924793156063</v>
      </c>
      <c r="R16" s="10">
        <f t="shared" si="2"/>
        <v>7.6369438387527957</v>
      </c>
      <c r="S16" s="7">
        <f t="shared" si="3"/>
        <v>0.34584675380363611</v>
      </c>
      <c r="T16" s="10">
        <f t="shared" ref="T16:T79" si="4">RADIANS(N16/$C$10)+O16/$B$10+P16/$B$10</f>
        <v>6.7144567921454517</v>
      </c>
    </row>
    <row r="17" spans="1:20" x14ac:dyDescent="0.3">
      <c r="A17" s="8"/>
      <c r="B17" s="7">
        <v>0.5</v>
      </c>
      <c r="C17" s="7">
        <v>6</v>
      </c>
      <c r="D17" s="7">
        <f t="shared" si="0"/>
        <v>0.24</v>
      </c>
      <c r="E17" s="7" t="s">
        <v>12</v>
      </c>
      <c r="G17" s="7">
        <v>8.7623563153060198E-3</v>
      </c>
      <c r="H17" s="7">
        <v>8.4132145409591304E-3</v>
      </c>
      <c r="I17" s="7">
        <v>0.28783915853771402</v>
      </c>
      <c r="J17" s="7">
        <v>1.3932219115624299E-2</v>
      </c>
      <c r="K17" s="7">
        <v>7.6064336556613604E-3</v>
      </c>
      <c r="L17" s="7">
        <v>6.2100000000000002E-2</v>
      </c>
      <c r="M17" s="7">
        <v>7.4389999999999998E-2</v>
      </c>
      <c r="N17" s="7">
        <v>1.37567739568706</v>
      </c>
      <c r="O17" s="7">
        <v>9.1964853758433093E-2</v>
      </c>
      <c r="P17" s="7">
        <v>5.4629112131262002E-2</v>
      </c>
      <c r="Q17" s="7">
        <f t="shared" si="1"/>
        <v>0.35083203054989898</v>
      </c>
      <c r="R17" s="10">
        <f t="shared" si="2"/>
        <v>6.7369182828522911</v>
      </c>
      <c r="S17" s="7">
        <f t="shared" si="3"/>
        <v>0.30709406588969512</v>
      </c>
      <c r="T17" s="10">
        <f t="shared" si="4"/>
        <v>5.8733626755878037</v>
      </c>
    </row>
    <row r="18" spans="1:20" x14ac:dyDescent="0.3">
      <c r="A18" s="8"/>
      <c r="B18" s="7">
        <v>0.5</v>
      </c>
      <c r="C18" s="7">
        <v>7</v>
      </c>
      <c r="D18" s="7">
        <f t="shared" si="0"/>
        <v>0.28000000000000003</v>
      </c>
      <c r="E18" s="7" t="s">
        <v>13</v>
      </c>
      <c r="G18" s="7">
        <v>7.7211398429386704E-3</v>
      </c>
      <c r="H18" s="7">
        <v>7.9474434708163306E-3</v>
      </c>
      <c r="I18" s="7">
        <v>0.30000322041666899</v>
      </c>
      <c r="J18" s="7">
        <v>1.2887693384436599E-2</v>
      </c>
      <c r="K18" s="7">
        <v>6.75528723872323E-3</v>
      </c>
      <c r="L18" s="7">
        <v>5.4450000000000102E-2</v>
      </c>
      <c r="M18" s="7">
        <v>6.0199999999999997E-2</v>
      </c>
      <c r="N18" s="7">
        <v>1.5542396925395801</v>
      </c>
      <c r="O18" s="7">
        <v>6.8550312949249195E-2</v>
      </c>
      <c r="P18" s="7">
        <v>4.2489328356188502E-2</v>
      </c>
      <c r="Q18" s="7">
        <f t="shared" si="1"/>
        <v>0.2933638492052098</v>
      </c>
      <c r="R18" s="10">
        <f t="shared" si="2"/>
        <v>5.2402499347290439</v>
      </c>
      <c r="S18" s="7">
        <f t="shared" si="3"/>
        <v>0.25281624130543784</v>
      </c>
      <c r="T18" s="10">
        <f t="shared" si="4"/>
        <v>4.4524362922175076</v>
      </c>
    </row>
    <row r="19" spans="1:20" x14ac:dyDescent="0.3">
      <c r="A19" s="8"/>
      <c r="B19" s="11">
        <v>0.5</v>
      </c>
      <c r="C19" s="11">
        <v>8</v>
      </c>
      <c r="D19" s="11">
        <f t="shared" si="0"/>
        <v>0.32</v>
      </c>
      <c r="E19" s="7" t="s">
        <v>14</v>
      </c>
      <c r="G19" s="11">
        <v>7.1024874728570402E-3</v>
      </c>
      <c r="H19" s="11">
        <v>7.1881768744897403E-3</v>
      </c>
      <c r="I19" s="7">
        <v>0.319594221487571</v>
      </c>
      <c r="J19" s="11">
        <v>1.16362723449445E-2</v>
      </c>
      <c r="K19" s="11">
        <v>6.1379700208174697E-3</v>
      </c>
      <c r="L19" s="7">
        <v>5.0219999999999897E-2</v>
      </c>
      <c r="M19" s="10">
        <v>5.6422E-2</v>
      </c>
      <c r="N19" s="7">
        <v>1.6447784833261501</v>
      </c>
      <c r="O19" s="11">
        <v>6.4295652916818505E-2</v>
      </c>
      <c r="P19" s="11">
        <v>3.7572023944552203E-2</v>
      </c>
      <c r="Q19" s="7">
        <f t="shared" si="1"/>
        <v>0.27485935500978548</v>
      </c>
      <c r="R19" s="11">
        <f t="shared" si="2"/>
        <v>4.7993906776594297</v>
      </c>
      <c r="S19" s="7">
        <f t="shared" si="3"/>
        <v>0.23721647686137057</v>
      </c>
      <c r="T19" s="11">
        <f t="shared" si="4"/>
        <v>4.0861897944548282</v>
      </c>
    </row>
    <row r="20" spans="1:20" x14ac:dyDescent="0.3">
      <c r="A20" s="8"/>
      <c r="B20" s="17">
        <v>0.5</v>
      </c>
      <c r="C20" s="17">
        <v>9</v>
      </c>
      <c r="D20" s="17">
        <f t="shared" si="0"/>
        <v>0.36</v>
      </c>
      <c r="E20" s="7" t="s">
        <v>15</v>
      </c>
      <c r="G20" s="7">
        <v>7.5143631434692803E-3</v>
      </c>
      <c r="H20" s="7">
        <v>7.3144943833529999E-3</v>
      </c>
      <c r="I20" s="7">
        <v>0.30374489751417499</v>
      </c>
      <c r="J20" s="7">
        <v>1.20704070229243E-2</v>
      </c>
      <c r="K20" s="7">
        <v>6.5790703985532696E-3</v>
      </c>
      <c r="L20" s="11">
        <v>4.0497199999950002E-2</v>
      </c>
      <c r="M20" s="7">
        <v>5.7209999999999997E-2</v>
      </c>
      <c r="N20" s="7">
        <v>1.3781926804076801</v>
      </c>
      <c r="O20" s="7">
        <v>6.6173652515257197E-2</v>
      </c>
      <c r="P20" s="7">
        <v>3.8553756466004799E-2</v>
      </c>
      <c r="Q20" s="11">
        <f t="shared" si="1"/>
        <v>0.26526829247726691</v>
      </c>
      <c r="R20" s="10">
        <f t="shared" si="2"/>
        <v>4.9468175955286853</v>
      </c>
      <c r="S20" s="11">
        <f t="shared" si="3"/>
        <v>0.22648860898121198</v>
      </c>
      <c r="T20" s="10">
        <f t="shared" si="4"/>
        <v>4.1987179592504802</v>
      </c>
    </row>
    <row r="21" spans="1:20" x14ac:dyDescent="0.3">
      <c r="A21" s="8"/>
      <c r="B21" s="7">
        <v>0.5</v>
      </c>
      <c r="C21" s="7">
        <v>10</v>
      </c>
      <c r="D21" s="7">
        <f t="shared" si="0"/>
        <v>0.4</v>
      </c>
      <c r="E21" s="7" t="s">
        <v>16</v>
      </c>
      <c r="G21" s="7">
        <v>7.2942032190203097E-3</v>
      </c>
      <c r="H21" s="7">
        <v>7.70868064438776E-3</v>
      </c>
      <c r="I21" s="7">
        <v>0.276829762448776</v>
      </c>
      <c r="J21" s="7">
        <v>1.20878122793644E-2</v>
      </c>
      <c r="K21" s="7">
        <v>6.4764216726265001E-3</v>
      </c>
      <c r="L21" s="7">
        <v>4.6759999999999899E-2</v>
      </c>
      <c r="M21" s="11">
        <v>5.0836099999998302E-2</v>
      </c>
      <c r="N21" s="7">
        <v>1.0965208987434201</v>
      </c>
      <c r="O21" s="7">
        <v>6.9071026220911297E-2</v>
      </c>
      <c r="P21" s="7">
        <v>4.7649498037335002E-2</v>
      </c>
      <c r="Q21" s="7">
        <f t="shared" si="1"/>
        <v>0.27185323289588842</v>
      </c>
      <c r="R21" s="10">
        <f t="shared" si="2"/>
        <v>5.4209781247383857</v>
      </c>
      <c r="S21" s="7">
        <f t="shared" si="3"/>
        <v>0.23345452425824453</v>
      </c>
      <c r="T21" s="10">
        <f t="shared" si="4"/>
        <v>4.6764761303298519</v>
      </c>
    </row>
    <row r="22" spans="1:20" x14ac:dyDescent="0.3">
      <c r="A22" s="8"/>
      <c r="B22" s="7">
        <v>0.5</v>
      </c>
      <c r="C22" s="7">
        <v>11</v>
      </c>
      <c r="D22" s="7">
        <f t="shared" si="0"/>
        <v>0.44</v>
      </c>
      <c r="E22" s="7" t="s">
        <v>17</v>
      </c>
      <c r="G22" s="7">
        <v>8.0593788709794993E-3</v>
      </c>
      <c r="H22" s="7">
        <v>8.2580544789387592E-3</v>
      </c>
      <c r="I22" s="7">
        <v>0.31400488937410997</v>
      </c>
      <c r="J22" s="7">
        <v>1.31397186924927E-2</v>
      </c>
      <c r="K22" s="7">
        <v>7.2649916599836703E-3</v>
      </c>
      <c r="L22" s="7">
        <v>6.4929999999999904E-2</v>
      </c>
      <c r="M22" s="7">
        <v>5.7469999999999903E-2</v>
      </c>
      <c r="N22" s="7">
        <v>1.1946055436918599</v>
      </c>
      <c r="O22" s="7">
        <v>8.4123441272987695E-2</v>
      </c>
      <c r="P22" s="7">
        <v>5.3713623705815998E-2</v>
      </c>
      <c r="Q22" s="7">
        <f t="shared" si="1"/>
        <v>0.32328942786813686</v>
      </c>
      <c r="R22" s="10">
        <f t="shared" si="2"/>
        <v>6.3402031009259776</v>
      </c>
      <c r="S22" s="7">
        <f t="shared" si="3"/>
        <v>0.28108686497880347</v>
      </c>
      <c r="T22" s="10">
        <f t="shared" si="4"/>
        <v>5.5218225191521473</v>
      </c>
    </row>
    <row r="23" spans="1:20" x14ac:dyDescent="0.3">
      <c r="A23" s="8"/>
      <c r="B23" s="7">
        <v>0.5</v>
      </c>
      <c r="C23" s="7">
        <v>12</v>
      </c>
      <c r="D23" s="7">
        <f t="shared" si="0"/>
        <v>0.48</v>
      </c>
      <c r="E23" s="7" t="s">
        <v>18</v>
      </c>
      <c r="G23" s="7">
        <v>8.8769553634692796E-3</v>
      </c>
      <c r="H23" s="7">
        <v>9.3209499220877397E-3</v>
      </c>
      <c r="I23" s="7">
        <v>0.30938562494745903</v>
      </c>
      <c r="J23" s="7">
        <v>1.4414022837287E-2</v>
      </c>
      <c r="K23" s="7">
        <v>8.4808828511630293E-3</v>
      </c>
      <c r="L23" s="7">
        <v>6.1709999999999897E-2</v>
      </c>
      <c r="M23" s="7">
        <v>7.8419999999999906E-2</v>
      </c>
      <c r="N23" s="7">
        <v>1.3002303132242301</v>
      </c>
      <c r="O23" s="7">
        <v>9.4371321915081796E-2</v>
      </c>
      <c r="P23" s="7">
        <v>6.2612053686251196E-2</v>
      </c>
      <c r="Q23" s="7">
        <f t="shared" si="1"/>
        <v>0.36629928438901327</v>
      </c>
      <c r="R23" s="10">
        <f t="shared" si="2"/>
        <v>7.2063684907167893</v>
      </c>
      <c r="S23" s="7">
        <f t="shared" si="3"/>
        <v>0.3198066756013328</v>
      </c>
      <c r="T23" s="10">
        <f t="shared" si="4"/>
        <v>6.2884123440533193</v>
      </c>
    </row>
    <row r="24" spans="1:20" x14ac:dyDescent="0.3">
      <c r="A24" s="8"/>
      <c r="B24" s="7">
        <v>0.5</v>
      </c>
      <c r="C24" s="7">
        <v>13</v>
      </c>
      <c r="D24" s="7">
        <f t="shared" si="0"/>
        <v>0.52</v>
      </c>
      <c r="E24" s="7" t="s">
        <v>19</v>
      </c>
      <c r="G24" s="7">
        <v>9.8023014420325592E-3</v>
      </c>
      <c r="H24" s="7">
        <v>1.05197009026939E-2</v>
      </c>
      <c r="I24" s="7">
        <v>0.25688458837040401</v>
      </c>
      <c r="J24" s="7">
        <v>1.6094218383612999E-2</v>
      </c>
      <c r="K24" s="7">
        <v>9.3301571653125106E-3</v>
      </c>
      <c r="L24" s="7">
        <v>8.1660000000000094E-2</v>
      </c>
      <c r="M24" s="7">
        <v>7.3859999999999995E-2</v>
      </c>
      <c r="N24" s="11">
        <v>1.0336445103057601</v>
      </c>
      <c r="O24" s="7">
        <v>0.10819173423256399</v>
      </c>
      <c r="P24" s="7">
        <v>7.2225117724030105E-2</v>
      </c>
      <c r="Q24" s="7">
        <f t="shared" si="1"/>
        <v>0.40420721171494001</v>
      </c>
      <c r="R24" s="10">
        <f t="shared" si="2"/>
        <v>8.2426586929666605</v>
      </c>
      <c r="S24" s="7">
        <f t="shared" si="3"/>
        <v>0.35397735195659419</v>
      </c>
      <c r="T24" s="10">
        <f t="shared" si="4"/>
        <v>7.2238902782637631</v>
      </c>
    </row>
    <row r="25" spans="1:20" x14ac:dyDescent="0.3">
      <c r="A25" s="8"/>
      <c r="B25" s="7">
        <v>0.5</v>
      </c>
      <c r="C25" s="7">
        <v>14</v>
      </c>
      <c r="D25" s="7">
        <f t="shared" si="0"/>
        <v>0.56000000000000005</v>
      </c>
      <c r="E25" s="7" t="s">
        <v>20</v>
      </c>
      <c r="G25" s="7">
        <v>1.00819982911223E-2</v>
      </c>
      <c r="H25" s="7">
        <v>1.1773734831632601E-2</v>
      </c>
      <c r="I25" s="7">
        <v>0.26044667188210602</v>
      </c>
      <c r="J25" s="7">
        <v>1.71006698484517E-2</v>
      </c>
      <c r="K25" s="7">
        <v>9.6342268028233903E-3</v>
      </c>
      <c r="L25" s="7">
        <v>8.2810000000000106E-2</v>
      </c>
      <c r="M25" s="7">
        <v>8.1607699999998298E-2</v>
      </c>
      <c r="N25" s="7">
        <v>1.3077761673860999</v>
      </c>
      <c r="O25" s="7">
        <v>0.110236603718047</v>
      </c>
      <c r="P25" s="7">
        <v>7.4127436211499906E-2</v>
      </c>
      <c r="Q25" s="7">
        <f t="shared" si="1"/>
        <v>0.42474302165377931</v>
      </c>
      <c r="R25" s="10">
        <f t="shared" si="2"/>
        <v>8.4549057240129617</v>
      </c>
      <c r="S25" s="7">
        <f t="shared" si="3"/>
        <v>0.37160673992954524</v>
      </c>
      <c r="T25" s="10">
        <f t="shared" si="4"/>
        <v>7.3836915971818762</v>
      </c>
    </row>
    <row r="26" spans="1:20" x14ac:dyDescent="0.3">
      <c r="A26" s="8"/>
      <c r="B26" s="7">
        <v>0.5</v>
      </c>
      <c r="C26" s="7">
        <v>15</v>
      </c>
      <c r="D26" s="7">
        <f t="shared" si="0"/>
        <v>0.6</v>
      </c>
      <c r="E26" s="7" t="s">
        <v>21</v>
      </c>
      <c r="G26" s="7">
        <v>1.1102427909265199E-2</v>
      </c>
      <c r="H26" s="7">
        <v>1.2799889770693899E-2</v>
      </c>
      <c r="I26" s="7">
        <v>0.29054398408135501</v>
      </c>
      <c r="J26" s="7">
        <v>1.8589126041629201E-2</v>
      </c>
      <c r="K26" s="7">
        <v>1.0690372102045299E-2</v>
      </c>
      <c r="L26" s="7">
        <v>7.7199999999999894E-2</v>
      </c>
      <c r="M26" s="7">
        <v>8.8282499999998307E-2</v>
      </c>
      <c r="N26" s="7">
        <v>1.34298442389689</v>
      </c>
      <c r="O26" s="7">
        <v>0.11727591315461899</v>
      </c>
      <c r="P26" s="7">
        <v>8.2465013289818895E-2</v>
      </c>
      <c r="Q26" s="7">
        <f t="shared" si="1"/>
        <v>0.44691569141215126</v>
      </c>
      <c r="R26" s="10">
        <f t="shared" si="2"/>
        <v>9.1722211631821278</v>
      </c>
      <c r="S26" s="7">
        <f t="shared" si="3"/>
        <v>0.38866292644443601</v>
      </c>
      <c r="T26" s="10">
        <f t="shared" si="4"/>
        <v>7.9990128577775153</v>
      </c>
    </row>
    <row r="27" spans="1:20" x14ac:dyDescent="0.3">
      <c r="A27" s="8"/>
      <c r="B27" s="7">
        <v>0.5</v>
      </c>
      <c r="C27" s="7">
        <v>16</v>
      </c>
      <c r="D27" s="7">
        <f t="shared" si="0"/>
        <v>0.64</v>
      </c>
      <c r="E27" s="7" t="s">
        <v>22</v>
      </c>
      <c r="G27" s="7">
        <v>1.21523072481836E-2</v>
      </c>
      <c r="H27" s="7">
        <v>1.39609142846939E-2</v>
      </c>
      <c r="I27" s="7">
        <v>0.27560821626585502</v>
      </c>
      <c r="J27" s="7">
        <v>2.03052645379821E-2</v>
      </c>
      <c r="K27" s="7">
        <v>1.15770904320045E-2</v>
      </c>
      <c r="L27" s="7">
        <v>8.916719999995E-2</v>
      </c>
      <c r="M27" s="7">
        <v>9.4488599999998299E-2</v>
      </c>
      <c r="N27" s="7">
        <v>1.166937411765</v>
      </c>
      <c r="O27" s="7">
        <v>0.121873196215702</v>
      </c>
      <c r="P27" s="7">
        <v>8.9257432591577507E-2</v>
      </c>
      <c r="Q27" s="7">
        <f t="shared" si="1"/>
        <v>0.47795917612947969</v>
      </c>
      <c r="R27" s="10">
        <f t="shared" si="2"/>
        <v>9.7305902194183993</v>
      </c>
      <c r="S27" s="7">
        <f t="shared" si="3"/>
        <v>0.41515332880722788</v>
      </c>
      <c r="T27" s="10">
        <f t="shared" si="4"/>
        <v>8.4533719122911783</v>
      </c>
    </row>
    <row r="28" spans="1:20" x14ac:dyDescent="0.3">
      <c r="A28" s="8"/>
      <c r="B28" s="7">
        <v>0.5</v>
      </c>
      <c r="C28" s="7">
        <v>17</v>
      </c>
      <c r="D28" s="7">
        <f t="shared" si="0"/>
        <v>0.68</v>
      </c>
      <c r="E28" s="7" t="s">
        <v>23</v>
      </c>
      <c r="G28" s="7">
        <v>1.2736601851755E-2</v>
      </c>
      <c r="H28" s="7">
        <v>1.5368020873102E-2</v>
      </c>
      <c r="I28" s="7">
        <v>0.27088108377620101</v>
      </c>
      <c r="J28" s="7">
        <v>2.18873083113406E-2</v>
      </c>
      <c r="K28" s="7">
        <v>1.25818769524043E-2</v>
      </c>
      <c r="L28" s="7">
        <v>9.7639999999999894E-2</v>
      </c>
      <c r="M28" s="7">
        <v>9.3660000000000104E-2</v>
      </c>
      <c r="N28" s="7">
        <v>1.2700526261546901</v>
      </c>
      <c r="O28" s="7">
        <v>0.13512903867474099</v>
      </c>
      <c r="P28" s="7">
        <v>9.3444406430561705E-2</v>
      </c>
      <c r="Q28" s="7">
        <f t="shared" si="1"/>
        <v>0.50934161988716986</v>
      </c>
      <c r="R28" s="10">
        <f t="shared" si="2"/>
        <v>10.532462961479208</v>
      </c>
      <c r="S28" s="7">
        <f t="shared" si="3"/>
        <v>0.4420400451053027</v>
      </c>
      <c r="T28" s="10">
        <f t="shared" si="4"/>
        <v>9.1518044442121074</v>
      </c>
    </row>
    <row r="29" spans="1:20" x14ac:dyDescent="0.3">
      <c r="A29" s="8"/>
      <c r="B29" s="7">
        <v>0.5</v>
      </c>
      <c r="C29" s="7">
        <v>18</v>
      </c>
      <c r="D29" s="7">
        <f t="shared" si="0"/>
        <v>0.72</v>
      </c>
      <c r="E29" s="7" t="s">
        <v>24</v>
      </c>
      <c r="G29" s="7">
        <v>1.32675584648979E-2</v>
      </c>
      <c r="H29" s="7">
        <v>1.5815448799591798E-2</v>
      </c>
      <c r="I29" s="11">
        <v>0.24560837485158801</v>
      </c>
      <c r="J29" s="7">
        <v>2.2608301318424499E-2</v>
      </c>
      <c r="K29" s="7">
        <v>1.2673690553233599E-2</v>
      </c>
      <c r="L29" s="7">
        <v>9.4493999999999995E-2</v>
      </c>
      <c r="M29" s="7">
        <v>9.8853599999998307E-2</v>
      </c>
      <c r="N29" s="10">
        <v>1.09149032930217</v>
      </c>
      <c r="O29" s="7">
        <v>0.12735194671837399</v>
      </c>
      <c r="P29" s="7">
        <v>9.4542595790521905E-2</v>
      </c>
      <c r="Q29" s="7">
        <f t="shared" si="1"/>
        <v>0.50294391645667469</v>
      </c>
      <c r="R29" s="10">
        <f t="shared" si="2"/>
        <v>10.296396085146812</v>
      </c>
      <c r="S29" s="7">
        <f t="shared" si="3"/>
        <v>0.4342922425088942</v>
      </c>
      <c r="T29" s="10">
        <f t="shared" si="4"/>
        <v>8.8834017403558345</v>
      </c>
    </row>
    <row r="30" spans="1:20" x14ac:dyDescent="0.3">
      <c r="A30" s="8"/>
      <c r="B30" s="9">
        <v>0.75</v>
      </c>
      <c r="C30" s="9">
        <v>3</v>
      </c>
      <c r="D30" s="9">
        <f t="shared" si="0"/>
        <v>0.12</v>
      </c>
      <c r="E30" s="9" t="s">
        <v>25</v>
      </c>
      <c r="F30" s="9"/>
      <c r="G30" s="9">
        <v>2.23897552895705E-2</v>
      </c>
      <c r="H30" s="9">
        <v>2.1752391031196298E-2</v>
      </c>
      <c r="I30" s="9">
        <v>0.57567774575393804</v>
      </c>
      <c r="J30" s="9">
        <v>3.4832054393927399E-2</v>
      </c>
      <c r="K30" s="9">
        <v>1.9882048963574699E-2</v>
      </c>
      <c r="L30" s="9">
        <v>0.13166</v>
      </c>
      <c r="M30" s="9">
        <v>0.15175</v>
      </c>
      <c r="N30" s="9">
        <v>4.1748225967530397</v>
      </c>
      <c r="O30" s="9">
        <v>0.17785005917910199</v>
      </c>
      <c r="P30" s="9">
        <v>0.131663587920123</v>
      </c>
      <c r="Q30" s="9">
        <f t="shared" si="1"/>
        <v>0.77469176887135904</v>
      </c>
      <c r="R30" s="9">
        <f t="shared" si="2"/>
        <v>14.602274767106628</v>
      </c>
      <c r="S30" s="9">
        <f t="shared" si="3"/>
        <v>0.66578804709922512</v>
      </c>
      <c r="T30" s="9">
        <f t="shared" si="4"/>
        <v>12.409691643968999</v>
      </c>
    </row>
    <row r="31" spans="1:20" x14ac:dyDescent="0.3">
      <c r="A31" s="8"/>
      <c r="B31" s="7">
        <v>0.75</v>
      </c>
      <c r="C31" s="7">
        <v>4</v>
      </c>
      <c r="D31" s="7">
        <f t="shared" si="0"/>
        <v>0.16</v>
      </c>
      <c r="E31" s="7" t="s">
        <v>26</v>
      </c>
      <c r="G31" s="7">
        <v>1.9023158268736198E-2</v>
      </c>
      <c r="H31" s="7">
        <v>2.1054627796809802E-2</v>
      </c>
      <c r="I31" s="7">
        <v>0.53991287434853397</v>
      </c>
      <c r="J31" s="7">
        <v>3.1930951739304797E-2</v>
      </c>
      <c r="K31" s="7">
        <v>1.7495264909414301E-2</v>
      </c>
      <c r="L31" s="7">
        <v>0.114577</v>
      </c>
      <c r="M31" s="7">
        <v>0.1157096</v>
      </c>
      <c r="N31" s="7">
        <v>2.52249825926501</v>
      </c>
      <c r="O31" s="7">
        <v>0.15872905036255999</v>
      </c>
      <c r="P31" s="7">
        <v>0.115025698993747</v>
      </c>
      <c r="Q31" s="7">
        <f t="shared" si="1"/>
        <v>0.64699450940186043</v>
      </c>
      <c r="R31" s="10">
        <f t="shared" si="2"/>
        <v>12.948618303133559</v>
      </c>
      <c r="S31" s="7">
        <f t="shared" si="3"/>
        <v>0.54806724935630702</v>
      </c>
      <c r="T31" s="10">
        <f t="shared" si="4"/>
        <v>10.967800334252278</v>
      </c>
    </row>
    <row r="32" spans="1:20" x14ac:dyDescent="0.3">
      <c r="A32" s="8"/>
      <c r="B32" s="7">
        <v>0.75</v>
      </c>
      <c r="C32" s="7">
        <v>5</v>
      </c>
      <c r="D32" s="7">
        <f t="shared" si="0"/>
        <v>0.2</v>
      </c>
      <c r="E32" s="7" t="s">
        <v>27</v>
      </c>
      <c r="G32" s="7">
        <v>1.8590398482987699E-2</v>
      </c>
      <c r="H32" s="7">
        <v>1.8190929715030699E-2</v>
      </c>
      <c r="I32" s="7">
        <v>0.56449168533356298</v>
      </c>
      <c r="J32" s="7">
        <v>2.92647277308298E-2</v>
      </c>
      <c r="K32" s="7">
        <v>1.6364495578170098E-2</v>
      </c>
      <c r="L32" s="7">
        <v>0.11798</v>
      </c>
      <c r="M32" s="7">
        <v>0.12878999999999999</v>
      </c>
      <c r="N32" s="7">
        <v>3.8579425585779799</v>
      </c>
      <c r="O32" s="7">
        <v>0.15430983152087199</v>
      </c>
      <c r="P32" s="7">
        <v>0.101189458443061</v>
      </c>
      <c r="Q32" s="7">
        <f t="shared" si="1"/>
        <v>0.66186587998015378</v>
      </c>
      <c r="R32" s="10">
        <f t="shared" si="2"/>
        <v>12.076014946320996</v>
      </c>
      <c r="S32" s="7">
        <f t="shared" si="3"/>
        <v>0.56960308996393294</v>
      </c>
      <c r="T32" s="10">
        <f t="shared" si="4"/>
        <v>10.246905118557319</v>
      </c>
    </row>
    <row r="33" spans="1:20" x14ac:dyDescent="0.3">
      <c r="A33" s="8"/>
      <c r="B33" s="7">
        <v>0.75</v>
      </c>
      <c r="C33" s="7">
        <v>6</v>
      </c>
      <c r="D33" s="7">
        <f t="shared" si="0"/>
        <v>0.24</v>
      </c>
      <c r="E33" s="7" t="s">
        <v>28</v>
      </c>
      <c r="G33" s="7">
        <v>1.65790730216595E-2</v>
      </c>
      <c r="H33" s="7">
        <v>1.75445073782209E-2</v>
      </c>
      <c r="I33" s="10">
        <v>0.40537060280927101</v>
      </c>
      <c r="J33" s="7">
        <v>2.7214822000754799E-2</v>
      </c>
      <c r="K33" s="7">
        <v>1.4997445139944301E-2</v>
      </c>
      <c r="L33" s="7">
        <v>0.10410999999999999</v>
      </c>
      <c r="M33" s="7">
        <v>9.4489400000000001E-2</v>
      </c>
      <c r="N33" s="7">
        <v>2.2005876516487102</v>
      </c>
      <c r="O33" s="7">
        <v>0.127677641738873</v>
      </c>
      <c r="P33" s="7">
        <v>8.8624453871377795E-2</v>
      </c>
      <c r="Q33" s="7">
        <f t="shared" si="1"/>
        <v>0.5367198948606462</v>
      </c>
      <c r="R33" s="10">
        <f t="shared" si="2"/>
        <v>10.358767530721922</v>
      </c>
      <c r="S33" s="7">
        <f t="shared" si="3"/>
        <v>0.45330899561025079</v>
      </c>
      <c r="T33" s="10">
        <f t="shared" si="4"/>
        <v>8.6674468244100318</v>
      </c>
    </row>
    <row r="34" spans="1:20" x14ac:dyDescent="0.3">
      <c r="A34" s="8"/>
      <c r="B34" s="7">
        <v>0.75</v>
      </c>
      <c r="C34" s="7">
        <v>7</v>
      </c>
      <c r="D34" s="7">
        <f t="shared" si="0"/>
        <v>0.28000000000000003</v>
      </c>
      <c r="E34" s="7" t="s">
        <v>29</v>
      </c>
      <c r="G34" s="7">
        <v>1.5105107102362E-2</v>
      </c>
      <c r="H34" s="7">
        <v>1.52083474576687E-2</v>
      </c>
      <c r="I34" s="7">
        <v>0.47007288608314302</v>
      </c>
      <c r="J34" s="7">
        <v>2.4154645129682999E-2</v>
      </c>
      <c r="K34" s="7">
        <v>1.3193692906273201E-2</v>
      </c>
      <c r="L34" s="7">
        <v>8.9219999999999897E-2</v>
      </c>
      <c r="M34" s="7">
        <v>0.11172</v>
      </c>
      <c r="N34" s="7">
        <v>1.9843018135647701</v>
      </c>
      <c r="O34" s="7">
        <v>0.13062877421337901</v>
      </c>
      <c r="P34" s="7">
        <v>8.1390366653554105E-2</v>
      </c>
      <c r="Q34" s="7">
        <f t="shared" si="1"/>
        <v>0.52345785304942294</v>
      </c>
      <c r="R34" s="10">
        <f t="shared" si="2"/>
        <v>9.991833923950173</v>
      </c>
      <c r="S34" s="7">
        <f t="shared" si="3"/>
        <v>0.44759174086693293</v>
      </c>
      <c r="T34" s="10">
        <f t="shared" si="4"/>
        <v>8.4946186746773229</v>
      </c>
    </row>
    <row r="35" spans="1:20" x14ac:dyDescent="0.3">
      <c r="A35" s="8"/>
      <c r="B35" s="7">
        <v>0.75</v>
      </c>
      <c r="C35" s="7">
        <v>8</v>
      </c>
      <c r="D35" s="7">
        <f t="shared" si="0"/>
        <v>0.32</v>
      </c>
      <c r="E35" s="7" t="s">
        <v>30</v>
      </c>
      <c r="G35" s="7">
        <v>1.36599434911043E-2</v>
      </c>
      <c r="H35" s="7">
        <v>1.4922911749693299E-2</v>
      </c>
      <c r="I35" s="7">
        <v>0.47898316290419002</v>
      </c>
      <c r="J35" s="7">
        <v>2.3157026077531999E-2</v>
      </c>
      <c r="K35" s="7">
        <v>1.2223779896074699E-2</v>
      </c>
      <c r="L35" s="7">
        <v>7.8420000000000198E-2</v>
      </c>
      <c r="M35" s="7">
        <v>0.10271</v>
      </c>
      <c r="N35" s="7">
        <v>1.60705494209474</v>
      </c>
      <c r="O35" s="7">
        <v>0.119261393036473</v>
      </c>
      <c r="P35" s="7">
        <v>6.7909880201631995E-2</v>
      </c>
      <c r="Q35" s="7">
        <f t="shared" si="1"/>
        <v>0.46867316770680401</v>
      </c>
      <c r="R35" s="10">
        <f t="shared" si="2"/>
        <v>8.9166464617701848</v>
      </c>
      <c r="S35" s="7">
        <f t="shared" si="3"/>
        <v>0.39634967323810522</v>
      </c>
      <c r="T35" s="10">
        <f t="shared" si="4"/>
        <v>7.4980702895241986</v>
      </c>
    </row>
    <row r="36" spans="1:20" x14ac:dyDescent="0.3">
      <c r="A36" s="8"/>
      <c r="B36" s="7">
        <v>0.75</v>
      </c>
      <c r="C36" s="7">
        <v>9</v>
      </c>
      <c r="D36" s="7">
        <f t="shared" si="0"/>
        <v>0.36</v>
      </c>
      <c r="E36" s="7" t="s">
        <v>31</v>
      </c>
      <c r="G36" s="7">
        <v>1.4058954044785301E-2</v>
      </c>
      <c r="H36" s="7">
        <v>1.30509825319018E-2</v>
      </c>
      <c r="I36" s="7">
        <v>0.40691342085179499</v>
      </c>
      <c r="J36" s="7">
        <v>2.17296068223388E-2</v>
      </c>
      <c r="K36" s="7">
        <v>1.18897052607494E-2</v>
      </c>
      <c r="L36" s="7">
        <v>8.19799999999999E-2</v>
      </c>
      <c r="M36" s="7">
        <v>9.6829999999999999E-2</v>
      </c>
      <c r="N36" s="7">
        <v>1.6397479138849</v>
      </c>
      <c r="O36" s="7">
        <v>0.111923663522286</v>
      </c>
      <c r="P36" s="7">
        <v>6.8924243659252496E-2</v>
      </c>
      <c r="Q36" s="7">
        <f t="shared" si="1"/>
        <v>0.45610813480573081</v>
      </c>
      <c r="R36" s="10">
        <f t="shared" si="2"/>
        <v>8.5929771621708344</v>
      </c>
      <c r="S36" s="7">
        <f t="shared" si="3"/>
        <v>0.38827690718153834</v>
      </c>
      <c r="T36" s="10">
        <f t="shared" si="4"/>
        <v>7.24536388726154</v>
      </c>
    </row>
    <row r="37" spans="1:20" x14ac:dyDescent="0.3">
      <c r="A37" s="8"/>
      <c r="B37" s="7">
        <v>0.75</v>
      </c>
      <c r="C37" s="7">
        <v>10</v>
      </c>
      <c r="D37" s="7">
        <f t="shared" si="0"/>
        <v>0.4</v>
      </c>
      <c r="E37" s="7" t="s">
        <v>32</v>
      </c>
      <c r="G37" s="7">
        <v>1.28022258644172E-2</v>
      </c>
      <c r="H37" s="7">
        <v>1.25366021551534E-2</v>
      </c>
      <c r="I37" s="11">
        <v>0.34355357345624599</v>
      </c>
      <c r="J37" s="7">
        <v>2.0230522322775502E-2</v>
      </c>
      <c r="K37" s="7">
        <v>1.20750201636135E-2</v>
      </c>
      <c r="L37" s="7">
        <v>8.0519999999999897E-2</v>
      </c>
      <c r="M37" s="7">
        <v>7.8390000000000001E-2</v>
      </c>
      <c r="N37" s="11">
        <v>1.35556084750001</v>
      </c>
      <c r="O37" s="7">
        <v>9.2056584772627695E-2</v>
      </c>
      <c r="P37" s="7">
        <v>5.87496591653092E-2</v>
      </c>
      <c r="Q37" s="7">
        <f t="shared" si="1"/>
        <v>0.39701575545770001</v>
      </c>
      <c r="R37" s="10">
        <f t="shared" si="2"/>
        <v>7.3363335133785572</v>
      </c>
      <c r="S37" s="7">
        <f t="shared" si="3"/>
        <v>0.33337524393793672</v>
      </c>
      <c r="T37" s="10">
        <f t="shared" si="4"/>
        <v>6.0417133575174757</v>
      </c>
    </row>
    <row r="38" spans="1:20" x14ac:dyDescent="0.3">
      <c r="A38" s="8"/>
      <c r="B38" s="7">
        <v>0.75</v>
      </c>
      <c r="C38" s="7">
        <v>11</v>
      </c>
      <c r="D38" s="7">
        <f t="shared" si="0"/>
        <v>0.44</v>
      </c>
      <c r="E38" s="7" t="s">
        <v>33</v>
      </c>
      <c r="G38" s="11">
        <v>1.1857044799693199E-2</v>
      </c>
      <c r="H38" s="11">
        <v>1.11564556539877E-2</v>
      </c>
      <c r="I38" s="7">
        <v>0.41367140313983702</v>
      </c>
      <c r="J38" s="11">
        <v>1.83146220464145E-2</v>
      </c>
      <c r="K38" s="11">
        <v>1.07805664301999E-2</v>
      </c>
      <c r="L38" s="7">
        <v>7.1169999999999997E-2</v>
      </c>
      <c r="M38" s="7">
        <v>7.6230000000000006E-2</v>
      </c>
      <c r="N38" s="7">
        <v>1.6674160458117699</v>
      </c>
      <c r="O38" s="7">
        <v>9.0512223815405204E-2</v>
      </c>
      <c r="P38" s="7">
        <v>5.7941130283158997E-2</v>
      </c>
      <c r="Q38" s="7">
        <f t="shared" si="1"/>
        <v>0.38428387103499445</v>
      </c>
      <c r="R38" s="10">
        <f t="shared" si="2"/>
        <v>7.1164704342095977</v>
      </c>
      <c r="S38" s="7">
        <f t="shared" si="3"/>
        <v>0.32495525409856418</v>
      </c>
      <c r="T38" s="10">
        <f t="shared" si="4"/>
        <v>5.9497749239425683</v>
      </c>
    </row>
    <row r="39" spans="1:20" x14ac:dyDescent="0.3">
      <c r="A39" s="8"/>
      <c r="B39" s="11">
        <v>0.75</v>
      </c>
      <c r="C39" s="11">
        <v>12</v>
      </c>
      <c r="D39" s="11">
        <f t="shared" si="0"/>
        <v>0.48</v>
      </c>
      <c r="E39" s="7" t="s">
        <v>34</v>
      </c>
      <c r="G39" s="7">
        <v>1.27662966834049E-2</v>
      </c>
      <c r="H39" s="7">
        <v>1.1691387238619601E-2</v>
      </c>
      <c r="I39" s="7">
        <v>0.41392603686739599</v>
      </c>
      <c r="J39" s="7">
        <v>1.9600845997669099E-2</v>
      </c>
      <c r="K39" s="7">
        <v>1.09973500126847E-2</v>
      </c>
      <c r="L39" s="7">
        <v>7.0450000000000096E-2</v>
      </c>
      <c r="M39" s="7">
        <v>7.2020000000000001E-2</v>
      </c>
      <c r="N39" s="7">
        <v>1.85352419682616</v>
      </c>
      <c r="O39" s="11">
        <v>8.2355446168665705E-2</v>
      </c>
      <c r="P39" s="11">
        <v>5.2049477422929098E-2</v>
      </c>
      <c r="Q39" s="11">
        <f t="shared" si="1"/>
        <v>0.37150527572704056</v>
      </c>
      <c r="R39" s="11">
        <f t="shared" si="2"/>
        <v>6.6159545729591702</v>
      </c>
      <c r="S39" s="11">
        <f t="shared" si="3"/>
        <v>0.30922502359159482</v>
      </c>
      <c r="T39" s="11">
        <f t="shared" si="4"/>
        <v>5.3891369836637919</v>
      </c>
    </row>
    <row r="40" spans="1:20" x14ac:dyDescent="0.3">
      <c r="A40" s="8"/>
      <c r="B40" s="7">
        <v>0.75</v>
      </c>
      <c r="C40" s="7">
        <v>13</v>
      </c>
      <c r="D40" s="7">
        <f t="shared" si="0"/>
        <v>0.52</v>
      </c>
      <c r="E40" s="7" t="s">
        <v>35</v>
      </c>
      <c r="G40" s="7">
        <v>1.3735699147852699E-2</v>
      </c>
      <c r="H40" s="7">
        <v>1.21473364164724E-2</v>
      </c>
      <c r="I40" s="7">
        <v>0.41253752449650699</v>
      </c>
      <c r="J40" s="7">
        <v>2.0730843697893301E-2</v>
      </c>
      <c r="K40" s="7">
        <v>1.17753585418542E-2</v>
      </c>
      <c r="L40" s="11">
        <v>6.8850000000000106E-2</v>
      </c>
      <c r="M40" s="11">
        <v>6.5269999999999898E-2</v>
      </c>
      <c r="N40" s="7">
        <v>1.71017015648443</v>
      </c>
      <c r="O40" s="7">
        <v>8.3750724589637199E-2</v>
      </c>
      <c r="P40" s="7">
        <v>6.2088750994040799E-2</v>
      </c>
      <c r="Q40" s="7">
        <f t="shared" si="1"/>
        <v>0.37539695147824137</v>
      </c>
      <c r="R40" s="10">
        <f t="shared" si="2"/>
        <v>7.1486464081732155</v>
      </c>
      <c r="S40" s="7">
        <f t="shared" si="3"/>
        <v>0.309807575583678</v>
      </c>
      <c r="T40" s="10">
        <f t="shared" si="4"/>
        <v>5.8455182633471194</v>
      </c>
    </row>
    <row r="41" spans="1:20" x14ac:dyDescent="0.3">
      <c r="A41" s="8"/>
      <c r="B41" s="7">
        <v>0.75</v>
      </c>
      <c r="C41" s="7">
        <v>14</v>
      </c>
      <c r="D41" s="7">
        <f t="shared" si="0"/>
        <v>0.56000000000000005</v>
      </c>
      <c r="E41" s="7" t="s">
        <v>36</v>
      </c>
      <c r="G41" s="7">
        <v>1.3663333407668701E-2</v>
      </c>
      <c r="H41" s="7">
        <v>1.37874270732515E-2</v>
      </c>
      <c r="I41" s="7">
        <v>0.45094059957827698</v>
      </c>
      <c r="J41" s="7">
        <v>2.1678953633725202E-2</v>
      </c>
      <c r="K41" s="7">
        <v>1.2622442821708499E-2</v>
      </c>
      <c r="L41" s="7">
        <v>8.2935599999993198E-2</v>
      </c>
      <c r="M41" s="7">
        <v>8.1429999999999905E-2</v>
      </c>
      <c r="N41" s="7">
        <v>2.0019030770311899</v>
      </c>
      <c r="O41" s="7">
        <v>0.102183353830259</v>
      </c>
      <c r="P41" s="7">
        <v>7.2795411943336094E-2</v>
      </c>
      <c r="Q41" s="7">
        <f t="shared" si="1"/>
        <v>0.44390672090350031</v>
      </c>
      <c r="R41" s="10">
        <f t="shared" si="2"/>
        <v>8.3883305684385743</v>
      </c>
      <c r="S41" s="7">
        <f t="shared" si="3"/>
        <v>0.3742841657735882</v>
      </c>
      <c r="T41" s="10">
        <f t="shared" si="4"/>
        <v>7.0131265509438041</v>
      </c>
    </row>
    <row r="42" spans="1:20" x14ac:dyDescent="0.3">
      <c r="A42" s="8"/>
      <c r="B42" s="7">
        <v>0.75</v>
      </c>
      <c r="C42" s="7">
        <v>15</v>
      </c>
      <c r="D42" s="7">
        <f t="shared" si="0"/>
        <v>0.6</v>
      </c>
      <c r="E42" s="7" t="s">
        <v>37</v>
      </c>
      <c r="G42" s="7">
        <v>1.45131477107362E-2</v>
      </c>
      <c r="H42" s="7">
        <v>1.47971268128834E-2</v>
      </c>
      <c r="I42" s="7">
        <v>0.34894614054997303</v>
      </c>
      <c r="J42" s="7">
        <v>2.3020542017282802E-2</v>
      </c>
      <c r="K42" s="7">
        <v>1.3987728603775999E-2</v>
      </c>
      <c r="L42" s="7">
        <v>8.9811099999993205E-2</v>
      </c>
      <c r="M42" s="7">
        <v>7.6950000000000102E-2</v>
      </c>
      <c r="N42" s="7">
        <v>1.85100891210554</v>
      </c>
      <c r="O42" s="7">
        <v>0.11245057669927699</v>
      </c>
      <c r="P42" s="7">
        <v>8.3759967765036705E-2</v>
      </c>
      <c r="Q42" s="7">
        <f t="shared" si="1"/>
        <v>0.46768664867370929</v>
      </c>
      <c r="R42" s="10">
        <f t="shared" si="2"/>
        <v>9.344111187040788</v>
      </c>
      <c r="S42" s="7">
        <f t="shared" si="3"/>
        <v>0.39527784446430703</v>
      </c>
      <c r="T42" s="10">
        <f t="shared" si="4"/>
        <v>7.8613442585725473</v>
      </c>
    </row>
    <row r="43" spans="1:20" x14ac:dyDescent="0.3">
      <c r="A43" s="8"/>
      <c r="B43" s="7">
        <v>0.75</v>
      </c>
      <c r="C43" s="7">
        <v>16</v>
      </c>
      <c r="D43" s="7">
        <f t="shared" si="0"/>
        <v>0.64</v>
      </c>
      <c r="E43" s="7" t="s">
        <v>38</v>
      </c>
      <c r="G43" s="7">
        <v>1.6081026248159502E-2</v>
      </c>
      <c r="H43" s="7">
        <v>1.5083387598589E-2</v>
      </c>
      <c r="I43" s="7">
        <v>0.40543226893860701</v>
      </c>
      <c r="J43" s="7">
        <v>2.4353573306514699E-2</v>
      </c>
      <c r="K43" s="7">
        <v>1.50224586552227E-2</v>
      </c>
      <c r="L43" s="7">
        <v>8.3103199999993202E-2</v>
      </c>
      <c r="M43" s="7">
        <v>0.10398</v>
      </c>
      <c r="N43" s="7">
        <v>2.0320807641007299</v>
      </c>
      <c r="O43" s="7">
        <v>0.12780963500456399</v>
      </c>
      <c r="P43" s="7">
        <v>8.5140714114928601E-2</v>
      </c>
      <c r="Q43" s="7">
        <f t="shared" si="1"/>
        <v>0.51311662291478144</v>
      </c>
      <c r="R43" s="10">
        <f t="shared" si="2"/>
        <v>10.110072294443924</v>
      </c>
      <c r="S43" s="7">
        <f t="shared" si="3"/>
        <v>0.4355000491194857</v>
      </c>
      <c r="T43" s="10">
        <f t="shared" si="4"/>
        <v>8.5322005647797035</v>
      </c>
    </row>
    <row r="44" spans="1:20" x14ac:dyDescent="0.3">
      <c r="A44" s="8"/>
      <c r="B44" s="7">
        <v>0.75</v>
      </c>
      <c r="C44" s="7">
        <v>17</v>
      </c>
      <c r="D44" s="7">
        <f t="shared" si="0"/>
        <v>0.68</v>
      </c>
      <c r="E44" s="7" t="s">
        <v>39</v>
      </c>
      <c r="G44" s="7">
        <v>1.7154765378220801E-2</v>
      </c>
      <c r="H44" s="7">
        <v>1.7712580175368101E-2</v>
      </c>
      <c r="I44" s="7">
        <v>0.43616716430073899</v>
      </c>
      <c r="J44" s="7">
        <v>2.6866304404503299E-2</v>
      </c>
      <c r="K44" s="7">
        <v>1.68113866655633E-2</v>
      </c>
      <c r="L44" s="7">
        <v>9.5290000000000097E-2</v>
      </c>
      <c r="M44" s="7">
        <v>9.9760000000000099E-2</v>
      </c>
      <c r="N44" s="7">
        <v>1.7705255306235099</v>
      </c>
      <c r="O44" s="7">
        <v>0.13609626372535</v>
      </c>
      <c r="P44" s="7">
        <v>9.5559368980754705E-2</v>
      </c>
      <c r="Q44" s="7">
        <f t="shared" si="1"/>
        <v>0.54376472243589524</v>
      </c>
      <c r="R44" s="10">
        <f t="shared" si="2"/>
        <v>11.028738572289306</v>
      </c>
      <c r="S44" s="7">
        <f t="shared" si="3"/>
        <v>0.45760713270610487</v>
      </c>
      <c r="T44" s="10">
        <f t="shared" si="4"/>
        <v>9.2785859082441888</v>
      </c>
    </row>
    <row r="45" spans="1:20" x14ac:dyDescent="0.3">
      <c r="A45" s="8"/>
      <c r="B45" s="7">
        <v>0.75</v>
      </c>
      <c r="C45" s="7">
        <v>18</v>
      </c>
      <c r="D45" s="7">
        <f t="shared" si="0"/>
        <v>0.72</v>
      </c>
      <c r="E45" s="7" t="s">
        <v>40</v>
      </c>
      <c r="G45" s="7">
        <v>1.84008383592024E-2</v>
      </c>
      <c r="H45" s="7">
        <v>1.98873170098098E-2</v>
      </c>
      <c r="I45" s="7">
        <v>0.38673984121914201</v>
      </c>
      <c r="J45" s="7">
        <v>2.9629688903741298E-2</v>
      </c>
      <c r="K45" s="7">
        <v>1.7944177398697601E-2</v>
      </c>
      <c r="L45" s="7">
        <v>0.121025999999993</v>
      </c>
      <c r="M45" s="7">
        <v>0.103752</v>
      </c>
      <c r="N45" s="7">
        <v>1.87364074501321</v>
      </c>
      <c r="O45" s="7">
        <v>0.152254251421753</v>
      </c>
      <c r="P45" s="7">
        <v>0.10651245232366</v>
      </c>
      <c r="Q45" s="7">
        <f t="shared" si="1"/>
        <v>0.60885780899477127</v>
      </c>
      <c r="R45" s="10">
        <f t="shared" si="2"/>
        <v>12.269403235345241</v>
      </c>
      <c r="S45" s="7">
        <f t="shared" si="3"/>
        <v>0.51624590374540602</v>
      </c>
      <c r="T45" s="10">
        <f t="shared" si="4"/>
        <v>10.36374862981652</v>
      </c>
    </row>
    <row r="46" spans="1:20" x14ac:dyDescent="0.3">
      <c r="A46" s="8"/>
      <c r="B46" s="7">
        <v>0.75</v>
      </c>
      <c r="C46" s="7">
        <v>19</v>
      </c>
      <c r="D46" s="7">
        <f t="shared" si="0"/>
        <v>0.76</v>
      </c>
      <c r="E46" s="7" t="s">
        <v>41</v>
      </c>
      <c r="G46" s="7">
        <v>1.8885024044171798E-2</v>
      </c>
      <c r="H46" s="7">
        <v>2.12003577604294E-2</v>
      </c>
      <c r="I46" s="7">
        <v>0.431623289201086</v>
      </c>
      <c r="J46" s="7">
        <v>3.10490059424481E-2</v>
      </c>
      <c r="K46" s="7">
        <v>1.8296675321032001E-2</v>
      </c>
      <c r="L46" s="7">
        <v>0.10962</v>
      </c>
      <c r="M46" s="7">
        <v>0.12506999999999999</v>
      </c>
      <c r="N46" s="7">
        <v>1.61711608097724</v>
      </c>
      <c r="O46" s="7">
        <v>0.15812358268139501</v>
      </c>
      <c r="P46" s="7">
        <v>0.10898440851791601</v>
      </c>
      <c r="Q46" s="7">
        <f t="shared" si="1"/>
        <v>0.62698630179223902</v>
      </c>
      <c r="R46" s="10">
        <f t="shared" si="2"/>
        <v>12.672449797521583</v>
      </c>
      <c r="S46" s="7">
        <f t="shared" si="3"/>
        <v>0.53002199119931104</v>
      </c>
      <c r="T46" s="10">
        <f t="shared" si="4"/>
        <v>10.69560924797244</v>
      </c>
    </row>
    <row r="47" spans="1:20" x14ac:dyDescent="0.3">
      <c r="A47" s="8"/>
      <c r="B47" s="7">
        <v>0.75</v>
      </c>
      <c r="C47" s="7">
        <v>20</v>
      </c>
      <c r="D47" s="7">
        <f t="shared" si="0"/>
        <v>0.8</v>
      </c>
      <c r="E47" s="7" t="s">
        <v>42</v>
      </c>
      <c r="G47" s="7">
        <v>1.9692822955736201E-2</v>
      </c>
      <c r="H47" s="7">
        <v>2.2988628679141102E-2</v>
      </c>
      <c r="I47" s="7">
        <v>0.43231755952593298</v>
      </c>
      <c r="J47" s="7">
        <v>3.3030405907910003E-2</v>
      </c>
      <c r="K47" s="7">
        <v>1.9667610776393299E-2</v>
      </c>
      <c r="L47" s="7">
        <v>0.11509999999999999</v>
      </c>
      <c r="M47" s="7">
        <v>0.12141</v>
      </c>
      <c r="N47" s="7">
        <v>1.5995090879328699</v>
      </c>
      <c r="O47" s="7">
        <v>0.16371936873809401</v>
      </c>
      <c r="P47" s="7">
        <v>0.113020492389655</v>
      </c>
      <c r="Q47" s="7">
        <f t="shared" si="1"/>
        <v>0.64409139427484385</v>
      </c>
      <c r="R47" s="10">
        <f t="shared" si="2"/>
        <v>13.191699938413258</v>
      </c>
      <c r="S47" s="7">
        <f t="shared" si="3"/>
        <v>0.54116656112774908</v>
      </c>
      <c r="T47" s="10">
        <f t="shared" si="4"/>
        <v>11.080761125109959</v>
      </c>
    </row>
    <row r="48" spans="1:20" x14ac:dyDescent="0.3">
      <c r="A48" s="8"/>
      <c r="B48" s="7">
        <v>0.75</v>
      </c>
      <c r="C48" s="7">
        <v>21</v>
      </c>
      <c r="D48" s="7">
        <f t="shared" si="0"/>
        <v>0.84</v>
      </c>
      <c r="E48" s="7" t="s">
        <v>43</v>
      </c>
      <c r="G48" s="7">
        <v>2.0758136373006102E-2</v>
      </c>
      <c r="H48" s="7">
        <v>2.58723860539877E-2</v>
      </c>
      <c r="I48" s="7">
        <v>0.46410171339463402</v>
      </c>
      <c r="J48" s="7">
        <v>3.5767922179244398E-2</v>
      </c>
      <c r="K48" s="7">
        <v>2.1095967458717502E-2</v>
      </c>
      <c r="L48" s="7">
        <v>0.1328</v>
      </c>
      <c r="M48" s="7">
        <v>0.13042999999999999</v>
      </c>
      <c r="N48" s="7">
        <v>2.0723253196307199</v>
      </c>
      <c r="O48" s="7">
        <v>0.172854909979439</v>
      </c>
      <c r="P48" s="7">
        <v>0.121153005992423</v>
      </c>
      <c r="Q48" s="7">
        <f t="shared" si="1"/>
        <v>0.70500133099970097</v>
      </c>
      <c r="R48" s="10">
        <f t="shared" si="2"/>
        <v>14.05257982557811</v>
      </c>
      <c r="S48" s="7">
        <f t="shared" si="3"/>
        <v>0.59340681597186185</v>
      </c>
      <c r="T48" s="10">
        <f t="shared" si="4"/>
        <v>11.77478419887448</v>
      </c>
    </row>
    <row r="49" spans="1:20" x14ac:dyDescent="0.3">
      <c r="A49" s="8"/>
      <c r="B49" s="7">
        <v>0.75</v>
      </c>
      <c r="C49" s="7">
        <v>22</v>
      </c>
      <c r="D49" s="7">
        <f t="shared" si="0"/>
        <v>0.88</v>
      </c>
      <c r="E49" s="7" t="s">
        <v>44</v>
      </c>
      <c r="G49" s="7">
        <v>2.22424309953374E-2</v>
      </c>
      <c r="H49" s="7">
        <v>2.6891391091411001E-2</v>
      </c>
      <c r="I49" s="7">
        <v>0.41255287131165203</v>
      </c>
      <c r="J49" s="7">
        <v>3.7540491531693497E-2</v>
      </c>
      <c r="K49" s="7">
        <v>2.2956578370272401E-2</v>
      </c>
      <c r="L49" s="7">
        <v>0.11073</v>
      </c>
      <c r="M49" s="7">
        <v>0.15175</v>
      </c>
      <c r="N49" s="7">
        <v>1.3605914169412601</v>
      </c>
      <c r="O49" s="7">
        <v>0.18785418653838901</v>
      </c>
      <c r="P49" s="7">
        <v>0.129050949337849</v>
      </c>
      <c r="Q49" s="7">
        <f t="shared" si="1"/>
        <v>0.71996323380789706</v>
      </c>
      <c r="R49" s="10">
        <f t="shared" si="2"/>
        <v>15.108467113505334</v>
      </c>
      <c r="S49" s="7">
        <f t="shared" si="3"/>
        <v>0.60313193587623792</v>
      </c>
      <c r="T49" s="10">
        <f t="shared" si="4"/>
        <v>12.685704155049519</v>
      </c>
    </row>
    <row r="50" spans="1:20" x14ac:dyDescent="0.3">
      <c r="A50" s="8"/>
      <c r="B50" s="9">
        <v>1</v>
      </c>
      <c r="C50" s="9">
        <v>3</v>
      </c>
      <c r="D50" s="9">
        <f t="shared" si="0"/>
        <v>0.12</v>
      </c>
      <c r="E50" s="9" t="s">
        <v>45</v>
      </c>
      <c r="F50" s="9"/>
      <c r="G50" s="9">
        <v>3.2165455839183697E-2</v>
      </c>
      <c r="H50" s="9">
        <v>3.5746141311836697E-2</v>
      </c>
      <c r="I50" s="9">
        <v>0.78768391382402303</v>
      </c>
      <c r="J50" s="9">
        <v>5.3107796587464097E-2</v>
      </c>
      <c r="K50" s="9">
        <v>2.7962061049895098E-2</v>
      </c>
      <c r="L50" s="9">
        <v>0.17851</v>
      </c>
      <c r="M50" s="9">
        <v>0.19672000000000001</v>
      </c>
      <c r="N50" s="9">
        <v>4.5495541835024502</v>
      </c>
      <c r="O50" s="9">
        <v>0.23446292521420101</v>
      </c>
      <c r="P50" s="9">
        <v>0.15418300115122999</v>
      </c>
      <c r="Q50" s="9">
        <f t="shared" si="1"/>
        <v>1.006009758915035</v>
      </c>
      <c r="R50" s="9">
        <f t="shared" si="2"/>
        <v>18.825892311216094</v>
      </c>
      <c r="S50" s="9">
        <f t="shared" si="3"/>
        <v>0.843280626365431</v>
      </c>
      <c r="T50" s="9">
        <f t="shared" si="4"/>
        <v>15.577598934617239</v>
      </c>
    </row>
    <row r="51" spans="1:20" x14ac:dyDescent="0.3">
      <c r="A51" s="8"/>
      <c r="B51" s="7">
        <v>1</v>
      </c>
      <c r="C51" s="7">
        <v>4</v>
      </c>
      <c r="D51" s="7">
        <f t="shared" si="0"/>
        <v>0.16</v>
      </c>
      <c r="E51" s="7" t="s">
        <v>46</v>
      </c>
      <c r="G51" s="7">
        <v>3.10633293395918E-2</v>
      </c>
      <c r="H51" s="7">
        <v>3.3108260144489803E-2</v>
      </c>
      <c r="I51" s="7">
        <v>0.76956566532397297</v>
      </c>
      <c r="J51" s="7">
        <v>5.0622973879152697E-2</v>
      </c>
      <c r="K51" s="7">
        <v>2.5678831358326801E-2</v>
      </c>
      <c r="L51" s="7">
        <v>0.16758999999999999</v>
      </c>
      <c r="M51" s="7">
        <v>0.16250999999999999</v>
      </c>
      <c r="N51" s="7">
        <v>4.2905142347458503</v>
      </c>
      <c r="O51" s="7">
        <v>0.20295013775802201</v>
      </c>
      <c r="P51" s="7">
        <v>0.137112671840388</v>
      </c>
      <c r="Q51" s="7">
        <f t="shared" si="1"/>
        <v>0.89895125899017525</v>
      </c>
      <c r="R51" s="10">
        <f t="shared" si="2"/>
        <v>16.68991061530366</v>
      </c>
      <c r="S51" s="7">
        <f t="shared" si="3"/>
        <v>0.74504640959840995</v>
      </c>
      <c r="T51" s="10">
        <f t="shared" si="4"/>
        <v>13.6324658239364</v>
      </c>
    </row>
    <row r="52" spans="1:20" x14ac:dyDescent="0.3">
      <c r="A52" s="8"/>
      <c r="B52" s="7">
        <v>1</v>
      </c>
      <c r="C52" s="7">
        <v>5</v>
      </c>
      <c r="D52" s="7">
        <f t="shared" si="0"/>
        <v>0.2</v>
      </c>
      <c r="E52" s="7" t="s">
        <v>47</v>
      </c>
      <c r="G52" s="7">
        <v>2.9754913707551001E-2</v>
      </c>
      <c r="H52" s="7">
        <v>3.1234069784244901E-2</v>
      </c>
      <c r="I52" s="7">
        <v>0.795875246966812</v>
      </c>
      <c r="J52" s="7">
        <v>4.8028014645474099E-2</v>
      </c>
      <c r="K52" s="7">
        <v>2.5225427726182199E-2</v>
      </c>
      <c r="L52" s="7">
        <v>0.15192</v>
      </c>
      <c r="M52" s="7">
        <v>0.17687</v>
      </c>
      <c r="N52" s="7">
        <v>5.3870351334892703</v>
      </c>
      <c r="O52" s="7">
        <v>0.21218802921230001</v>
      </c>
      <c r="P52" s="7">
        <v>0.13998324893000599</v>
      </c>
      <c r="Q52" s="7">
        <f t="shared" si="1"/>
        <v>0.92311584750045206</v>
      </c>
      <c r="R52" s="10">
        <f t="shared" si="2"/>
        <v>17.060153677956368</v>
      </c>
      <c r="S52" s="7">
        <f t="shared" si="3"/>
        <v>0.77498277814230609</v>
      </c>
      <c r="T52" s="10">
        <f t="shared" si="4"/>
        <v>14.12445972569224</v>
      </c>
    </row>
    <row r="53" spans="1:20" x14ac:dyDescent="0.3">
      <c r="A53" s="8"/>
      <c r="B53" s="7">
        <v>1</v>
      </c>
      <c r="C53" s="7">
        <v>6</v>
      </c>
      <c r="D53" s="7">
        <f t="shared" si="0"/>
        <v>0.24</v>
      </c>
      <c r="E53" s="7" t="s">
        <v>48</v>
      </c>
      <c r="G53" s="7">
        <v>2.86510581077551E-2</v>
      </c>
      <c r="H53" s="7">
        <v>2.7850762777632598E-2</v>
      </c>
      <c r="I53" s="7">
        <v>0.63672500653840303</v>
      </c>
      <c r="J53" s="7">
        <v>4.5144462768018298E-2</v>
      </c>
      <c r="K53" s="7">
        <v>2.41355464047577E-2</v>
      </c>
      <c r="L53" s="7">
        <v>0.12091</v>
      </c>
      <c r="M53" s="7">
        <v>0.13930999999999999</v>
      </c>
      <c r="N53" s="7">
        <v>3.77494389237533</v>
      </c>
      <c r="O53" s="7">
        <v>0.17092080011587199</v>
      </c>
      <c r="P53" s="7">
        <v>0.118830731399752</v>
      </c>
      <c r="Q53" s="7">
        <f t="shared" si="1"/>
        <v>0.75275150936766522</v>
      </c>
      <c r="R53" s="10">
        <f t="shared" si="2"/>
        <v>14.39206088665355</v>
      </c>
      <c r="S53" s="7">
        <f t="shared" si="3"/>
        <v>0.61585673151562392</v>
      </c>
      <c r="T53" s="10">
        <f t="shared" si="4"/>
        <v>11.616415340624959</v>
      </c>
    </row>
    <row r="54" spans="1:20" x14ac:dyDescent="0.3">
      <c r="A54" s="8"/>
      <c r="B54" s="7">
        <v>1</v>
      </c>
      <c r="C54" s="7">
        <v>7</v>
      </c>
      <c r="D54" s="7">
        <f t="shared" si="0"/>
        <v>0.28000000000000003</v>
      </c>
      <c r="E54" s="7" t="s">
        <v>49</v>
      </c>
      <c r="G54" s="7">
        <v>2.7106568175591799E-2</v>
      </c>
      <c r="H54" s="7">
        <v>2.53834680306122E-2</v>
      </c>
      <c r="I54" s="7">
        <v>0.73753881255924703</v>
      </c>
      <c r="J54" s="7">
        <v>4.21098509521367E-2</v>
      </c>
      <c r="K54" s="7">
        <v>2.3092531134637901E-2</v>
      </c>
      <c r="L54" s="7">
        <v>0.11246</v>
      </c>
      <c r="M54" s="7">
        <v>0.13625999999999999</v>
      </c>
      <c r="N54" s="7">
        <v>4.8085941322590404</v>
      </c>
      <c r="O54" s="7">
        <v>0.16079537928684401</v>
      </c>
      <c r="P54" s="7">
        <v>0.113461351873667</v>
      </c>
      <c r="Q54" s="7">
        <f t="shared" si="1"/>
        <v>0.73746743009389781</v>
      </c>
      <c r="R54" s="10">
        <f t="shared" si="2"/>
        <v>13.617083842147586</v>
      </c>
      <c r="S54" s="7">
        <f t="shared" si="3"/>
        <v>0.60690253116051096</v>
      </c>
      <c r="T54" s="10">
        <f t="shared" si="4"/>
        <v>11.003839566420439</v>
      </c>
    </row>
    <row r="55" spans="1:20" x14ac:dyDescent="0.3">
      <c r="A55" s="8"/>
      <c r="B55" s="7">
        <v>1</v>
      </c>
      <c r="C55" s="7">
        <v>8</v>
      </c>
      <c r="D55" s="7">
        <f t="shared" si="0"/>
        <v>0.32</v>
      </c>
      <c r="E55" s="7" t="s">
        <v>50</v>
      </c>
      <c r="G55" s="7">
        <v>2.4273984787346999E-2</v>
      </c>
      <c r="H55" s="7">
        <v>2.5911272587755101E-2</v>
      </c>
      <c r="I55" s="7">
        <v>0.84454215965934398</v>
      </c>
      <c r="J55" s="7">
        <v>3.9776080840231598E-2</v>
      </c>
      <c r="K55" s="7">
        <v>2.1784107985534699E-2</v>
      </c>
      <c r="L55" s="7">
        <v>0.12562999999999999</v>
      </c>
      <c r="M55" s="7">
        <v>0.13804</v>
      </c>
      <c r="N55" s="7">
        <v>4.28799895002523</v>
      </c>
      <c r="O55" s="7">
        <v>0.165203624902724</v>
      </c>
      <c r="P55" s="7">
        <v>0.108556209403239</v>
      </c>
      <c r="Q55" s="7">
        <f t="shared" si="1"/>
        <v>0.73875502186479058</v>
      </c>
      <c r="R55" s="10">
        <f t="shared" si="2"/>
        <v>13.448632821812357</v>
      </c>
      <c r="S55" s="7">
        <f t="shared" si="3"/>
        <v>0.61226953430596298</v>
      </c>
      <c r="T55" s="10">
        <f t="shared" si="4"/>
        <v>10.980329252238519</v>
      </c>
    </row>
    <row r="56" spans="1:20" x14ac:dyDescent="0.3">
      <c r="A56" s="8"/>
      <c r="B56" s="7">
        <v>1</v>
      </c>
      <c r="C56" s="7">
        <v>9</v>
      </c>
      <c r="D56" s="7">
        <f t="shared" si="0"/>
        <v>0.36</v>
      </c>
      <c r="E56" s="7" t="s">
        <v>51</v>
      </c>
      <c r="G56" s="7">
        <v>2.2273940706122399E-2</v>
      </c>
      <c r="H56" s="7">
        <v>2.27274027497959E-2</v>
      </c>
      <c r="I56" s="7">
        <v>0.68138852584034504</v>
      </c>
      <c r="J56" s="7">
        <v>3.5280804707639002E-2</v>
      </c>
      <c r="K56" s="7">
        <v>1.9886757229442501E-2</v>
      </c>
      <c r="L56" s="7">
        <v>0.10226</v>
      </c>
      <c r="M56" s="7">
        <v>0.12911</v>
      </c>
      <c r="N56" s="7">
        <v>2.9877686368009999</v>
      </c>
      <c r="O56" s="7">
        <v>0.15246878947906001</v>
      </c>
      <c r="P56" s="7">
        <v>9.4089633759516594E-2</v>
      </c>
      <c r="Q56" s="7">
        <f t="shared" si="1"/>
        <v>0.64213620189280107</v>
      </c>
      <c r="R56" s="10">
        <f t="shared" si="2"/>
        <v>12.094654956330814</v>
      </c>
      <c r="S56" s="7">
        <f t="shared" si="3"/>
        <v>0.53007482323857669</v>
      </c>
      <c r="T56" s="10">
        <f t="shared" si="4"/>
        <v>9.8831954895430627</v>
      </c>
    </row>
    <row r="57" spans="1:20" x14ac:dyDescent="0.3">
      <c r="A57" s="8"/>
      <c r="B57" s="7">
        <v>1</v>
      </c>
      <c r="C57" s="7">
        <v>10</v>
      </c>
      <c r="D57" s="7">
        <f t="shared" si="0"/>
        <v>0.4</v>
      </c>
      <c r="E57" s="7" t="s">
        <v>52</v>
      </c>
      <c r="G57" s="7">
        <v>2.1391438824489802E-2</v>
      </c>
      <c r="H57" s="7">
        <v>2.13263839681632E-2</v>
      </c>
      <c r="I57" s="7">
        <v>0.58723669406724099</v>
      </c>
      <c r="J57" s="7">
        <v>3.3796463422043101E-2</v>
      </c>
      <c r="K57" s="7">
        <v>1.8779304534263099E-2</v>
      </c>
      <c r="L57" s="7">
        <v>9.4470000000000096E-2</v>
      </c>
      <c r="M57" s="7">
        <v>0.12404999999999999</v>
      </c>
      <c r="N57" s="7">
        <v>2.3615429554568599</v>
      </c>
      <c r="O57" s="7">
        <v>0.14474361175820499</v>
      </c>
      <c r="P57" s="7">
        <v>9.1569169489517502E-2</v>
      </c>
      <c r="Q57" s="7">
        <f t="shared" si="1"/>
        <v>0.60159228579668178</v>
      </c>
      <c r="R57" s="10">
        <f t="shared" si="2"/>
        <v>11.576128333681147</v>
      </c>
      <c r="S57" s="7">
        <f t="shared" si="3"/>
        <v>0.49604948124772258</v>
      </c>
      <c r="T57" s="10">
        <f t="shared" si="4"/>
        <v>9.4689979299088982</v>
      </c>
    </row>
    <row r="58" spans="1:20" x14ac:dyDescent="0.3">
      <c r="A58" s="8"/>
      <c r="B58" s="7">
        <v>1</v>
      </c>
      <c r="C58" s="7">
        <v>11</v>
      </c>
      <c r="D58" s="7">
        <f t="shared" si="0"/>
        <v>0.44</v>
      </c>
      <c r="E58" s="7" t="s">
        <v>53</v>
      </c>
      <c r="G58" s="7">
        <v>2.0285309356326501E-2</v>
      </c>
      <c r="H58" s="7">
        <v>2.0349218802857099E-2</v>
      </c>
      <c r="I58" s="7">
        <v>0.61535281269049802</v>
      </c>
      <c r="J58" s="7">
        <v>3.2485200347351598E-2</v>
      </c>
      <c r="K58" s="7">
        <v>1.7457037157258999E-2</v>
      </c>
      <c r="L58" s="7">
        <v>8.1009999999999999E-2</v>
      </c>
      <c r="M58" s="7">
        <v>0.10145</v>
      </c>
      <c r="N58" s="7">
        <v>2.4596276004053101</v>
      </c>
      <c r="O58" s="7">
        <v>0.114118364271488</v>
      </c>
      <c r="P58" s="7">
        <v>7.3020554236461505E-2</v>
      </c>
      <c r="Q58" s="7">
        <f t="shared" si="1"/>
        <v>0.51384421681460091</v>
      </c>
      <c r="R58" s="10">
        <f t="shared" si="2"/>
        <v>9.5047136535595449</v>
      </c>
      <c r="S58" s="7">
        <f t="shared" si="3"/>
        <v>0.41252751850794955</v>
      </c>
      <c r="T58" s="10">
        <f t="shared" si="4"/>
        <v>7.5027281803179795</v>
      </c>
    </row>
    <row r="59" spans="1:20" x14ac:dyDescent="0.3">
      <c r="A59" s="8"/>
      <c r="B59" s="7">
        <v>1</v>
      </c>
      <c r="C59" s="7">
        <v>12</v>
      </c>
      <c r="D59" s="7">
        <f t="shared" si="0"/>
        <v>0.48</v>
      </c>
      <c r="E59" s="7" t="s">
        <v>54</v>
      </c>
      <c r="G59" s="7">
        <v>1.9823152319999999E-2</v>
      </c>
      <c r="H59" s="7">
        <v>1.8987613160816302E-2</v>
      </c>
      <c r="I59" s="7">
        <v>0.56741481900967405</v>
      </c>
      <c r="J59" s="7">
        <v>3.0921201228342899E-2</v>
      </c>
      <c r="K59" s="7">
        <v>1.6987755705210099E-2</v>
      </c>
      <c r="L59" s="7">
        <v>8.8090000000000002E-2</v>
      </c>
      <c r="M59" s="11">
        <v>9.2184000000000002E-2</v>
      </c>
      <c r="N59" s="7">
        <v>2.7614216598345598</v>
      </c>
      <c r="O59" s="7">
        <v>0.114782759837878</v>
      </c>
      <c r="P59" s="7">
        <v>7.0287983503583396E-2</v>
      </c>
      <c r="Q59" s="7">
        <f t="shared" si="1"/>
        <v>0.51016362257215708</v>
      </c>
      <c r="R59" s="10">
        <f t="shared" si="2"/>
        <v>9.3424276737271068</v>
      </c>
      <c r="S59" s="7">
        <f t="shared" si="3"/>
        <v>0.41354064334146129</v>
      </c>
      <c r="T59" s="10">
        <f t="shared" si="4"/>
        <v>7.4221080936584567</v>
      </c>
    </row>
    <row r="60" spans="1:20" x14ac:dyDescent="0.3">
      <c r="A60" s="8"/>
      <c r="B60" s="11">
        <v>1</v>
      </c>
      <c r="C60" s="11">
        <v>13</v>
      </c>
      <c r="D60" s="11">
        <f t="shared" si="0"/>
        <v>0.52</v>
      </c>
      <c r="E60" s="7" t="s">
        <v>55</v>
      </c>
      <c r="G60" s="7">
        <v>1.9406413812244901E-2</v>
      </c>
      <c r="H60" s="7">
        <v>1.8701109865306102E-2</v>
      </c>
      <c r="I60" s="7">
        <v>0.56201552816863098</v>
      </c>
      <c r="J60" s="7">
        <v>3.01493766882776E-2</v>
      </c>
      <c r="K60" s="7">
        <v>1.7454477272872599E-2</v>
      </c>
      <c r="L60" s="11">
        <v>7.4483199999999999E-2</v>
      </c>
      <c r="M60" s="7">
        <v>9.3850000000000003E-2</v>
      </c>
      <c r="N60" s="7">
        <v>1.85352419682616</v>
      </c>
      <c r="O60" s="11">
        <v>0.106894128482345</v>
      </c>
      <c r="P60" s="7">
        <v>6.6857452995159605E-2</v>
      </c>
      <c r="Q60" s="11">
        <f t="shared" si="1"/>
        <v>0.46995528053008323</v>
      </c>
      <c r="R60" s="11">
        <f t="shared" si="2"/>
        <v>8.8710810661117421</v>
      </c>
      <c r="S60" s="11">
        <f t="shared" si="3"/>
        <v>0.37443488147750453</v>
      </c>
      <c r="T60" s="11">
        <f t="shared" si="4"/>
        <v>6.9630032991001833</v>
      </c>
    </row>
    <row r="61" spans="1:20" x14ac:dyDescent="0.3">
      <c r="A61" s="8"/>
      <c r="B61" s="7">
        <v>1</v>
      </c>
      <c r="C61" s="7">
        <v>14</v>
      </c>
      <c r="D61" s="7">
        <f t="shared" si="0"/>
        <v>0.56000000000000005</v>
      </c>
      <c r="E61" s="7" t="s">
        <v>56</v>
      </c>
      <c r="G61" s="11">
        <v>1.8657268752244899E-2</v>
      </c>
      <c r="H61" s="11">
        <v>1.8326682920408101E-2</v>
      </c>
      <c r="I61" s="11">
        <v>0.492007110487161</v>
      </c>
      <c r="J61" s="11">
        <v>2.9301742417311601E-2</v>
      </c>
      <c r="K61" s="11">
        <v>1.69566938439948E-2</v>
      </c>
      <c r="L61" s="7">
        <v>8.7869000000000003E-2</v>
      </c>
      <c r="M61" s="7">
        <v>9.8029999999999798E-2</v>
      </c>
      <c r="N61" s="11">
        <v>1.7705255306235099</v>
      </c>
      <c r="O61" s="7">
        <v>0.112720548634044</v>
      </c>
      <c r="P61" s="11">
        <v>6.2509046033354401E-2</v>
      </c>
      <c r="Q61" s="7">
        <f t="shared" si="1"/>
        <v>0.48385962662258197</v>
      </c>
      <c r="R61" s="10">
        <f t="shared" si="2"/>
        <v>8.8753166947566804</v>
      </c>
      <c r="S61" s="7">
        <f t="shared" si="3"/>
        <v>0.39203009466739813</v>
      </c>
      <c r="T61" s="10">
        <f t="shared" si="4"/>
        <v>7.0215443866959362</v>
      </c>
    </row>
    <row r="62" spans="1:20" x14ac:dyDescent="0.3">
      <c r="A62" s="8"/>
      <c r="B62" s="7">
        <v>1</v>
      </c>
      <c r="C62" s="7">
        <v>15</v>
      </c>
      <c r="D62" s="7">
        <f t="shared" si="0"/>
        <v>0.6</v>
      </c>
      <c r="E62" s="7" t="s">
        <v>57</v>
      </c>
      <c r="G62" s="7">
        <v>1.8694076591306098E-2</v>
      </c>
      <c r="H62" s="7">
        <v>1.89193495102041E-2</v>
      </c>
      <c r="I62" s="7">
        <v>0.52048276092198897</v>
      </c>
      <c r="J62" s="7">
        <v>2.9591474559999199E-2</v>
      </c>
      <c r="K62" s="7">
        <v>1.7943611048793998E-2</v>
      </c>
      <c r="L62" s="7">
        <v>9.6280900000000003E-2</v>
      </c>
      <c r="M62" s="7">
        <v>9.6049999999999996E-2</v>
      </c>
      <c r="N62" s="7">
        <v>1.8082548014328801</v>
      </c>
      <c r="O62" s="7">
        <v>0.111939366198</v>
      </c>
      <c r="P62" s="7">
        <v>7.0316971635587394E-2</v>
      </c>
      <c r="Q62" s="7">
        <f t="shared" si="1"/>
        <v>0.50037988742185002</v>
      </c>
      <c r="R62" s="10">
        <f t="shared" si="2"/>
        <v>9.2079145928464072</v>
      </c>
      <c r="S62" s="7">
        <f t="shared" si="3"/>
        <v>0.40614723783358742</v>
      </c>
      <c r="T62" s="10">
        <f t="shared" si="4"/>
        <v>7.3028775133434953</v>
      </c>
    </row>
    <row r="63" spans="1:20" x14ac:dyDescent="0.3">
      <c r="A63" s="8"/>
      <c r="B63" s="7">
        <v>1</v>
      </c>
      <c r="C63" s="7">
        <v>16</v>
      </c>
      <c r="D63" s="7">
        <f t="shared" si="0"/>
        <v>0.64</v>
      </c>
      <c r="E63" s="7" t="s">
        <v>58</v>
      </c>
      <c r="G63" s="7">
        <v>1.98703573502041E-2</v>
      </c>
      <c r="H63" s="7">
        <v>2.1468998391836702E-2</v>
      </c>
      <c r="I63" s="7">
        <v>0.55911030719839705</v>
      </c>
      <c r="J63" s="7">
        <v>3.2357513926672299E-2</v>
      </c>
      <c r="K63" s="7">
        <v>1.9518759190282502E-2</v>
      </c>
      <c r="L63" s="7">
        <v>8.0039999999999903E-2</v>
      </c>
      <c r="M63" s="7">
        <v>9.6567699999998605E-2</v>
      </c>
      <c r="N63" s="7">
        <v>1.8409477732230399</v>
      </c>
      <c r="O63" s="7">
        <v>0.120742167792738</v>
      </c>
      <c r="P63" s="7">
        <v>8.0219938294665796E-2</v>
      </c>
      <c r="Q63" s="7">
        <f t="shared" si="1"/>
        <v>0.51267435068884681</v>
      </c>
      <c r="R63" s="10">
        <f t="shared" si="2"/>
        <v>10.130290734471323</v>
      </c>
      <c r="S63" s="7">
        <f t="shared" si="3"/>
        <v>0.40970040608740221</v>
      </c>
      <c r="T63" s="10">
        <f t="shared" si="4"/>
        <v>8.0513364834961507</v>
      </c>
    </row>
    <row r="64" spans="1:20" x14ac:dyDescent="0.3">
      <c r="A64" s="8"/>
      <c r="B64" s="7">
        <v>1</v>
      </c>
      <c r="C64" s="7">
        <v>17</v>
      </c>
      <c r="D64" s="7">
        <f t="shared" si="0"/>
        <v>0.68</v>
      </c>
      <c r="E64" s="7" t="s">
        <v>59</v>
      </c>
      <c r="G64" s="7">
        <v>2.05961189918367E-2</v>
      </c>
      <c r="H64" s="7">
        <v>2.2937243227755099E-2</v>
      </c>
      <c r="I64" s="7">
        <v>0.65446304712109904</v>
      </c>
      <c r="J64" s="7">
        <v>3.3720659294723801E-2</v>
      </c>
      <c r="K64" s="7">
        <v>2.0271549128875702E-2</v>
      </c>
      <c r="L64" s="7">
        <v>9.0139999999999901E-2</v>
      </c>
      <c r="M64" s="7">
        <v>0.11794</v>
      </c>
      <c r="N64" s="7">
        <v>1.9767559594029001</v>
      </c>
      <c r="O64" s="7">
        <v>0.139057946554665</v>
      </c>
      <c r="P64" s="7">
        <v>8.7262029136389002E-2</v>
      </c>
      <c r="Q64" s="7">
        <f t="shared" si="1"/>
        <v>0.5778489813391432</v>
      </c>
      <c r="R64" s="10">
        <f t="shared" si="2"/>
        <v>11.230856738588098</v>
      </c>
      <c r="S64" s="7">
        <f t="shared" si="3"/>
        <v>0.46890087569105388</v>
      </c>
      <c r="T64" s="10">
        <f t="shared" si="4"/>
        <v>9.0665993876421602</v>
      </c>
    </row>
    <row r="65" spans="1:22" x14ac:dyDescent="0.3">
      <c r="A65" s="8"/>
      <c r="B65" s="7">
        <v>1</v>
      </c>
      <c r="C65" s="7">
        <v>18</v>
      </c>
      <c r="D65" s="7">
        <f t="shared" si="0"/>
        <v>0.72</v>
      </c>
      <c r="E65" s="7" t="s">
        <v>60</v>
      </c>
      <c r="G65" s="7">
        <v>2.1903742854693899E-2</v>
      </c>
      <c r="H65" s="7">
        <v>2.3888522103028501E-2</v>
      </c>
      <c r="I65" s="7">
        <v>0.58568660726634503</v>
      </c>
      <c r="J65" s="7">
        <v>3.53978427672174E-2</v>
      </c>
      <c r="K65" s="7">
        <v>2.1113796572881399E-2</v>
      </c>
      <c r="L65" s="7">
        <v>0.12870200000000001</v>
      </c>
      <c r="M65" s="7">
        <v>0.11310000000000001</v>
      </c>
      <c r="N65" s="7">
        <v>2.66585229960674</v>
      </c>
      <c r="O65" s="7">
        <v>0.152749984301145</v>
      </c>
      <c r="P65" s="7">
        <v>0.100846329134977</v>
      </c>
      <c r="Q65" s="7">
        <f t="shared" si="1"/>
        <v>0.65445227741557588</v>
      </c>
      <c r="R65" s="10">
        <f t="shared" si="2"/>
        <v>12.427018134921484</v>
      </c>
      <c r="S65" s="7">
        <f t="shared" si="3"/>
        <v>0.54192621343612202</v>
      </c>
      <c r="T65" s="10">
        <f t="shared" si="4"/>
        <v>10.162463697444879</v>
      </c>
    </row>
    <row r="66" spans="1:22" x14ac:dyDescent="0.3">
      <c r="A66" s="8"/>
      <c r="B66" s="7">
        <v>1</v>
      </c>
      <c r="C66" s="7">
        <v>19</v>
      </c>
      <c r="D66" s="7">
        <f t="shared" si="0"/>
        <v>0.76</v>
      </c>
      <c r="E66" s="7" t="s">
        <v>61</v>
      </c>
      <c r="G66" s="7">
        <v>2.4037962136326502E-2</v>
      </c>
      <c r="H66" s="7">
        <v>2.4984506664644902E-2</v>
      </c>
      <c r="I66" s="7">
        <v>0.57520598268954304</v>
      </c>
      <c r="J66" s="7">
        <v>3.8042372919034402E-2</v>
      </c>
      <c r="K66" s="7">
        <v>2.2300610031397401E-2</v>
      </c>
      <c r="L66" s="7">
        <v>0.11183</v>
      </c>
      <c r="M66" s="7">
        <v>0.12187000000000001</v>
      </c>
      <c r="N66" s="7">
        <v>2.42189832959594</v>
      </c>
      <c r="O66" s="7">
        <v>0.16540328231326001</v>
      </c>
      <c r="P66" s="7">
        <v>0.11184563379944699</v>
      </c>
      <c r="Q66" s="7">
        <f t="shared" si="1"/>
        <v>0.6726237061392123</v>
      </c>
      <c r="R66" s="10">
        <f t="shared" si="2"/>
        <v>13.524599697835592</v>
      </c>
      <c r="S66" s="7">
        <f t="shared" si="3"/>
        <v>0.55321901611270696</v>
      </c>
      <c r="T66" s="10">
        <f t="shared" si="4"/>
        <v>11.106864684508279</v>
      </c>
    </row>
    <row r="67" spans="1:22" x14ac:dyDescent="0.3">
      <c r="A67" s="8"/>
      <c r="B67" s="7">
        <v>1</v>
      </c>
      <c r="C67" s="7">
        <v>20</v>
      </c>
      <c r="D67" s="7">
        <f t="shared" si="0"/>
        <v>0.8</v>
      </c>
      <c r="E67" s="7" t="s">
        <v>62</v>
      </c>
      <c r="G67" s="7">
        <v>2.5582280389795899E-2</v>
      </c>
      <c r="H67" s="7">
        <v>2.6627839031428499E-2</v>
      </c>
      <c r="I67" s="7">
        <v>0.55821717359492395</v>
      </c>
      <c r="J67" s="7">
        <v>4.0068396285952303E-2</v>
      </c>
      <c r="K67" s="7">
        <v>2.57473986015096E-2</v>
      </c>
      <c r="L67" s="7">
        <v>0.1164</v>
      </c>
      <c r="M67" s="7">
        <v>0.12684999999999999</v>
      </c>
      <c r="N67" s="7">
        <v>1.9314865640096199</v>
      </c>
      <c r="O67" s="7">
        <v>0.17216237248597599</v>
      </c>
      <c r="P67" s="7">
        <v>0.116601382924904</v>
      </c>
      <c r="Q67" s="7">
        <f t="shared" si="1"/>
        <v>0.6934931973399745</v>
      </c>
      <c r="R67" s="10">
        <f t="shared" si="2"/>
        <v>14.200563422981839</v>
      </c>
      <c r="S67" s="7">
        <f t="shared" si="3"/>
        <v>0.56572455541088007</v>
      </c>
      <c r="T67" s="10">
        <f t="shared" si="4"/>
        <v>11.5640345364352</v>
      </c>
    </row>
    <row r="68" spans="1:22" x14ac:dyDescent="0.3">
      <c r="A68" s="8"/>
      <c r="B68" s="7">
        <v>1</v>
      </c>
      <c r="C68" s="7">
        <v>21</v>
      </c>
      <c r="D68" s="7">
        <f t="shared" si="0"/>
        <v>0.84</v>
      </c>
      <c r="E68" s="7" t="s">
        <v>63</v>
      </c>
      <c r="G68" s="7">
        <v>2.5386605636734699E-2</v>
      </c>
      <c r="H68" s="7">
        <v>2.9190354190204101E-2</v>
      </c>
      <c r="I68" s="7">
        <v>0.53387871466060399</v>
      </c>
      <c r="J68" s="7">
        <v>4.19396342818096E-2</v>
      </c>
      <c r="K68" s="7">
        <v>2.60077198939688E-2</v>
      </c>
      <c r="L68" s="7">
        <v>0.127717</v>
      </c>
      <c r="M68" s="7">
        <v>0.16267999999999999</v>
      </c>
      <c r="N68" s="7">
        <v>2.2961512822985801</v>
      </c>
      <c r="O68" s="7">
        <v>0.19444578293190101</v>
      </c>
      <c r="P68" s="7">
        <v>0.12501840060167099</v>
      </c>
      <c r="Q68" s="7">
        <f t="shared" si="1"/>
        <v>0.78177883891343214</v>
      </c>
      <c r="R68" s="10">
        <f t="shared" si="2"/>
        <v>15.516218844924872</v>
      </c>
      <c r="S68" s="7">
        <f t="shared" si="3"/>
        <v>0.64993658353357209</v>
      </c>
      <c r="T68" s="10">
        <f t="shared" si="4"/>
        <v>12.794597501342878</v>
      </c>
    </row>
    <row r="69" spans="1:22" x14ac:dyDescent="0.3">
      <c r="A69" s="8"/>
      <c r="B69" s="7">
        <v>1</v>
      </c>
      <c r="C69" s="7">
        <v>22</v>
      </c>
      <c r="D69" s="7">
        <f t="shared" si="0"/>
        <v>0.88</v>
      </c>
      <c r="E69" s="7" t="s">
        <v>64</v>
      </c>
      <c r="G69" s="7">
        <v>2.6873883337550999E-2</v>
      </c>
      <c r="H69" s="7">
        <v>3.1434679226122399E-2</v>
      </c>
      <c r="I69" s="7">
        <v>0.63217738170257798</v>
      </c>
      <c r="J69" s="7">
        <v>4.5160555205966998E-2</v>
      </c>
      <c r="K69" s="7">
        <v>2.6608370313499701E-2</v>
      </c>
      <c r="L69" s="7">
        <v>0.15684000000000001</v>
      </c>
      <c r="M69" s="7">
        <v>0.15745000000000001</v>
      </c>
      <c r="N69" s="7">
        <v>2.6859688477937902</v>
      </c>
      <c r="O69" s="7">
        <v>0.19759178120559601</v>
      </c>
      <c r="P69" s="7">
        <v>0.13465982557912401</v>
      </c>
      <c r="Q69" s="7">
        <f t="shared" si="1"/>
        <v>0.83453167163520714</v>
      </c>
      <c r="R69" s="10">
        <f t="shared" si="2"/>
        <v>16.183986322874407</v>
      </c>
      <c r="S69" s="7">
        <f t="shared" si="3"/>
        <v>0.69342060678472017</v>
      </c>
      <c r="T69" s="10">
        <f t="shared" si="4"/>
        <v>13.308815871388799</v>
      </c>
    </row>
    <row r="70" spans="1:22" x14ac:dyDescent="0.3">
      <c r="A70" s="8"/>
      <c r="B70" s="7">
        <v>1</v>
      </c>
      <c r="C70" s="7">
        <v>23</v>
      </c>
      <c r="D70" s="7">
        <f t="shared" si="0"/>
        <v>0.92</v>
      </c>
      <c r="E70" s="7" t="s">
        <v>65</v>
      </c>
      <c r="G70" s="7">
        <v>2.85661510534694E-2</v>
      </c>
      <c r="H70" s="7">
        <v>3.3593920572653001E-2</v>
      </c>
      <c r="I70" s="7">
        <v>0.56680929279676195</v>
      </c>
      <c r="J70" s="7">
        <v>4.7434506604183302E-2</v>
      </c>
      <c r="K70" s="7">
        <v>2.8290980930122101E-2</v>
      </c>
      <c r="L70" s="7">
        <v>0.13763</v>
      </c>
      <c r="M70" s="7">
        <v>0.15293000000000001</v>
      </c>
      <c r="N70" s="7">
        <v>1.7730408153441399</v>
      </c>
      <c r="O70" s="7">
        <v>0.205741589864568</v>
      </c>
      <c r="P70" s="7">
        <v>0.13781147194627899</v>
      </c>
      <c r="Q70" s="7">
        <f t="shared" si="1"/>
        <v>0.81283670936147889</v>
      </c>
      <c r="R70" s="10">
        <f t="shared" si="2"/>
        <v>16.787477209162176</v>
      </c>
      <c r="S70" s="7">
        <f t="shared" si="3"/>
        <v>0.66505846181084705</v>
      </c>
      <c r="T70" s="10">
        <f t="shared" si="4"/>
        <v>13.75450063243388</v>
      </c>
    </row>
    <row r="71" spans="1:22" x14ac:dyDescent="0.3">
      <c r="A71" s="8"/>
      <c r="B71" s="7">
        <v>1</v>
      </c>
      <c r="C71" s="7">
        <v>24</v>
      </c>
      <c r="D71" s="7">
        <f t="shared" si="0"/>
        <v>0.96</v>
      </c>
      <c r="E71" s="7" t="s">
        <v>66</v>
      </c>
      <c r="G71" s="7">
        <v>3.06111155836735E-2</v>
      </c>
      <c r="H71" s="7">
        <v>3.4846644126530602E-2</v>
      </c>
      <c r="I71" s="7">
        <v>0.51764941753053995</v>
      </c>
      <c r="J71" s="7">
        <v>5.0063952840273998E-2</v>
      </c>
      <c r="K71" s="7">
        <v>2.9741564746121101E-2</v>
      </c>
      <c r="L71" s="7">
        <v>0.175318</v>
      </c>
      <c r="M71" s="7">
        <v>0.15579999999999999</v>
      </c>
      <c r="N71" s="7">
        <v>1.93903241817149</v>
      </c>
      <c r="O71" s="7">
        <v>0.22134546646362599</v>
      </c>
      <c r="P71" s="7">
        <v>0.14426115208191001</v>
      </c>
      <c r="Q71" s="7">
        <f t="shared" si="1"/>
        <v>0.88486508254907403</v>
      </c>
      <c r="R71" s="10">
        <f t="shared" si="2"/>
        <v>17.833636319960018</v>
      </c>
      <c r="S71" s="7">
        <f t="shared" si="3"/>
        <v>0.73056711854553602</v>
      </c>
      <c r="T71" s="10">
        <f t="shared" si="4"/>
        <v>14.637801741821438</v>
      </c>
    </row>
    <row r="72" spans="1:22" x14ac:dyDescent="0.3">
      <c r="A72" s="8" t="s">
        <v>124</v>
      </c>
      <c r="B72" s="9">
        <v>0.75</v>
      </c>
      <c r="C72" s="9">
        <v>5</v>
      </c>
      <c r="D72" s="9">
        <f t="shared" si="0"/>
        <v>0.2</v>
      </c>
      <c r="E72" s="9" t="s">
        <v>67</v>
      </c>
      <c r="F72" s="9"/>
      <c r="G72" s="9">
        <v>2.12162851447853E-2</v>
      </c>
      <c r="H72" s="9">
        <v>2.1300817496196299E-2</v>
      </c>
      <c r="I72" s="9">
        <v>0.87239158023160601</v>
      </c>
      <c r="J72" s="9">
        <v>3.2882378013863803E-2</v>
      </c>
      <c r="K72" s="9">
        <v>2.1200317946893799E-2</v>
      </c>
      <c r="L72" s="9">
        <v>0.115925</v>
      </c>
      <c r="M72" s="9">
        <v>0.1200359</v>
      </c>
      <c r="N72" s="9">
        <v>5.3428314395949297</v>
      </c>
      <c r="O72" s="9">
        <v>0.15023292877665001</v>
      </c>
      <c r="P72" s="9">
        <v>0.115959538309705</v>
      </c>
      <c r="Q72" s="9">
        <f t="shared" si="1"/>
        <v>0.70722927112981204</v>
      </c>
      <c r="R72" s="9">
        <f t="shared" si="2"/>
        <v>12.854396964061191</v>
      </c>
      <c r="S72" s="9">
        <f t="shared" si="3"/>
        <v>0.59540336708635511</v>
      </c>
      <c r="T72" s="9">
        <f t="shared" si="4"/>
        <v>10.6849986834542</v>
      </c>
    </row>
    <row r="73" spans="1:22" x14ac:dyDescent="0.3">
      <c r="A73" s="8"/>
      <c r="B73" s="7">
        <v>0.75</v>
      </c>
      <c r="C73" s="7">
        <v>6</v>
      </c>
      <c r="D73" s="7">
        <f t="shared" si="0"/>
        <v>0.24</v>
      </c>
      <c r="E73" s="7" t="s">
        <v>68</v>
      </c>
      <c r="G73" s="7">
        <v>1.9018108571779199E-2</v>
      </c>
      <c r="H73" s="7">
        <v>1.9885957264417199E-2</v>
      </c>
      <c r="I73" s="7">
        <v>0.61355800032758001</v>
      </c>
      <c r="J73" s="7">
        <v>2.9913982248034501E-2</v>
      </c>
      <c r="K73" s="7">
        <v>1.8480751301228102E-2</v>
      </c>
      <c r="L73" s="7">
        <v>8.6530000000000204E-2</v>
      </c>
      <c r="M73" s="7">
        <v>0.1123861</v>
      </c>
      <c r="N73" s="7">
        <v>4.4701594218311698</v>
      </c>
      <c r="O73" s="7">
        <v>0.141838204913944</v>
      </c>
      <c r="P73" s="7">
        <v>8.75145602799898E-2</v>
      </c>
      <c r="Q73" s="7">
        <f t="shared" si="1"/>
        <v>0.60429527183706178</v>
      </c>
      <c r="R73" s="10">
        <f t="shared" si="2"/>
        <v>11.145390992630922</v>
      </c>
      <c r="S73" s="7">
        <f t="shared" si="3"/>
        <v>0.50628786519393398</v>
      </c>
      <c r="T73" s="10">
        <f t="shared" si="4"/>
        <v>9.205318207757351</v>
      </c>
    </row>
    <row r="74" spans="1:22" x14ac:dyDescent="0.3">
      <c r="A74" s="8"/>
      <c r="B74" s="7">
        <v>0.75</v>
      </c>
      <c r="C74" s="7">
        <v>7</v>
      </c>
      <c r="D74" s="7">
        <f t="shared" si="0"/>
        <v>0.28000000000000003</v>
      </c>
      <c r="E74" s="7" t="s">
        <v>69</v>
      </c>
      <c r="G74" s="7">
        <v>1.7144680372392598E-2</v>
      </c>
      <c r="H74" s="7">
        <v>1.8856548755337401E-2</v>
      </c>
      <c r="I74" s="7">
        <v>0.69154182724101299</v>
      </c>
      <c r="J74" s="7">
        <v>2.7822136737658501E-2</v>
      </c>
      <c r="K74" s="7">
        <v>1.65248889021457E-2</v>
      </c>
      <c r="L74" s="7">
        <v>8.0299999999999996E-2</v>
      </c>
      <c r="M74" s="7">
        <v>9.8741899999999994E-2</v>
      </c>
      <c r="N74" s="7">
        <v>3.6756388473232602</v>
      </c>
      <c r="O74" s="7">
        <v>0.122033406193714</v>
      </c>
      <c r="P74" s="7">
        <v>7.6923468722165697E-2</v>
      </c>
      <c r="Q74" s="7">
        <f t="shared" si="1"/>
        <v>0.5345687114840274</v>
      </c>
      <c r="R74" s="10">
        <f t="shared" si="2"/>
        <v>9.7626446949475998</v>
      </c>
      <c r="S74" s="7">
        <f t="shared" si="3"/>
        <v>0.44215077491587973</v>
      </c>
      <c r="T74" s="10">
        <f t="shared" si="4"/>
        <v>7.9839357966351869</v>
      </c>
    </row>
    <row r="75" spans="1:22" x14ac:dyDescent="0.3">
      <c r="A75" s="8"/>
      <c r="B75" s="7">
        <v>0.75</v>
      </c>
      <c r="C75" s="7">
        <v>8</v>
      </c>
      <c r="D75" s="7">
        <f t="shared" si="0"/>
        <v>0.32</v>
      </c>
      <c r="E75" s="7" t="s">
        <v>70</v>
      </c>
      <c r="G75" s="7">
        <v>1.6922778812883399E-2</v>
      </c>
      <c r="H75" s="7">
        <v>1.69528695208589E-2</v>
      </c>
      <c r="I75" s="7">
        <v>0.67665233361491905</v>
      </c>
      <c r="J75" s="7">
        <v>2.60406671476918E-2</v>
      </c>
      <c r="K75" s="7">
        <v>1.6066569462820399E-2</v>
      </c>
      <c r="L75" s="7">
        <v>8.6949999999999902E-2</v>
      </c>
      <c r="M75" s="7">
        <v>9.9806000000000006E-2</v>
      </c>
      <c r="N75" s="7">
        <v>4.1329737593966804</v>
      </c>
      <c r="O75" s="7">
        <v>0.12237936932342799</v>
      </c>
      <c r="P75" s="7">
        <v>7.1495664455965294E-2</v>
      </c>
      <c r="Q75" s="7">
        <f t="shared" si="1"/>
        <v>0.54055772983653116</v>
      </c>
      <c r="R75" s="10">
        <f t="shared" si="2"/>
        <v>9.4728683400413729</v>
      </c>
      <c r="S75" s="7">
        <f t="shared" si="3"/>
        <v>0.4527650337793932</v>
      </c>
      <c r="T75" s="10">
        <f t="shared" si="4"/>
        <v>7.7838549511757309</v>
      </c>
    </row>
    <row r="76" spans="1:22" x14ac:dyDescent="0.3">
      <c r="A76" s="8"/>
      <c r="B76" s="7">
        <v>0.75</v>
      </c>
      <c r="C76" s="7">
        <v>9</v>
      </c>
      <c r="D76" s="7">
        <f t="shared" si="0"/>
        <v>0.36</v>
      </c>
      <c r="E76" s="7" t="s">
        <v>71</v>
      </c>
      <c r="G76" s="7">
        <v>1.641812665E-2</v>
      </c>
      <c r="H76" s="7">
        <v>1.55501135766871E-2</v>
      </c>
      <c r="I76" s="7">
        <v>0.57164424435733097</v>
      </c>
      <c r="J76" s="7">
        <v>2.47635725720559E-2</v>
      </c>
      <c r="K76" s="7">
        <v>1.55049394387429E-2</v>
      </c>
      <c r="L76" s="11">
        <v>6.8069999999999894E-2</v>
      </c>
      <c r="M76" s="7">
        <v>9.5250000000000098E-2</v>
      </c>
      <c r="N76" s="7">
        <v>3.3912225978203199</v>
      </c>
      <c r="O76" s="7">
        <v>0.107789772809159</v>
      </c>
      <c r="P76" s="7">
        <v>6.5598462908821306E-2</v>
      </c>
      <c r="Q76" s="7">
        <f t="shared" si="1"/>
        <v>0.47811006216957674</v>
      </c>
      <c r="R76" s="10">
        <f t="shared" si="2"/>
        <v>8.5739359388368079</v>
      </c>
      <c r="S76" s="7">
        <f t="shared" si="3"/>
        <v>0.39589623571798038</v>
      </c>
      <c r="T76" s="10">
        <f t="shared" si="4"/>
        <v>6.9592046287192115</v>
      </c>
    </row>
    <row r="77" spans="1:22" x14ac:dyDescent="0.3">
      <c r="A77" s="8"/>
      <c r="B77" s="7">
        <v>0.75</v>
      </c>
      <c r="C77" s="7">
        <v>10</v>
      </c>
      <c r="D77" s="7">
        <f t="shared" si="0"/>
        <v>0.4</v>
      </c>
      <c r="E77" s="7" t="s">
        <v>72</v>
      </c>
      <c r="G77" s="7">
        <v>1.5035781707729999E-2</v>
      </c>
      <c r="H77" s="7">
        <v>1.46808179018405E-2</v>
      </c>
      <c r="I77" s="11">
        <v>0.570057620914456</v>
      </c>
      <c r="J77" s="7">
        <v>2.3034076039934601E-2</v>
      </c>
      <c r="K77" s="7">
        <v>1.4469891135113801E-2</v>
      </c>
      <c r="L77" s="7">
        <v>7.4990000000000098E-2</v>
      </c>
      <c r="M77" s="7">
        <v>8.2000000000000101E-2</v>
      </c>
      <c r="N77" s="7">
        <v>2.7138145966371501</v>
      </c>
      <c r="O77" s="7">
        <v>9.4772552877349495E-2</v>
      </c>
      <c r="P77" s="11">
        <v>5.4237448649434E-2</v>
      </c>
      <c r="Q77" s="7">
        <f t="shared" si="1"/>
        <v>0.43053495072244563</v>
      </c>
      <c r="R77" s="10">
        <f t="shared" si="2"/>
        <v>7.4834845010376938</v>
      </c>
      <c r="S77" s="7">
        <f t="shared" si="3"/>
        <v>0.35336500152678374</v>
      </c>
      <c r="T77" s="10">
        <f t="shared" si="4"/>
        <v>5.9793460610713396</v>
      </c>
    </row>
    <row r="78" spans="1:22" x14ac:dyDescent="0.3">
      <c r="A78" s="8"/>
      <c r="B78" s="7">
        <v>0.75</v>
      </c>
      <c r="C78" s="7">
        <v>11</v>
      </c>
      <c r="D78" s="7">
        <f t="shared" si="0"/>
        <v>0.44</v>
      </c>
      <c r="E78" s="7" t="s">
        <v>73</v>
      </c>
      <c r="G78" s="7">
        <v>1.47971666907975E-2</v>
      </c>
      <c r="H78" s="7">
        <v>1.4424901458282201E-2</v>
      </c>
      <c r="I78" s="7">
        <v>0.61555464734288401</v>
      </c>
      <c r="J78" s="7">
        <v>2.2168490524571802E-2</v>
      </c>
      <c r="K78" s="7">
        <v>1.4459884204868901E-2</v>
      </c>
      <c r="L78" s="7">
        <v>6.9209999999999994E-2</v>
      </c>
      <c r="M78" s="7">
        <v>8.0880999999999995E-2</v>
      </c>
      <c r="N78" s="11">
        <v>2.55613661141714</v>
      </c>
      <c r="O78" s="7">
        <v>9.3965126834373996E-2</v>
      </c>
      <c r="P78" s="7">
        <v>5.6354836017506099E-2</v>
      </c>
      <c r="Q78" s="7">
        <f t="shared" si="1"/>
        <v>0.42161786105248633</v>
      </c>
      <c r="R78" s="10">
        <f t="shared" si="2"/>
        <v>7.5000760853816661</v>
      </c>
      <c r="S78" s="7">
        <f t="shared" si="3"/>
        <v>0.34502396285188008</v>
      </c>
      <c r="T78" s="10">
        <f t="shared" si="4"/>
        <v>6.0306437140752038</v>
      </c>
    </row>
    <row r="79" spans="1:22" x14ac:dyDescent="0.3">
      <c r="A79" s="8"/>
      <c r="B79" s="17">
        <v>0.75</v>
      </c>
      <c r="C79" s="17">
        <v>12</v>
      </c>
      <c r="D79" s="17">
        <f t="shared" ref="D79:D122" si="5">C79*$B$8</f>
        <v>0.48</v>
      </c>
      <c r="E79" s="17" t="s">
        <v>74</v>
      </c>
      <c r="F79" s="17"/>
      <c r="G79" s="11">
        <v>1.4325360546687101E-2</v>
      </c>
      <c r="H79" s="11">
        <v>1.40757548205521E-2</v>
      </c>
      <c r="I79" s="17">
        <v>0.61453961497989495</v>
      </c>
      <c r="J79" s="11">
        <v>2.1660441323618301E-2</v>
      </c>
      <c r="K79" s="11">
        <v>1.41616183827908E-2</v>
      </c>
      <c r="L79" s="17">
        <v>7.2639999999999996E-2</v>
      </c>
      <c r="M79" s="11">
        <v>7.4395000000000003E-2</v>
      </c>
      <c r="N79" s="17">
        <v>3.0682462887050699</v>
      </c>
      <c r="O79" s="11">
        <v>8.5124519052973094E-2</v>
      </c>
      <c r="P79" s="17">
        <v>5.8451381506342499E-2</v>
      </c>
      <c r="Q79" s="11">
        <f t="shared" ref="Q79:Q122" si="6">G79+H79+RADIANS(I79)+J79+K79+L79+M79+RADIANS(N79)+O79+P79</f>
        <v>0.41911081529830124</v>
      </c>
      <c r="R79" s="11">
        <f t="shared" ref="R79:R122" si="7">RADIANS(I79/$C$10)+J79/$B$10+K79/$B$10+RADIANS(N79/$C$10)+O79/$B$10+P79/$B$10</f>
        <v>7.2016291064951226</v>
      </c>
      <c r="S79" s="11">
        <f t="shared" ref="S79:S122" si="8">L79+M79+RADIANS(N79)+O79+P79</f>
        <v>0.34416190055931556</v>
      </c>
      <c r="T79" s="11">
        <f t="shared" si="4"/>
        <v>5.7644564223726231</v>
      </c>
      <c r="V79" s="7" t="s">
        <v>142</v>
      </c>
    </row>
    <row r="80" spans="1:22" x14ac:dyDescent="0.3">
      <c r="A80" s="8"/>
      <c r="B80" s="7">
        <v>0.75</v>
      </c>
      <c r="C80" s="7">
        <v>13</v>
      </c>
      <c r="D80" s="7">
        <f t="shared" si="5"/>
        <v>0.52</v>
      </c>
      <c r="E80" s="7" t="s">
        <v>75</v>
      </c>
      <c r="G80" s="7">
        <v>1.5461988310337399E-2</v>
      </c>
      <c r="H80" s="7">
        <v>1.5159392176012299E-2</v>
      </c>
      <c r="I80" s="7">
        <v>0.59064769411362505</v>
      </c>
      <c r="J80" s="7">
        <v>2.36227915455243E-2</v>
      </c>
      <c r="K80" s="7">
        <v>1.4604047919482501E-2</v>
      </c>
      <c r="L80" s="7">
        <v>7.3390000000000094E-2</v>
      </c>
      <c r="M80" s="7">
        <v>7.6449999999999907E-2</v>
      </c>
      <c r="N80" s="7">
        <v>2.6055255733574199</v>
      </c>
      <c r="O80" s="7">
        <v>9.5050475538000306E-2</v>
      </c>
      <c r="P80" s="7">
        <v>6.7272729244471696E-2</v>
      </c>
      <c r="Q80" s="7">
        <f t="shared" si="6"/>
        <v>0.43679517171542359</v>
      </c>
      <c r="R80" s="10">
        <f t="shared" si="7"/>
        <v>8.0443152686917898</v>
      </c>
      <c r="S80" s="7">
        <f t="shared" si="8"/>
        <v>0.35763820478247199</v>
      </c>
      <c r="T80" s="10">
        <f t="shared" ref="T80:T122" si="9">RADIANS(N80/$C$10)+O80/$B$10+P80/$B$10</f>
        <v>6.5111181912988805</v>
      </c>
    </row>
    <row r="81" spans="1:20" x14ac:dyDescent="0.3">
      <c r="A81" s="8"/>
      <c r="B81" s="7">
        <v>0.75</v>
      </c>
      <c r="C81" s="7">
        <v>14</v>
      </c>
      <c r="D81" s="7">
        <f t="shared" si="5"/>
        <v>0.56000000000000005</v>
      </c>
      <c r="E81" s="7" t="s">
        <v>76</v>
      </c>
      <c r="G81" s="7">
        <v>1.5998428788343601E-2</v>
      </c>
      <c r="H81" s="7">
        <v>1.48033248245399E-2</v>
      </c>
      <c r="I81" s="7">
        <v>0.57969117606989995</v>
      </c>
      <c r="J81" s="7">
        <v>2.3636823101028201E-2</v>
      </c>
      <c r="K81" s="7">
        <v>1.55119573830024E-2</v>
      </c>
      <c r="L81" s="7">
        <v>8.0349999999999894E-2</v>
      </c>
      <c r="M81" s="7">
        <v>8.1170000000000006E-2</v>
      </c>
      <c r="N81" s="7">
        <v>3.7045732159773599</v>
      </c>
      <c r="O81" s="7">
        <v>0.107556484743641</v>
      </c>
      <c r="P81" s="7">
        <v>7.6560800021943307E-2</v>
      </c>
      <c r="Q81" s="7">
        <f t="shared" si="6"/>
        <v>0.49036233852967614</v>
      </c>
      <c r="R81" s="10">
        <f t="shared" si="7"/>
        <v>8.9605524178514671</v>
      </c>
      <c r="S81" s="7">
        <f t="shared" si="8"/>
        <v>0.41029428476558416</v>
      </c>
      <c r="T81" s="10">
        <f t="shared" si="9"/>
        <v>7.3905541906233712</v>
      </c>
    </row>
    <row r="82" spans="1:20" x14ac:dyDescent="0.3">
      <c r="A82" s="8"/>
      <c r="B82" s="7">
        <v>0.75</v>
      </c>
      <c r="C82" s="7">
        <v>15</v>
      </c>
      <c r="D82" s="7">
        <f t="shared" si="5"/>
        <v>0.6</v>
      </c>
      <c r="E82" s="7" t="s">
        <v>77</v>
      </c>
      <c r="G82" s="7">
        <v>1.75356169907975E-2</v>
      </c>
      <c r="H82" s="7">
        <v>1.55983524509202E-2</v>
      </c>
      <c r="I82" s="7">
        <v>0.59575867765415902</v>
      </c>
      <c r="J82" s="7">
        <v>2.5163503880633199E-2</v>
      </c>
      <c r="K82" s="7">
        <v>1.65249936038376E-2</v>
      </c>
      <c r="L82" s="7">
        <v>8.8669999999999999E-2</v>
      </c>
      <c r="M82" s="7">
        <v>8.9259999999999895E-2</v>
      </c>
      <c r="N82" s="7">
        <v>3.2392741905516198</v>
      </c>
      <c r="O82" s="7">
        <v>0.121639787472722</v>
      </c>
      <c r="P82" s="7">
        <v>8.6485671645654696E-2</v>
      </c>
      <c r="Q82" s="7">
        <f t="shared" si="6"/>
        <v>0.52781187651695771</v>
      </c>
      <c r="R82" s="10">
        <f t="shared" si="7"/>
        <v>10.019331844302856</v>
      </c>
      <c r="S82" s="7">
        <f t="shared" si="8"/>
        <v>0.4425914591183765</v>
      </c>
      <c r="T82" s="10">
        <f t="shared" si="9"/>
        <v>8.3476327647350672</v>
      </c>
    </row>
    <row r="83" spans="1:20" x14ac:dyDescent="0.3">
      <c r="A83" s="8"/>
      <c r="B83" s="7">
        <v>0.75</v>
      </c>
      <c r="C83" s="7">
        <v>16</v>
      </c>
      <c r="D83" s="7">
        <f t="shared" si="5"/>
        <v>0.64</v>
      </c>
      <c r="E83" s="7" t="s">
        <v>78</v>
      </c>
      <c r="G83" s="7">
        <v>1.8935379174233099E-2</v>
      </c>
      <c r="H83" s="7">
        <v>1.79789376671779E-2</v>
      </c>
      <c r="I83" s="7">
        <v>0.60597064395024103</v>
      </c>
      <c r="J83" s="7">
        <v>2.81383225842218E-2</v>
      </c>
      <c r="K83" s="7">
        <v>1.8160653341731899E-2</v>
      </c>
      <c r="L83" s="7">
        <v>9.5279999999993203E-2</v>
      </c>
      <c r="M83" s="7">
        <v>9.9830000000000099E-2</v>
      </c>
      <c r="N83" s="7">
        <v>3.9434393207674101</v>
      </c>
      <c r="O83" s="7">
        <v>0.138001113401301</v>
      </c>
      <c r="P83" s="7">
        <v>9.5785736412056705E-2</v>
      </c>
      <c r="Q83" s="7">
        <f t="shared" si="6"/>
        <v>0.59151232548807775</v>
      </c>
      <c r="R83" s="10">
        <f t="shared" si="7"/>
        <v>11.2351939027354</v>
      </c>
      <c r="S83" s="7">
        <f t="shared" si="8"/>
        <v>0.49772284981335113</v>
      </c>
      <c r="T83" s="10">
        <f t="shared" si="9"/>
        <v>9.3790043925343074</v>
      </c>
    </row>
    <row r="84" spans="1:20" x14ac:dyDescent="0.3">
      <c r="A84" s="8"/>
      <c r="B84" s="7">
        <v>0.75</v>
      </c>
      <c r="C84" s="7">
        <v>17</v>
      </c>
      <c r="D84" s="7">
        <f t="shared" si="5"/>
        <v>0.68</v>
      </c>
      <c r="E84" s="7" t="s">
        <v>79</v>
      </c>
      <c r="G84" s="7">
        <v>1.9624424506135E-2</v>
      </c>
      <c r="H84" s="7">
        <v>1.9200321227024499E-2</v>
      </c>
      <c r="I84" s="7">
        <v>0.61689809408747998</v>
      </c>
      <c r="J84" s="7">
        <v>2.9420635752625799E-2</v>
      </c>
      <c r="K84" s="7">
        <v>1.9051570887084E-2</v>
      </c>
      <c r="L84" s="7">
        <v>9.8266099999993195E-2</v>
      </c>
      <c r="M84" s="7">
        <v>0.1163</v>
      </c>
      <c r="N84" s="7">
        <v>4.1144672226139596</v>
      </c>
      <c r="O84" s="7">
        <v>0.147985709107332</v>
      </c>
      <c r="P84" s="7">
        <v>0.101365521598816</v>
      </c>
      <c r="Q84" s="7">
        <f t="shared" si="6"/>
        <v>0.63379218597011489</v>
      </c>
      <c r="R84" s="10">
        <f t="shared" si="7"/>
        <v>11.945968654990754</v>
      </c>
      <c r="S84" s="7">
        <f t="shared" si="8"/>
        <v>0.53572833070614123</v>
      </c>
      <c r="T84" s="10">
        <f t="shared" si="9"/>
        <v>10.002773628245919</v>
      </c>
    </row>
    <row r="85" spans="1:20" x14ac:dyDescent="0.3">
      <c r="A85" s="8"/>
      <c r="B85" s="7">
        <v>0.75</v>
      </c>
      <c r="C85" s="7">
        <v>18</v>
      </c>
      <c r="D85" s="7">
        <f t="shared" si="5"/>
        <v>0.72</v>
      </c>
      <c r="E85" s="7" t="s">
        <v>80</v>
      </c>
      <c r="G85" s="7">
        <v>2.1419800419018399E-2</v>
      </c>
      <c r="H85" s="7">
        <v>2.11765711461043E-2</v>
      </c>
      <c r="I85" s="7">
        <v>0.77741851168087595</v>
      </c>
      <c r="J85" s="7">
        <v>3.21605023744468E-2</v>
      </c>
      <c r="K85" s="7">
        <v>2.13581758615186E-2</v>
      </c>
      <c r="L85" s="7">
        <v>0.125544999999993</v>
      </c>
      <c r="M85" s="7">
        <v>0.11598</v>
      </c>
      <c r="N85" s="7">
        <v>4.2226416543346597</v>
      </c>
      <c r="O85" s="7">
        <v>0.16432220612260001</v>
      </c>
      <c r="P85" s="7">
        <v>0.107462521787831</v>
      </c>
      <c r="Q85" s="7">
        <f t="shared" si="6"/>
        <v>0.69669229040629743</v>
      </c>
      <c r="R85" s="10">
        <f t="shared" si="7"/>
        <v>13.047043250933772</v>
      </c>
      <c r="S85" s="7">
        <f t="shared" si="8"/>
        <v>0.58700872791042413</v>
      </c>
      <c r="T85" s="10">
        <f t="shared" si="9"/>
        <v>10.900868716417239</v>
      </c>
    </row>
    <row r="86" spans="1:20" x14ac:dyDescent="0.3">
      <c r="A86" s="8"/>
      <c r="B86" s="7">
        <v>0.75</v>
      </c>
      <c r="C86" s="7">
        <v>19</v>
      </c>
      <c r="D86" s="7">
        <f t="shared" si="5"/>
        <v>0.76</v>
      </c>
      <c r="E86" s="7" t="s">
        <v>81</v>
      </c>
      <c r="G86" s="7">
        <v>2.2564475734662599E-2</v>
      </c>
      <c r="H86" s="7">
        <v>2.2074709900613498E-2</v>
      </c>
      <c r="I86" s="7">
        <v>0.79496552158034395</v>
      </c>
      <c r="J86" s="7">
        <v>3.3763320766758698E-2</v>
      </c>
      <c r="K86" s="7">
        <v>2.22474860561814E-2</v>
      </c>
      <c r="L86" s="7">
        <v>0.116332999999993</v>
      </c>
      <c r="M86" s="7">
        <v>0.12125</v>
      </c>
      <c r="N86" s="7">
        <v>4.9695494360671999</v>
      </c>
      <c r="O86" s="7">
        <v>0.16803252479504799</v>
      </c>
      <c r="P86" s="7">
        <v>0.11633971544146</v>
      </c>
      <c r="Q86" s="7">
        <f t="shared" si="6"/>
        <v>0.72321499848612836</v>
      </c>
      <c r="R86" s="10">
        <f t="shared" si="7"/>
        <v>13.655565788694489</v>
      </c>
      <c r="S86" s="7">
        <f t="shared" si="8"/>
        <v>0.60869024023650109</v>
      </c>
      <c r="T86" s="10">
        <f t="shared" si="9"/>
        <v>11.40958360946032</v>
      </c>
    </row>
    <row r="87" spans="1:20" x14ac:dyDescent="0.3">
      <c r="A87" s="8"/>
      <c r="B87" s="7">
        <v>0.75</v>
      </c>
      <c r="C87" s="7">
        <v>20</v>
      </c>
      <c r="D87" s="7">
        <f t="shared" si="5"/>
        <v>0.8</v>
      </c>
      <c r="E87" s="7" t="s">
        <v>82</v>
      </c>
      <c r="G87" s="7">
        <v>2.3048593284969301E-2</v>
      </c>
      <c r="H87" s="7">
        <v>2.4068490057361999E-2</v>
      </c>
      <c r="I87" s="7">
        <v>0.73347191247327304</v>
      </c>
      <c r="J87" s="7">
        <v>3.5547877031250903E-2</v>
      </c>
      <c r="K87" s="7">
        <v>2.29931914621243E-2</v>
      </c>
      <c r="L87" s="7">
        <v>0.14240199999999301</v>
      </c>
      <c r="M87" s="7">
        <v>0.11849</v>
      </c>
      <c r="N87" s="7">
        <v>4.7231202883814296</v>
      </c>
      <c r="O87" s="7">
        <v>0.185130277383247</v>
      </c>
      <c r="P87" s="7">
        <v>0.124119718417341</v>
      </c>
      <c r="Q87" s="7">
        <f t="shared" si="6"/>
        <v>0.77103564747984588</v>
      </c>
      <c r="R87" s="10">
        <f t="shared" si="7"/>
        <v>14.74973677169595</v>
      </c>
      <c r="S87" s="7">
        <f t="shared" si="8"/>
        <v>0.65257599580058101</v>
      </c>
      <c r="T87" s="10">
        <f t="shared" si="9"/>
        <v>12.402973432023519</v>
      </c>
    </row>
    <row r="88" spans="1:20" x14ac:dyDescent="0.3">
      <c r="A88" s="8"/>
      <c r="B88" s="7">
        <v>0.75</v>
      </c>
      <c r="C88" s="7">
        <v>21</v>
      </c>
      <c r="D88" s="7">
        <f t="shared" si="5"/>
        <v>0.84</v>
      </c>
      <c r="E88" s="7" t="s">
        <v>83</v>
      </c>
      <c r="G88" s="7">
        <v>2.4244467828834399E-2</v>
      </c>
      <c r="H88" s="7">
        <v>2.5286984020061399E-2</v>
      </c>
      <c r="I88" s="7">
        <v>0.78754840382912605</v>
      </c>
      <c r="J88" s="7">
        <v>3.72196218585088E-2</v>
      </c>
      <c r="K88" s="7">
        <v>2.3721087104044199E-2</v>
      </c>
      <c r="L88" s="7">
        <v>0.149614999999993</v>
      </c>
      <c r="M88" s="7">
        <v>0.12496</v>
      </c>
      <c r="N88" s="7">
        <v>4.6627305367746397</v>
      </c>
      <c r="O88" s="7">
        <v>0.194308230975937</v>
      </c>
      <c r="P88" s="7">
        <v>0.12994659783541901</v>
      </c>
      <c r="Q88" s="7">
        <f t="shared" si="6"/>
        <v>0.80442730228844206</v>
      </c>
      <c r="R88" s="10">
        <f t="shared" si="7"/>
        <v>15.445871636022616</v>
      </c>
      <c r="S88" s="7">
        <f t="shared" si="8"/>
        <v>0.68020982881134895</v>
      </c>
      <c r="T88" s="10">
        <f t="shared" si="9"/>
        <v>13.002745152454239</v>
      </c>
    </row>
    <row r="89" spans="1:20" x14ac:dyDescent="0.3">
      <c r="A89" s="8"/>
      <c r="B89" s="7">
        <v>0.75</v>
      </c>
      <c r="C89" s="7">
        <v>22</v>
      </c>
      <c r="D89" s="7">
        <f t="shared" si="5"/>
        <v>0.88</v>
      </c>
      <c r="E89" s="7" t="s">
        <v>84</v>
      </c>
      <c r="G89" s="7">
        <v>2.5021783132208601E-2</v>
      </c>
      <c r="H89" s="7">
        <v>2.7849475134233099E-2</v>
      </c>
      <c r="I89" s="7">
        <v>0.85635539263626603</v>
      </c>
      <c r="J89" s="7">
        <v>3.9741774819415501E-2</v>
      </c>
      <c r="K89" s="7">
        <v>2.4654691051719201E-2</v>
      </c>
      <c r="L89" s="7">
        <v>0.13551199999999999</v>
      </c>
      <c r="M89" s="7">
        <v>0.13880000000000001</v>
      </c>
      <c r="N89" s="7">
        <v>4.9127693185697296</v>
      </c>
      <c r="O89" s="7">
        <v>0.18919000100691999</v>
      </c>
      <c r="P89" s="7">
        <v>0.131279123172727</v>
      </c>
      <c r="Q89" s="7">
        <f t="shared" si="6"/>
        <v>0.81273906948593511</v>
      </c>
      <c r="R89" s="10">
        <f t="shared" si="7"/>
        <v>15.434899690498753</v>
      </c>
      <c r="S89" s="7">
        <f t="shared" si="8"/>
        <v>0.68052512417964706</v>
      </c>
      <c r="T89" s="10">
        <f t="shared" si="9"/>
        <v>12.85306256718588</v>
      </c>
    </row>
    <row r="90" spans="1:20" x14ac:dyDescent="0.3">
      <c r="A90" s="8" t="s">
        <v>125</v>
      </c>
      <c r="B90" s="9">
        <v>0.75</v>
      </c>
      <c r="C90" s="9">
        <v>5</v>
      </c>
      <c r="D90" s="9">
        <f t="shared" si="5"/>
        <v>0.2</v>
      </c>
      <c r="E90" s="9" t="s">
        <v>85</v>
      </c>
      <c r="F90" s="9"/>
      <c r="G90" s="9">
        <v>1.67741462262447E-2</v>
      </c>
      <c r="H90" s="9">
        <v>2.31228173037972E-2</v>
      </c>
      <c r="I90" s="9">
        <v>0.43262527985086602</v>
      </c>
      <c r="J90" s="9">
        <v>3.1970482313706999E-2</v>
      </c>
      <c r="K90" s="9">
        <v>2.44147223209145E-2</v>
      </c>
      <c r="L90" s="9">
        <v>5.0229999999999997E-2</v>
      </c>
      <c r="M90" s="9">
        <v>7.10393E-2</v>
      </c>
      <c r="N90" s="9">
        <v>1.76047012131897</v>
      </c>
      <c r="O90" s="9">
        <v>7.1419279464651597E-2</v>
      </c>
      <c r="P90" s="9">
        <v>4.6844505857144003E-2</v>
      </c>
      <c r="Q90" s="9">
        <f t="shared" si="6"/>
        <v>0.37409198904721858</v>
      </c>
      <c r="R90" s="9">
        <f t="shared" si="7"/>
        <v>7.0012702924809886</v>
      </c>
      <c r="S90" s="9">
        <f t="shared" si="8"/>
        <v>0.27025908532179566</v>
      </c>
      <c r="T90" s="9">
        <f t="shared" si="9"/>
        <v>4.7428418128718235</v>
      </c>
    </row>
    <row r="91" spans="1:20" x14ac:dyDescent="0.3">
      <c r="A91" s="8"/>
      <c r="B91" s="7">
        <v>0.75</v>
      </c>
      <c r="C91" s="7">
        <v>6</v>
      </c>
      <c r="D91" s="7">
        <f t="shared" si="5"/>
        <v>0.24</v>
      </c>
      <c r="E91" s="7" t="s">
        <v>86</v>
      </c>
      <c r="G91" s="7">
        <v>1.5814681728459901E-2</v>
      </c>
      <c r="H91" s="7">
        <v>2.0609988113079899E-2</v>
      </c>
      <c r="I91" s="7">
        <v>0.45106822567975202</v>
      </c>
      <c r="J91" s="7">
        <v>2.9078074027571101E-2</v>
      </c>
      <c r="K91" s="7">
        <v>2.1964908329755398E-2</v>
      </c>
      <c r="L91" s="7">
        <v>4.5430000000000102E-2</v>
      </c>
      <c r="M91" s="7">
        <v>6.1085100000000003E-2</v>
      </c>
      <c r="N91" s="7">
        <v>2.1025030067002599</v>
      </c>
      <c r="O91" s="7">
        <v>6.1098017412187802E-2</v>
      </c>
      <c r="P91" s="7">
        <v>4.1630757860024702E-2</v>
      </c>
      <c r="Q91" s="7">
        <f t="shared" si="6"/>
        <v>0.34127975316031933</v>
      </c>
      <c r="R91" s="10">
        <f t="shared" si="7"/>
        <v>6.1686975954572558</v>
      </c>
      <c r="S91" s="7">
        <f t="shared" si="8"/>
        <v>0.24593947527221258</v>
      </c>
      <c r="T91" s="10">
        <f t="shared" si="9"/>
        <v>4.1238292508884999</v>
      </c>
    </row>
    <row r="92" spans="1:20" x14ac:dyDescent="0.3">
      <c r="A92" s="8"/>
      <c r="B92" s="7">
        <v>0.75</v>
      </c>
      <c r="C92" s="7">
        <v>7</v>
      </c>
      <c r="D92" s="7">
        <f t="shared" si="5"/>
        <v>0.28000000000000003</v>
      </c>
      <c r="E92" s="7" t="s">
        <v>87</v>
      </c>
      <c r="G92" s="7">
        <v>1.42075282785654E-2</v>
      </c>
      <c r="H92" s="7">
        <v>1.9575134147678998E-2</v>
      </c>
      <c r="I92" s="7">
        <v>0.50229063502517002</v>
      </c>
      <c r="J92" s="7">
        <v>2.7282221234796102E-2</v>
      </c>
      <c r="K92" s="7">
        <v>1.9866021282660799E-2</v>
      </c>
      <c r="L92" s="7">
        <v>4.3409999999999699E-2</v>
      </c>
      <c r="M92" s="7">
        <v>7.1276999999999993E-2</v>
      </c>
      <c r="N92" s="7">
        <v>1.9817865288441501</v>
      </c>
      <c r="O92" s="7">
        <v>7.1278612173358097E-2</v>
      </c>
      <c r="P92" s="7">
        <v>3.7411371920847598E-2</v>
      </c>
      <c r="Q92" s="7">
        <f t="shared" si="6"/>
        <v>0.34766321442102904</v>
      </c>
      <c r="R92" s="10">
        <f t="shared" si="7"/>
        <v>6.2508711946197524</v>
      </c>
      <c r="S92" s="7">
        <f t="shared" si="8"/>
        <v>0.25796568409420539</v>
      </c>
      <c r="T92" s="10">
        <f t="shared" si="9"/>
        <v>4.3614348437682278</v>
      </c>
    </row>
    <row r="93" spans="1:20" x14ac:dyDescent="0.3">
      <c r="A93" s="8"/>
      <c r="B93" s="7">
        <v>0.75</v>
      </c>
      <c r="C93" s="7">
        <v>8</v>
      </c>
      <c r="D93" s="7">
        <f t="shared" si="5"/>
        <v>0.32</v>
      </c>
      <c r="E93" s="7" t="s">
        <v>88</v>
      </c>
      <c r="G93" s="7">
        <v>1.3261669615949399E-2</v>
      </c>
      <c r="H93" s="7">
        <v>1.6864677534345701E-2</v>
      </c>
      <c r="I93" s="7">
        <v>0.44959320192319502</v>
      </c>
      <c r="J93" s="7">
        <v>2.38483284996787E-2</v>
      </c>
      <c r="K93" s="7">
        <v>1.7356937623986299E-2</v>
      </c>
      <c r="L93" s="7">
        <v>3.72699999999999E-2</v>
      </c>
      <c r="M93" s="7">
        <v>5.4752799999999997E-2</v>
      </c>
      <c r="N93" s="7">
        <v>1.84849362738492</v>
      </c>
      <c r="O93" s="7">
        <v>5.4960930114808799E-2</v>
      </c>
      <c r="P93" s="7">
        <v>3.0906608872537201E-2</v>
      </c>
      <c r="Q93" s="7">
        <f t="shared" si="6"/>
        <v>0.28933113392944954</v>
      </c>
      <c r="R93" s="10">
        <f t="shared" si="7"/>
        <v>5.0989558771076968</v>
      </c>
      <c r="S93" s="7">
        <f t="shared" si="8"/>
        <v>0.21015263898734599</v>
      </c>
      <c r="T93" s="10">
        <f t="shared" si="9"/>
        <v>3.4476064794938397</v>
      </c>
    </row>
    <row r="94" spans="1:20" x14ac:dyDescent="0.3">
      <c r="A94" s="8"/>
      <c r="B94" s="7">
        <v>0.75</v>
      </c>
      <c r="C94" s="7">
        <v>9</v>
      </c>
      <c r="D94" s="7">
        <f t="shared" si="5"/>
        <v>0.36</v>
      </c>
      <c r="E94" s="7" t="s">
        <v>89</v>
      </c>
      <c r="G94" s="7">
        <v>1.18289512524473E-2</v>
      </c>
      <c r="H94" s="7">
        <v>1.55481767487339E-2</v>
      </c>
      <c r="I94" s="7">
        <v>0.45383252208884101</v>
      </c>
      <c r="J94" s="7">
        <v>2.1752870164526501E-2</v>
      </c>
      <c r="K94" s="7">
        <v>1.49051559145563E-2</v>
      </c>
      <c r="L94" s="7">
        <v>3.7010000000000001E-2</v>
      </c>
      <c r="M94" s="7">
        <v>5.8913600000000003E-2</v>
      </c>
      <c r="N94" s="7">
        <v>2.13519597849043</v>
      </c>
      <c r="O94" s="7">
        <v>5.8969516354368201E-2</v>
      </c>
      <c r="P94" s="7">
        <v>3.1251209976574899E-2</v>
      </c>
      <c r="Q94" s="7">
        <f t="shared" si="6"/>
        <v>0.29536655217428726</v>
      </c>
      <c r="R94" s="10">
        <f t="shared" si="7"/>
        <v>5.0932249251062682</v>
      </c>
      <c r="S94" s="7">
        <f t="shared" si="8"/>
        <v>0.22341052633094313</v>
      </c>
      <c r="T94" s="10">
        <f t="shared" si="9"/>
        <v>3.6237355332377241</v>
      </c>
    </row>
    <row r="95" spans="1:20" x14ac:dyDescent="0.3">
      <c r="A95" s="8"/>
      <c r="B95" s="7">
        <v>0.75</v>
      </c>
      <c r="C95" s="7">
        <v>10</v>
      </c>
      <c r="D95" s="7">
        <f t="shared" si="5"/>
        <v>0.4</v>
      </c>
      <c r="E95" s="7" t="s">
        <v>90</v>
      </c>
      <c r="G95" s="7">
        <v>1.18182032674262E-2</v>
      </c>
      <c r="H95" s="7">
        <v>1.3838119316455399E-2</v>
      </c>
      <c r="I95" s="7">
        <v>0.46068771404344899</v>
      </c>
      <c r="J95" s="7">
        <v>1.9914172898746699E-2</v>
      </c>
      <c r="K95" s="7">
        <v>1.3143733700542099E-2</v>
      </c>
      <c r="L95" s="7">
        <v>3.7090000000000102E-2</v>
      </c>
      <c r="M95" s="7">
        <v>5.0850199999999998E-2</v>
      </c>
      <c r="N95" s="7">
        <v>1.8962783074988301</v>
      </c>
      <c r="O95" s="7">
        <v>5.1463502132225697E-2</v>
      </c>
      <c r="P95" s="7">
        <v>2.46437510131878E-2</v>
      </c>
      <c r="Q95" s="7">
        <f t="shared" si="6"/>
        <v>0.26389849976212837</v>
      </c>
      <c r="R95" s="10">
        <f t="shared" si="7"/>
        <v>4.3830611167615086</v>
      </c>
      <c r="S95" s="7">
        <f t="shared" si="8"/>
        <v>0.19714375314541369</v>
      </c>
      <c r="T95" s="10">
        <f t="shared" si="9"/>
        <v>3.0575286458165394</v>
      </c>
    </row>
    <row r="96" spans="1:20" x14ac:dyDescent="0.3">
      <c r="A96" s="8"/>
      <c r="B96" s="7">
        <v>0.75</v>
      </c>
      <c r="C96" s="7">
        <v>11</v>
      </c>
      <c r="D96" s="7">
        <f t="shared" si="5"/>
        <v>0.44</v>
      </c>
      <c r="E96" s="7" t="s">
        <v>91</v>
      </c>
      <c r="G96" s="7">
        <v>1.0800884521856499E-2</v>
      </c>
      <c r="H96" s="7">
        <v>1.2375495331223301E-2</v>
      </c>
      <c r="I96" s="7">
        <v>0.51090185360790397</v>
      </c>
      <c r="J96" s="7">
        <v>1.80516464329037E-2</v>
      </c>
      <c r="K96" s="7">
        <v>1.13589746369706E-2</v>
      </c>
      <c r="L96" s="7">
        <v>3.7760000000000002E-2</v>
      </c>
      <c r="M96" s="7">
        <v>4.6272600000002398E-2</v>
      </c>
      <c r="N96" s="7">
        <v>1.7478936977158499</v>
      </c>
      <c r="O96" s="7">
        <v>4.6711728835060501E-2</v>
      </c>
      <c r="P96" s="7">
        <v>2.22643151253301E-2</v>
      </c>
      <c r="Q96" s="7">
        <f t="shared" si="6"/>
        <v>0.2450190643833472</v>
      </c>
      <c r="R96" s="10">
        <f t="shared" si="7"/>
        <v>3.9512359690105963</v>
      </c>
      <c r="S96" s="7">
        <f t="shared" si="8"/>
        <v>0.18351514396039309</v>
      </c>
      <c r="T96" s="10">
        <f t="shared" si="9"/>
        <v>2.7712443584156241</v>
      </c>
    </row>
    <row r="97" spans="1:20" x14ac:dyDescent="0.3">
      <c r="A97" s="8"/>
      <c r="B97" s="11">
        <v>0.75</v>
      </c>
      <c r="C97" s="11">
        <v>12</v>
      </c>
      <c r="D97" s="11">
        <f t="shared" si="5"/>
        <v>0.48</v>
      </c>
      <c r="E97" s="17" t="s">
        <v>92</v>
      </c>
      <c r="F97" s="17"/>
      <c r="G97" s="11">
        <v>9.7792481169620207E-3</v>
      </c>
      <c r="H97" s="17">
        <v>1.10333815561179E-2</v>
      </c>
      <c r="I97" s="17">
        <v>0.409778450924978</v>
      </c>
      <c r="J97" s="17">
        <v>1.6579944836275499E-2</v>
      </c>
      <c r="K97" s="17">
        <v>9.2865166227652594E-3</v>
      </c>
      <c r="L97" s="17">
        <v>3.4349999999999999E-2</v>
      </c>
      <c r="M97" s="17">
        <v>4.2846499999982503E-2</v>
      </c>
      <c r="N97" s="11">
        <v>1.61460079625661</v>
      </c>
      <c r="O97" s="11">
        <v>4.3070320642525903E-2</v>
      </c>
      <c r="P97" s="17">
        <v>2.2002394710576301E-2</v>
      </c>
      <c r="Q97" s="11">
        <f t="shared" si="6"/>
        <v>0.22428038965756825</v>
      </c>
      <c r="R97" s="11">
        <f t="shared" si="7"/>
        <v>3.6516999057546635</v>
      </c>
      <c r="S97" s="11">
        <f t="shared" si="8"/>
        <v>0.17044931535308466</v>
      </c>
      <c r="T97" s="11">
        <f t="shared" si="9"/>
        <v>2.614180654124088</v>
      </c>
    </row>
    <row r="98" spans="1:20" x14ac:dyDescent="0.3">
      <c r="A98" s="8"/>
      <c r="B98" s="7">
        <v>0.75</v>
      </c>
      <c r="C98" s="7">
        <v>13</v>
      </c>
      <c r="D98" s="7">
        <f t="shared" si="5"/>
        <v>0.52</v>
      </c>
      <c r="E98" s="7" t="s">
        <v>93</v>
      </c>
      <c r="G98" s="7">
        <v>1.0317639581350201E-2</v>
      </c>
      <c r="H98" s="7">
        <v>1.07799704919828E-2</v>
      </c>
      <c r="I98" s="7">
        <v>0.452405230044022</v>
      </c>
      <c r="J98" s="7">
        <v>1.67187352372332E-2</v>
      </c>
      <c r="K98" s="7">
        <v>8.6448283916087006E-3</v>
      </c>
      <c r="L98" s="7">
        <v>3.4920000000000097E-2</v>
      </c>
      <c r="M98" s="7">
        <v>5.1800199999999998E-2</v>
      </c>
      <c r="N98" s="7">
        <v>2.0044183617518199</v>
      </c>
      <c r="O98" s="7">
        <v>5.1829586042577099E-2</v>
      </c>
      <c r="P98" s="7">
        <v>2.1769299483446899E-2</v>
      </c>
      <c r="Q98" s="7">
        <f t="shared" si="6"/>
        <v>0.24965992004570958</v>
      </c>
      <c r="R98" s="10">
        <f t="shared" si="7"/>
        <v>3.9756498305216397</v>
      </c>
      <c r="S98" s="7">
        <f t="shared" si="8"/>
        <v>0.19530278552602415</v>
      </c>
      <c r="T98" s="10">
        <f t="shared" si="9"/>
        <v>2.9579489010409596</v>
      </c>
    </row>
    <row r="99" spans="1:20" x14ac:dyDescent="0.3">
      <c r="A99" s="8"/>
      <c r="B99" s="7">
        <v>0.75</v>
      </c>
      <c r="C99" s="7">
        <v>14</v>
      </c>
      <c r="D99" s="7">
        <f t="shared" si="5"/>
        <v>0.56000000000000005</v>
      </c>
      <c r="E99" s="7" t="s">
        <v>94</v>
      </c>
      <c r="G99" s="7">
        <v>9.92145446687763E-3</v>
      </c>
      <c r="H99" s="7">
        <v>1.0609886312236E-2</v>
      </c>
      <c r="I99" s="7">
        <v>0.46743126358818499</v>
      </c>
      <c r="J99" s="7">
        <v>1.6278101337400101E-2</v>
      </c>
      <c r="K99" s="11">
        <v>8.3070098135946194E-3</v>
      </c>
      <c r="L99" s="11">
        <v>3.4149999999999903E-2</v>
      </c>
      <c r="M99" s="7">
        <v>4.7101700000000003E-2</v>
      </c>
      <c r="N99" s="7">
        <v>1.8635796061307099</v>
      </c>
      <c r="O99" s="7">
        <v>4.7117213155389401E-2</v>
      </c>
      <c r="P99" s="11">
        <v>2.1443353492399401E-2</v>
      </c>
      <c r="Q99" s="7">
        <f t="shared" si="6"/>
        <v>0.23561253315426833</v>
      </c>
      <c r="R99" s="10">
        <f t="shared" si="7"/>
        <v>3.7421006377818893</v>
      </c>
      <c r="S99" s="7">
        <f t="shared" si="8"/>
        <v>0.18233786664778867</v>
      </c>
      <c r="T99" s="10">
        <f t="shared" si="9"/>
        <v>2.7554329059115519</v>
      </c>
    </row>
    <row r="100" spans="1:20" x14ac:dyDescent="0.3">
      <c r="A100" s="8"/>
      <c r="B100" s="7">
        <v>0.75</v>
      </c>
      <c r="C100" s="7">
        <v>15</v>
      </c>
      <c r="D100" s="7">
        <f t="shared" si="5"/>
        <v>0.6</v>
      </c>
      <c r="E100" s="7" t="s">
        <v>95</v>
      </c>
      <c r="G100" s="7">
        <v>1.0450099158143499E-2</v>
      </c>
      <c r="H100" s="11">
        <v>9.9789048966241797E-3</v>
      </c>
      <c r="I100" s="11">
        <v>0.40921603064566398</v>
      </c>
      <c r="J100" s="11">
        <v>1.62126817552578E-2</v>
      </c>
      <c r="K100" s="7">
        <v>8.5739633225228092E-3</v>
      </c>
      <c r="L100" s="7">
        <v>3.88500000000001E-2</v>
      </c>
      <c r="M100" s="11">
        <v>4.0953000000000003E-2</v>
      </c>
      <c r="N100" s="7">
        <v>2.0597488960276</v>
      </c>
      <c r="O100" s="7">
        <v>4.4102025407003698E-2</v>
      </c>
      <c r="P100" s="7">
        <v>2.6601992105855499E-2</v>
      </c>
      <c r="Q100" s="7">
        <f t="shared" si="6"/>
        <v>0.23881423373211641</v>
      </c>
      <c r="R100" s="10">
        <f t="shared" si="7"/>
        <v>3.8368631304602756</v>
      </c>
      <c r="S100" s="7">
        <f t="shared" si="8"/>
        <v>0.18645641751285927</v>
      </c>
      <c r="T100" s="10">
        <f t="shared" si="9"/>
        <v>2.8425404605143676</v>
      </c>
    </row>
    <row r="101" spans="1:20" x14ac:dyDescent="0.3">
      <c r="A101" s="8"/>
      <c r="B101" s="7">
        <v>0.75</v>
      </c>
      <c r="C101" s="7">
        <v>16</v>
      </c>
      <c r="D101" s="7">
        <f t="shared" si="5"/>
        <v>0.64</v>
      </c>
      <c r="E101" s="7" t="s">
        <v>96</v>
      </c>
      <c r="G101" s="7">
        <v>1.0703018378143501E-2</v>
      </c>
      <c r="H101" s="7">
        <v>1.1595546031645299E-2</v>
      </c>
      <c r="I101" s="7">
        <v>0.44420255605561398</v>
      </c>
      <c r="J101" s="7">
        <v>1.7769054253231501E-2</v>
      </c>
      <c r="K101" s="7">
        <v>9.5780680080981197E-3</v>
      </c>
      <c r="L101" s="7">
        <v>3.6490000000000099E-2</v>
      </c>
      <c r="M101" s="7">
        <v>4.3395000000000003E-2</v>
      </c>
      <c r="N101" s="7">
        <v>1.72777141995085</v>
      </c>
      <c r="O101" s="7">
        <v>4.6198704538114498E-2</v>
      </c>
      <c r="P101" s="7">
        <v>3.1678531358003199E-2</v>
      </c>
      <c r="Q101" s="7">
        <f t="shared" si="6"/>
        <v>0.24531601971618133</v>
      </c>
      <c r="R101" s="10">
        <f t="shared" si="7"/>
        <v>4.2241375651574709</v>
      </c>
      <c r="S101" s="7">
        <f t="shared" si="8"/>
        <v>0.18791753589611776</v>
      </c>
      <c r="T101" s="10">
        <f t="shared" si="9"/>
        <v>3.1271515558447076</v>
      </c>
    </row>
    <row r="102" spans="1:20" x14ac:dyDescent="0.3">
      <c r="A102" s="8"/>
      <c r="B102" s="7">
        <v>0.75</v>
      </c>
      <c r="C102" s="7">
        <v>17</v>
      </c>
      <c r="D102" s="7">
        <f t="shared" si="5"/>
        <v>0.68</v>
      </c>
      <c r="E102" s="7" t="s">
        <v>97</v>
      </c>
      <c r="G102" s="7">
        <v>1.1470035142995799E-2</v>
      </c>
      <c r="H102" s="7">
        <v>1.2131610240506E-2</v>
      </c>
      <c r="I102" s="7">
        <v>0.45489368161596</v>
      </c>
      <c r="J102" s="7">
        <v>1.86706974183477E-2</v>
      </c>
      <c r="K102" s="7">
        <v>1.10407353286247E-2</v>
      </c>
      <c r="L102" s="7">
        <v>3.5779999999999902E-2</v>
      </c>
      <c r="M102" s="7">
        <v>4.7557000000000002E-2</v>
      </c>
      <c r="N102" s="7">
        <v>2.1980723669280899</v>
      </c>
      <c r="O102" s="7">
        <v>5.6390957236067497E-2</v>
      </c>
      <c r="P102" s="7">
        <v>3.2749858869925E-2</v>
      </c>
      <c r="Q102" s="7">
        <f t="shared" si="6"/>
        <v>0.27209388672718399</v>
      </c>
      <c r="R102" s="10">
        <f t="shared" si="7"/>
        <v>4.7726111511148819</v>
      </c>
      <c r="S102" s="7">
        <f t="shared" si="8"/>
        <v>0.2108414161059925</v>
      </c>
      <c r="T102" s="10">
        <f t="shared" si="9"/>
        <v>3.5809780842396997</v>
      </c>
    </row>
    <row r="103" spans="1:20" x14ac:dyDescent="0.3">
      <c r="A103" s="8"/>
      <c r="B103" s="7">
        <v>0.75</v>
      </c>
      <c r="C103" s="7">
        <v>18</v>
      </c>
      <c r="D103" s="7">
        <f t="shared" si="5"/>
        <v>0.72</v>
      </c>
      <c r="E103" s="7" t="s">
        <v>98</v>
      </c>
      <c r="G103" s="7">
        <v>1.23153693547257E-2</v>
      </c>
      <c r="H103" s="7">
        <v>1.44881207109702E-2</v>
      </c>
      <c r="I103" s="7">
        <v>0.45381662162762298</v>
      </c>
      <c r="J103" s="7">
        <v>2.0912277359231402E-2</v>
      </c>
      <c r="K103" s="7">
        <v>1.30447432603798E-2</v>
      </c>
      <c r="L103" s="7">
        <v>3.45499999999999E-2</v>
      </c>
      <c r="M103" s="7">
        <v>4.6635999999999997E-2</v>
      </c>
      <c r="N103" s="7">
        <v>1.98932665342807</v>
      </c>
      <c r="O103" s="7">
        <v>5.1009668177807201E-2</v>
      </c>
      <c r="P103" s="7">
        <v>3.6478384010260101E-2</v>
      </c>
      <c r="Q103" s="7">
        <f t="shared" si="6"/>
        <v>0.27207545712105358</v>
      </c>
      <c r="R103" s="10">
        <f t="shared" si="7"/>
        <v>4.8748592700062119</v>
      </c>
      <c r="S103" s="7">
        <f t="shared" si="8"/>
        <v>0.20339435218806715</v>
      </c>
      <c r="T103" s="10">
        <f t="shared" si="9"/>
        <v>3.5134102075226918</v>
      </c>
    </row>
    <row r="104" spans="1:20" x14ac:dyDescent="0.3">
      <c r="A104" s="8"/>
      <c r="B104" s="7">
        <v>0.75</v>
      </c>
      <c r="C104" s="7">
        <v>19</v>
      </c>
      <c r="D104" s="7">
        <f t="shared" si="5"/>
        <v>0.76</v>
      </c>
      <c r="E104" s="7" t="s">
        <v>99</v>
      </c>
      <c r="G104" s="7">
        <v>1.3623595979409301E-2</v>
      </c>
      <c r="H104" s="7">
        <v>1.5838130656117801E-2</v>
      </c>
      <c r="I104" s="7">
        <v>0.46288425211643303</v>
      </c>
      <c r="J104" s="7">
        <v>2.30047206035628E-2</v>
      </c>
      <c r="K104" s="7">
        <v>1.5196928678690399E-2</v>
      </c>
      <c r="L104" s="7">
        <v>4.3399999999999897E-2</v>
      </c>
      <c r="M104" s="7">
        <v>4.5766000000000098E-2</v>
      </c>
      <c r="N104" s="7">
        <v>1.9088490015240001</v>
      </c>
      <c r="O104" s="7">
        <v>5.5040700667778601E-2</v>
      </c>
      <c r="P104" s="7">
        <v>4.3861795494484601E-2</v>
      </c>
      <c r="Q104" s="7">
        <f t="shared" si="6"/>
        <v>0.29712642633510683</v>
      </c>
      <c r="R104" s="10">
        <f t="shared" si="7"/>
        <v>5.5007236394826808</v>
      </c>
      <c r="S104" s="7">
        <f t="shared" si="8"/>
        <v>0.22138419616226326</v>
      </c>
      <c r="T104" s="10">
        <f t="shared" si="9"/>
        <v>3.9694261264905282</v>
      </c>
    </row>
    <row r="105" spans="1:20" x14ac:dyDescent="0.3">
      <c r="A105" s="8"/>
      <c r="B105" s="7">
        <v>0.75</v>
      </c>
      <c r="C105" s="7">
        <v>20</v>
      </c>
      <c r="D105" s="7">
        <f t="shared" si="5"/>
        <v>0.8</v>
      </c>
      <c r="E105" s="7" t="s">
        <v>100</v>
      </c>
      <c r="G105" s="7">
        <v>1.45750557948101E-2</v>
      </c>
      <c r="H105" s="7">
        <v>1.78849151877634E-2</v>
      </c>
      <c r="I105" s="7">
        <v>0.48298795067328898</v>
      </c>
      <c r="J105" s="7">
        <v>2.51803192238217E-2</v>
      </c>
      <c r="K105" s="7">
        <v>1.72598613997396E-2</v>
      </c>
      <c r="L105" s="7">
        <v>4.3983000000000001E-2</v>
      </c>
      <c r="M105" s="7">
        <v>5.8681999999999998E-2</v>
      </c>
      <c r="N105" s="7">
        <v>2.2156736303944999</v>
      </c>
      <c r="O105" s="7">
        <v>6.2833981896741095E-2</v>
      </c>
      <c r="P105" s="7">
        <v>4.44657890967875E-2</v>
      </c>
      <c r="Q105" s="7">
        <f t="shared" si="6"/>
        <v>0.33196545258637217</v>
      </c>
      <c r="R105" s="10">
        <f t="shared" si="7"/>
        <v>6.0084382766782785</v>
      </c>
      <c r="S105" s="7">
        <f t="shared" si="8"/>
        <v>0.24863557099352851</v>
      </c>
      <c r="T105" s="10">
        <f t="shared" si="9"/>
        <v>4.3074591597411436</v>
      </c>
    </row>
    <row r="106" spans="1:20" x14ac:dyDescent="0.3">
      <c r="A106" s="8"/>
      <c r="B106" s="7">
        <v>0.75</v>
      </c>
      <c r="C106" s="7">
        <v>21</v>
      </c>
      <c r="D106" s="7">
        <f t="shared" si="5"/>
        <v>0.84</v>
      </c>
      <c r="E106" s="7" t="s">
        <v>101</v>
      </c>
      <c r="G106" s="7">
        <v>1.581305689E-2</v>
      </c>
      <c r="H106" s="7">
        <v>1.94036865147676E-2</v>
      </c>
      <c r="I106" s="7">
        <v>0.48791182745563</v>
      </c>
      <c r="J106" s="7">
        <v>2.7487241458705701E-2</v>
      </c>
      <c r="K106" s="7">
        <v>1.9576163328285399E-2</v>
      </c>
      <c r="L106" s="7">
        <v>5.3099999999999897E-2</v>
      </c>
      <c r="M106" s="7">
        <v>6.0662999999999898E-2</v>
      </c>
      <c r="N106" s="7">
        <v>2.5099218356618902</v>
      </c>
      <c r="O106" s="7">
        <v>6.45350123145568E-2</v>
      </c>
      <c r="P106" s="7">
        <v>5.4653304852405701E-2</v>
      </c>
      <c r="Q106" s="7">
        <f t="shared" si="6"/>
        <v>0.36755353320724427</v>
      </c>
      <c r="R106" s="10">
        <f t="shared" si="7"/>
        <v>6.6709977052975526</v>
      </c>
      <c r="S106" s="7">
        <f t="shared" si="8"/>
        <v>0.27675771716696229</v>
      </c>
      <c r="T106" s="10">
        <f t="shared" si="9"/>
        <v>4.7850552466784997</v>
      </c>
    </row>
    <row r="107" spans="1:20" x14ac:dyDescent="0.3">
      <c r="A107" s="8"/>
      <c r="B107" s="7">
        <v>0.75</v>
      </c>
      <c r="C107" s="7">
        <v>22</v>
      </c>
      <c r="D107" s="7">
        <f t="shared" si="5"/>
        <v>0.88</v>
      </c>
      <c r="E107" s="7" t="s">
        <v>102</v>
      </c>
      <c r="G107" s="7">
        <v>1.6518821347974701E-2</v>
      </c>
      <c r="H107" s="7">
        <v>2.1324087323417399E-2</v>
      </c>
      <c r="I107" s="7">
        <v>0.43545857983971398</v>
      </c>
      <c r="J107" s="7">
        <v>2.94718094590058E-2</v>
      </c>
      <c r="K107" s="7">
        <v>2.1599372008523101E-2</v>
      </c>
      <c r="L107" s="7">
        <v>4.7989999999999998E-2</v>
      </c>
      <c r="M107" s="7">
        <v>6.2937000000000007E-2</v>
      </c>
      <c r="N107" s="7">
        <v>2.11507943030339</v>
      </c>
      <c r="O107" s="7">
        <v>7.2116088989975194E-2</v>
      </c>
      <c r="P107" s="7">
        <v>5.5265378502277501E-2</v>
      </c>
      <c r="Q107" s="7">
        <f t="shared" si="6"/>
        <v>0.37173784360543538</v>
      </c>
      <c r="R107" s="10">
        <f t="shared" si="7"/>
        <v>7.1559120727809677</v>
      </c>
      <c r="S107" s="7">
        <f t="shared" si="8"/>
        <v>0.27522356749225274</v>
      </c>
      <c r="T107" s="10">
        <f t="shared" si="9"/>
        <v>5.1100247396901075</v>
      </c>
    </row>
    <row r="108" spans="1:20" x14ac:dyDescent="0.3">
      <c r="A108" s="8"/>
      <c r="B108" s="9">
        <v>1</v>
      </c>
      <c r="C108" s="9">
        <v>8</v>
      </c>
      <c r="D108" s="9">
        <f t="shared" si="5"/>
        <v>0.32</v>
      </c>
      <c r="E108" s="9" t="s">
        <v>103</v>
      </c>
      <c r="F108" s="9"/>
      <c r="G108" s="9">
        <v>2.4159368425280901E-2</v>
      </c>
      <c r="H108" s="9">
        <v>3.3193348636235902E-2</v>
      </c>
      <c r="I108" s="9">
        <v>0.70175006123731198</v>
      </c>
      <c r="J108" s="9">
        <v>4.5680283060148603E-2</v>
      </c>
      <c r="K108" s="9">
        <v>3.3445890339986101E-2</v>
      </c>
      <c r="L108" s="9">
        <v>7.04400000000001E-2</v>
      </c>
      <c r="M108" s="9">
        <v>8.8794999999999999E-2</v>
      </c>
      <c r="N108" s="9">
        <v>2.6583064454448699</v>
      </c>
      <c r="O108" s="9">
        <v>8.8925834257098199E-2</v>
      </c>
      <c r="P108" s="9">
        <v>6.4055639876594697E-2</v>
      </c>
      <c r="Q108" s="9">
        <f t="shared" si="6"/>
        <v>0.50733941369000746</v>
      </c>
      <c r="R108" s="9">
        <f t="shared" si="7"/>
        <v>9.307763520990969</v>
      </c>
      <c r="S108" s="9">
        <f t="shared" si="8"/>
        <v>0.35861267413369297</v>
      </c>
      <c r="T108" s="9">
        <f t="shared" si="9"/>
        <v>6.1378174453477152</v>
      </c>
    </row>
    <row r="109" spans="1:20" x14ac:dyDescent="0.3">
      <c r="A109" s="8"/>
      <c r="B109" s="7">
        <v>1</v>
      </c>
      <c r="C109" s="7">
        <v>9</v>
      </c>
      <c r="D109" s="7">
        <f t="shared" si="5"/>
        <v>0.36</v>
      </c>
      <c r="E109" s="7" t="s">
        <v>104</v>
      </c>
      <c r="G109" s="7">
        <v>2.19992982561798E-2</v>
      </c>
      <c r="H109" s="7">
        <v>3.1221160856179701E-2</v>
      </c>
      <c r="I109" s="7">
        <v>0.73416169969327005</v>
      </c>
      <c r="J109" s="7">
        <v>4.2349737738957297E-2</v>
      </c>
      <c r="K109" s="7">
        <v>3.1132353801061701E-2</v>
      </c>
      <c r="L109" s="7">
        <v>6.9060000000000094E-2</v>
      </c>
      <c r="M109" s="7">
        <v>8.7173E-2</v>
      </c>
      <c r="N109" s="7">
        <v>2.3036971364604502</v>
      </c>
      <c r="O109" s="7">
        <v>8.7353874964136505E-2</v>
      </c>
      <c r="P109" s="7">
        <v>5.5701248621552402E-2</v>
      </c>
      <c r="Q109" s="7">
        <f t="shared" si="6"/>
        <v>0.47901131313975281</v>
      </c>
      <c r="R109" s="10">
        <f t="shared" si="7"/>
        <v>8.6826968605889903</v>
      </c>
      <c r="S109" s="7">
        <f t="shared" si="8"/>
        <v>0.33949522358568895</v>
      </c>
      <c r="T109" s="10">
        <f t="shared" si="9"/>
        <v>5.7382877834275563</v>
      </c>
    </row>
    <row r="110" spans="1:20" x14ac:dyDescent="0.3">
      <c r="A110" s="8"/>
      <c r="B110" s="7">
        <v>1</v>
      </c>
      <c r="C110" s="7">
        <v>10</v>
      </c>
      <c r="D110" s="7">
        <f t="shared" si="5"/>
        <v>0.4</v>
      </c>
      <c r="E110" s="7" t="s">
        <v>105</v>
      </c>
      <c r="G110" s="7">
        <v>1.99749666449438E-2</v>
      </c>
      <c r="H110" s="7">
        <v>2.8080351019662799E-2</v>
      </c>
      <c r="I110" s="7">
        <v>0.67619781505009002</v>
      </c>
      <c r="J110" s="7">
        <v>3.8535376046330901E-2</v>
      </c>
      <c r="K110" s="7">
        <v>2.74091862022167E-2</v>
      </c>
      <c r="L110" s="7">
        <v>7.0019999999999999E-2</v>
      </c>
      <c r="M110" s="7">
        <v>7.5604199999999996E-2</v>
      </c>
      <c r="N110" s="7">
        <v>3.1235710934029002</v>
      </c>
      <c r="O110" s="7">
        <v>7.5605577562769796E-2</v>
      </c>
      <c r="P110" s="7">
        <v>5.0180558984530999E-2</v>
      </c>
      <c r="Q110" s="7">
        <f t="shared" si="6"/>
        <v>0.45172869472787064</v>
      </c>
      <c r="R110" s="10">
        <f t="shared" si="7"/>
        <v>7.6957553431409016</v>
      </c>
      <c r="S110" s="7">
        <f t="shared" si="8"/>
        <v>0.32592693654730071</v>
      </c>
      <c r="T110" s="10">
        <f t="shared" si="9"/>
        <v>5.0532521018920313</v>
      </c>
    </row>
    <row r="111" spans="1:20" x14ac:dyDescent="0.3">
      <c r="A111" s="8"/>
      <c r="B111" s="7">
        <v>1</v>
      </c>
      <c r="C111" s="7">
        <v>11</v>
      </c>
      <c r="D111" s="7">
        <f t="shared" si="5"/>
        <v>0.44</v>
      </c>
      <c r="E111" s="7" t="s">
        <v>106</v>
      </c>
      <c r="G111" s="7">
        <v>1.9012557025842699E-2</v>
      </c>
      <c r="H111" s="7">
        <v>2.5891407895505501E-2</v>
      </c>
      <c r="I111" s="7">
        <v>0.67325182189273403</v>
      </c>
      <c r="J111" s="7">
        <v>3.6023885739504699E-2</v>
      </c>
      <c r="K111" s="7">
        <v>2.4624656116696699E-2</v>
      </c>
      <c r="L111" s="7">
        <v>6.1580000000000003E-2</v>
      </c>
      <c r="M111" s="7">
        <v>7.6810900000000001E-2</v>
      </c>
      <c r="N111" s="7">
        <v>2.3866900730851501</v>
      </c>
      <c r="O111" s="7">
        <v>7.6960700770393797E-2</v>
      </c>
      <c r="P111" s="7">
        <v>4.9397175840325103E-2</v>
      </c>
      <c r="Q111" s="7">
        <f t="shared" si="6"/>
        <v>0.42370734437534713</v>
      </c>
      <c r="R111" s="10">
        <f t="shared" si="7"/>
        <v>7.5016191630716431</v>
      </c>
      <c r="S111" s="7">
        <f t="shared" si="8"/>
        <v>0.30640437661071884</v>
      </c>
      <c r="T111" s="10">
        <f t="shared" si="9"/>
        <v>5.070977304428756</v>
      </c>
    </row>
    <row r="112" spans="1:20" x14ac:dyDescent="0.3">
      <c r="A112" s="8"/>
      <c r="B112" s="7">
        <v>1</v>
      </c>
      <c r="C112" s="7">
        <v>12</v>
      </c>
      <c r="D112" s="7">
        <f t="shared" si="5"/>
        <v>0.48</v>
      </c>
      <c r="E112" s="7" t="s">
        <v>107</v>
      </c>
      <c r="G112" s="7">
        <v>1.7956600397752799E-2</v>
      </c>
      <c r="H112" s="7">
        <v>2.2555464522471799E-2</v>
      </c>
      <c r="I112" s="7">
        <v>0.60781362541448802</v>
      </c>
      <c r="J112" s="7">
        <v>3.2458761699084501E-2</v>
      </c>
      <c r="K112" s="7">
        <v>2.08975601272481E-2</v>
      </c>
      <c r="L112" s="7">
        <v>5.3580000000000003E-2</v>
      </c>
      <c r="M112" s="7">
        <v>6.8382700000000005E-2</v>
      </c>
      <c r="N112" s="7">
        <v>2.0471724724244802</v>
      </c>
      <c r="O112" s="7">
        <v>7.1377904559394301E-2</v>
      </c>
      <c r="P112" s="7">
        <v>3.9029974698941303E-2</v>
      </c>
      <c r="Q112" s="7">
        <f t="shared" si="6"/>
        <v>0.37257721500685909</v>
      </c>
      <c r="R112" s="10">
        <f t="shared" si="7"/>
        <v>6.569103342987515</v>
      </c>
      <c r="S112" s="7">
        <f t="shared" si="8"/>
        <v>0.26810047925833563</v>
      </c>
      <c r="T112" s="10">
        <f t="shared" si="9"/>
        <v>4.4306071303334242</v>
      </c>
    </row>
    <row r="113" spans="1:20" x14ac:dyDescent="0.3">
      <c r="A113" s="8"/>
      <c r="B113" s="17">
        <v>1</v>
      </c>
      <c r="C113" s="17">
        <v>13</v>
      </c>
      <c r="D113" s="17">
        <f t="shared" si="5"/>
        <v>0.52</v>
      </c>
      <c r="E113" s="17" t="s">
        <v>108</v>
      </c>
      <c r="F113" s="17"/>
      <c r="G113" s="17">
        <v>1.7141399635393299E-2</v>
      </c>
      <c r="H113" s="17">
        <v>2.05681908558988E-2</v>
      </c>
      <c r="I113" s="17">
        <v>0.70662457821966895</v>
      </c>
      <c r="J113" s="17">
        <v>2.9820760845599099E-2</v>
      </c>
      <c r="K113" s="17">
        <v>1.8992237131021699E-2</v>
      </c>
      <c r="L113" s="17">
        <v>5.2179999999999997E-2</v>
      </c>
      <c r="M113" s="17">
        <v>7.3620199999999997E-2</v>
      </c>
      <c r="N113" s="17">
        <v>2.5350746828681299</v>
      </c>
      <c r="O113" s="17">
        <v>7.37109528604806E-2</v>
      </c>
      <c r="P113" s="17">
        <v>3.6354890785147698E-2</v>
      </c>
      <c r="Q113" s="17">
        <f t="shared" si="6"/>
        <v>0.37896695757899052</v>
      </c>
      <c r="R113" s="17">
        <f t="shared" si="7"/>
        <v>6.3777849950761425</v>
      </c>
      <c r="S113" s="17">
        <f t="shared" si="8"/>
        <v>0.28011144364562823</v>
      </c>
      <c r="T113" s="17">
        <f t="shared" si="9"/>
        <v>4.4203319058251314</v>
      </c>
    </row>
    <row r="114" spans="1:20" x14ac:dyDescent="0.3">
      <c r="A114" s="8"/>
      <c r="B114" s="7">
        <v>1</v>
      </c>
      <c r="C114" s="7">
        <v>14</v>
      </c>
      <c r="D114" s="7">
        <f t="shared" si="5"/>
        <v>0.56000000000000005</v>
      </c>
      <c r="E114" s="7" t="s">
        <v>109</v>
      </c>
      <c r="G114" s="7">
        <v>1.5330025283426999E-2</v>
      </c>
      <c r="H114" s="7">
        <v>1.8358971592696501E-2</v>
      </c>
      <c r="I114" s="7">
        <v>0.55980337551832704</v>
      </c>
      <c r="J114" s="7">
        <v>2.6822659847653099E-2</v>
      </c>
      <c r="K114" s="7">
        <v>1.57429437063734E-2</v>
      </c>
      <c r="L114" s="7">
        <v>5.2309999999999898E-2</v>
      </c>
      <c r="M114" s="7">
        <v>6.2153199999999999E-2</v>
      </c>
      <c r="N114" s="7">
        <v>2.3338805531079401</v>
      </c>
      <c r="O114" s="7">
        <v>6.29942162173137E-2</v>
      </c>
      <c r="P114" s="11">
        <v>3.3175147565609901E-2</v>
      </c>
      <c r="Q114" s="7">
        <f t="shared" si="6"/>
        <v>0.33739147627964644</v>
      </c>
      <c r="R114" s="10">
        <f t="shared" si="7"/>
        <v>5.569600418304633</v>
      </c>
      <c r="S114" s="7">
        <f t="shared" si="8"/>
        <v>0.25136646378292343</v>
      </c>
      <c r="T114" s="10">
        <f t="shared" si="9"/>
        <v>3.8630681113169434</v>
      </c>
    </row>
    <row r="115" spans="1:20" x14ac:dyDescent="0.3">
      <c r="A115" s="8"/>
      <c r="B115" s="11">
        <v>1</v>
      </c>
      <c r="C115" s="11">
        <v>15</v>
      </c>
      <c r="D115" s="11">
        <f t="shared" si="5"/>
        <v>0.6</v>
      </c>
      <c r="E115" s="7" t="s">
        <v>110</v>
      </c>
      <c r="G115" s="7">
        <v>1.5284942895224699E-2</v>
      </c>
      <c r="H115" s="7">
        <v>1.6632731867134699E-2</v>
      </c>
      <c r="I115" s="7">
        <v>0.60457110094380595</v>
      </c>
      <c r="J115" s="7">
        <v>2.5658393725036099E-2</v>
      </c>
      <c r="K115" s="7">
        <v>1.3952239211218E-2</v>
      </c>
      <c r="L115" s="7">
        <v>5.2950000000000101E-2</v>
      </c>
      <c r="M115" s="11">
        <v>5.83049E-2</v>
      </c>
      <c r="N115" s="7">
        <v>2.0647794654688498</v>
      </c>
      <c r="O115" s="11">
        <v>5.8458428528065098E-2</v>
      </c>
      <c r="P115" s="7">
        <v>3.4471624562819797E-2</v>
      </c>
      <c r="Q115" s="7">
        <f t="shared" si="6"/>
        <v>0.32230221706337492</v>
      </c>
      <c r="R115" s="11">
        <f t="shared" si="7"/>
        <v>5.3202630235951105</v>
      </c>
      <c r="S115" s="11">
        <f t="shared" si="8"/>
        <v>0.24022215309088499</v>
      </c>
      <c r="T115" s="11">
        <f t="shared" si="9"/>
        <v>3.7316170036353959</v>
      </c>
    </row>
    <row r="116" spans="1:20" x14ac:dyDescent="0.3">
      <c r="A116" s="8"/>
      <c r="B116" s="7">
        <v>1</v>
      </c>
      <c r="C116" s="7">
        <v>16</v>
      </c>
      <c r="D116" s="7">
        <f t="shared" si="5"/>
        <v>0.64</v>
      </c>
      <c r="E116" s="7" t="s">
        <v>111</v>
      </c>
      <c r="G116" s="7">
        <v>1.47243389168539E-2</v>
      </c>
      <c r="H116" s="7">
        <v>1.55458314272471E-2</v>
      </c>
      <c r="I116" s="7">
        <v>0.63381087375818601</v>
      </c>
      <c r="J116" s="7">
        <v>2.42565960250061E-2</v>
      </c>
      <c r="K116" s="7">
        <v>1.23307992574454E-2</v>
      </c>
      <c r="L116" s="11">
        <v>4.4080000000000098E-2</v>
      </c>
      <c r="M116" s="7">
        <v>6.4255499999999993E-2</v>
      </c>
      <c r="N116" s="7">
        <v>1.9993877923105701</v>
      </c>
      <c r="O116" s="7">
        <v>6.4420659576334596E-2</v>
      </c>
      <c r="P116" s="7">
        <v>3.6520952890087499E-2</v>
      </c>
      <c r="Q116" s="11">
        <f t="shared" si="6"/>
        <v>0.32209266467499714</v>
      </c>
      <c r="R116" s="10">
        <f t="shared" si="7"/>
        <v>5.5195435045877526</v>
      </c>
      <c r="S116" s="7">
        <f t="shared" si="8"/>
        <v>0.2441730124664222</v>
      </c>
      <c r="T116" s="10">
        <f t="shared" si="9"/>
        <v>4.0516228586568843</v>
      </c>
    </row>
    <row r="117" spans="1:20" x14ac:dyDescent="0.3">
      <c r="A117" s="8"/>
      <c r="B117" s="7">
        <v>1</v>
      </c>
      <c r="C117" s="7">
        <v>17</v>
      </c>
      <c r="D117" s="7">
        <f t="shared" si="5"/>
        <v>0.68</v>
      </c>
      <c r="E117" s="7" t="s">
        <v>112</v>
      </c>
      <c r="G117" s="11">
        <v>1.4373700698876401E-2</v>
      </c>
      <c r="H117" s="11">
        <v>1.4965663312921301E-2</v>
      </c>
      <c r="I117" s="7">
        <v>0.62979836928398303</v>
      </c>
      <c r="J117" s="11">
        <v>2.3380261594523499E-2</v>
      </c>
      <c r="K117" s="11">
        <v>1.1033676699869601E-2</v>
      </c>
      <c r="L117" s="7">
        <v>4.6870000000000203E-2</v>
      </c>
      <c r="M117" s="7">
        <v>5.9738900000004501E-2</v>
      </c>
      <c r="N117" s="7">
        <v>2.9072852553189699</v>
      </c>
      <c r="O117" s="7">
        <v>6.6260130855590502E-2</v>
      </c>
      <c r="P117" s="7">
        <v>4.1908258434346701E-2</v>
      </c>
      <c r="Q117" s="7">
        <f t="shared" si="6"/>
        <v>0.34026434676382933</v>
      </c>
      <c r="R117" s="10">
        <f t="shared" si="7"/>
        <v>5.7279866054402895</v>
      </c>
      <c r="S117" s="7">
        <f t="shared" si="8"/>
        <v>0.26551898928994189</v>
      </c>
      <c r="T117" s="10">
        <f t="shared" si="9"/>
        <v>4.3470322515974882</v>
      </c>
    </row>
    <row r="118" spans="1:20" x14ac:dyDescent="0.3">
      <c r="A118" s="8"/>
      <c r="B118" s="7">
        <v>1</v>
      </c>
      <c r="C118" s="7">
        <v>18</v>
      </c>
      <c r="D118" s="7">
        <f t="shared" si="5"/>
        <v>0.72</v>
      </c>
      <c r="E118" s="7" t="s">
        <v>113</v>
      </c>
      <c r="G118" s="7">
        <v>1.52079351983146E-2</v>
      </c>
      <c r="H118" s="7">
        <v>1.57663337342696E-2</v>
      </c>
      <c r="I118" s="7">
        <v>0.57216620790709405</v>
      </c>
      <c r="J118" s="7">
        <v>2.40748386873673E-2</v>
      </c>
      <c r="K118" s="7">
        <v>1.1822385148313399E-2</v>
      </c>
      <c r="L118" s="7">
        <v>4.5379999999999802E-2</v>
      </c>
      <c r="M118" s="7">
        <v>6.3837900000000003E-2</v>
      </c>
      <c r="N118" s="7">
        <v>2.1603430961187202</v>
      </c>
      <c r="O118" s="7">
        <v>6.5249695049095904E-2</v>
      </c>
      <c r="P118" s="7">
        <v>4.2413059179926903E-2</v>
      </c>
      <c r="Q118" s="7">
        <f t="shared" si="6"/>
        <v>0.33144343119391667</v>
      </c>
      <c r="R118" s="10">
        <f t="shared" si="7"/>
        <v>5.761475636266792</v>
      </c>
      <c r="S118" s="7">
        <f t="shared" si="8"/>
        <v>0.25458575422902258</v>
      </c>
      <c r="T118" s="10">
        <f t="shared" si="9"/>
        <v>4.3215922091609116</v>
      </c>
    </row>
    <row r="119" spans="1:20" x14ac:dyDescent="0.3">
      <c r="A119" s="8"/>
      <c r="B119" s="7">
        <v>1</v>
      </c>
      <c r="C119" s="7">
        <v>19</v>
      </c>
      <c r="D119" s="7">
        <f t="shared" si="5"/>
        <v>0.76</v>
      </c>
      <c r="E119" s="7" t="s">
        <v>114</v>
      </c>
      <c r="G119" s="7">
        <v>1.52437434339888E-2</v>
      </c>
      <c r="H119" s="7">
        <v>1.67076960426965E-2</v>
      </c>
      <c r="I119" s="7">
        <v>0.58885970802447396</v>
      </c>
      <c r="J119" s="7">
        <v>2.5709288125233699E-2</v>
      </c>
      <c r="K119" s="7">
        <v>1.34228999553524E-2</v>
      </c>
      <c r="L119" s="7">
        <v>5.2639999999999798E-2</v>
      </c>
      <c r="M119" s="7">
        <v>5.8811000000000002E-2</v>
      </c>
      <c r="N119" s="7">
        <v>2.1905265127662101</v>
      </c>
      <c r="O119" s="7">
        <v>6.3761115587793696E-2</v>
      </c>
      <c r="P119" s="7">
        <v>5.3189299196360701E-2</v>
      </c>
      <c r="Q119" s="7">
        <f t="shared" si="6"/>
        <v>0.34799448307878511</v>
      </c>
      <c r="R119" s="10">
        <f t="shared" si="7"/>
        <v>6.2627078908845633</v>
      </c>
      <c r="S119" s="7">
        <f t="shared" si="8"/>
        <v>0.2666333147841542</v>
      </c>
      <c r="T119" s="10">
        <f t="shared" si="9"/>
        <v>4.6933093513661754</v>
      </c>
    </row>
    <row r="120" spans="1:20" x14ac:dyDescent="0.3">
      <c r="A120" s="8"/>
      <c r="B120" s="7">
        <v>1</v>
      </c>
      <c r="C120" s="7">
        <v>20</v>
      </c>
      <c r="D120" s="7">
        <f t="shared" si="5"/>
        <v>0.8</v>
      </c>
      <c r="E120" s="7" t="s">
        <v>115</v>
      </c>
      <c r="G120" s="7">
        <v>1.62272816851124E-2</v>
      </c>
      <c r="H120" s="7">
        <v>1.7833691817415599E-2</v>
      </c>
      <c r="I120" s="7">
        <v>0.631931713948928</v>
      </c>
      <c r="J120" s="7">
        <v>2.67781887068065E-2</v>
      </c>
      <c r="K120" s="7">
        <v>1.47026489286623E-2</v>
      </c>
      <c r="L120" s="7">
        <v>4.9579999999999701E-2</v>
      </c>
      <c r="M120" s="7">
        <v>6.2627100000004599E-2</v>
      </c>
      <c r="N120" s="7">
        <v>2.7010605561175298</v>
      </c>
      <c r="O120" s="7">
        <v>7.0664005158213306E-2</v>
      </c>
      <c r="P120" s="7">
        <v>5.3603319496090797E-2</v>
      </c>
      <c r="Q120" s="7">
        <f t="shared" si="6"/>
        <v>0.37018792484848495</v>
      </c>
      <c r="R120" s="10">
        <f t="shared" si="7"/>
        <v>6.6531951672133882</v>
      </c>
      <c r="S120" s="7">
        <f t="shared" si="8"/>
        <v>0.28361682465430837</v>
      </c>
      <c r="T120" s="10">
        <f t="shared" si="9"/>
        <v>4.989549946172164</v>
      </c>
    </row>
    <row r="121" spans="1:20" x14ac:dyDescent="0.3">
      <c r="A121" s="8"/>
      <c r="B121" s="7">
        <v>1</v>
      </c>
      <c r="C121" s="7">
        <v>21</v>
      </c>
      <c r="D121" s="7">
        <f t="shared" si="5"/>
        <v>0.84</v>
      </c>
      <c r="E121" s="7" t="s">
        <v>116</v>
      </c>
      <c r="G121" s="7">
        <v>1.7083659469101099E-2</v>
      </c>
      <c r="H121" s="7">
        <v>1.9718650162331399E-2</v>
      </c>
      <c r="I121" s="7">
        <v>0.58791311162396598</v>
      </c>
      <c r="J121" s="7">
        <v>2.9034615785136102E-2</v>
      </c>
      <c r="K121" s="7">
        <v>1.7255722538536501E-2</v>
      </c>
      <c r="L121" s="7">
        <v>5.2819999999999603E-2</v>
      </c>
      <c r="M121" s="7">
        <v>6.6195599999999993E-2</v>
      </c>
      <c r="N121" s="7">
        <v>1.95914896635853</v>
      </c>
      <c r="O121" s="7">
        <v>6.7840842855613204E-2</v>
      </c>
      <c r="P121" s="7">
        <v>5.50800495279367E-2</v>
      </c>
      <c r="Q121" s="7">
        <f t="shared" si="6"/>
        <v>0.36948375985213772</v>
      </c>
      <c r="R121" s="10">
        <f t="shared" si="7"/>
        <v>6.7862310760942925</v>
      </c>
      <c r="S121" s="7">
        <f t="shared" si="8"/>
        <v>0.27613009238354946</v>
      </c>
      <c r="T121" s="10">
        <f t="shared" si="9"/>
        <v>4.9305131353419958</v>
      </c>
    </row>
    <row r="122" spans="1:20" x14ac:dyDescent="0.3">
      <c r="A122" s="8"/>
      <c r="B122" s="7">
        <v>1</v>
      </c>
      <c r="C122" s="7">
        <v>22</v>
      </c>
      <c r="D122" s="7">
        <f t="shared" si="5"/>
        <v>0.88</v>
      </c>
      <c r="E122" s="7" t="s">
        <v>117</v>
      </c>
      <c r="G122" s="7">
        <v>1.8341928139887598E-2</v>
      </c>
      <c r="H122" s="7">
        <v>2.1874845017977401E-2</v>
      </c>
      <c r="I122" s="11">
        <v>0.53066949938701802</v>
      </c>
      <c r="J122" s="7">
        <v>3.1782521511691003E-2</v>
      </c>
      <c r="K122" s="7">
        <v>1.9612386808667101E-2</v>
      </c>
      <c r="L122" s="7">
        <v>5.8990000000000098E-2</v>
      </c>
      <c r="M122" s="7">
        <v>6.6693000000000002E-2</v>
      </c>
      <c r="N122" s="11">
        <v>1.9214254251271199</v>
      </c>
      <c r="O122" s="7">
        <v>7.9083539684311005E-2</v>
      </c>
      <c r="P122" s="7">
        <v>6.0346174601212402E-2</v>
      </c>
      <c r="Q122" s="7">
        <f t="shared" si="6"/>
        <v>0.39952152576796007</v>
      </c>
      <c r="R122" s="10">
        <f t="shared" si="7"/>
        <v>7.6501037562369447</v>
      </c>
      <c r="S122" s="7">
        <f t="shared" si="8"/>
        <v>0.29864791428552356</v>
      </c>
      <c r="T122" s="10">
        <f t="shared" si="9"/>
        <v>5.5906026514209355</v>
      </c>
    </row>
    <row r="126" spans="1:20" x14ac:dyDescent="0.3">
      <c r="A126" s="18" t="s">
        <v>125</v>
      </c>
      <c r="B126" s="18">
        <v>1</v>
      </c>
      <c r="C126" s="18" t="s">
        <v>143</v>
      </c>
      <c r="D126" s="18"/>
      <c r="E126" s="18"/>
      <c r="F126" s="18"/>
      <c r="G126" s="18">
        <f>(G113-G115)</f>
        <v>1.8564567401685994E-3</v>
      </c>
      <c r="H126" s="18">
        <f t="shared" ref="H126:T126" si="10">(H113-H115)</f>
        <v>3.9354589887641012E-3</v>
      </c>
      <c r="I126" s="18">
        <f t="shared" si="10"/>
        <v>0.102053477275863</v>
      </c>
      <c r="J126" s="18">
        <f t="shared" si="10"/>
        <v>4.1623671205630007E-3</v>
      </c>
      <c r="K126" s="18">
        <f t="shared" si="10"/>
        <v>5.0399979198036994E-3</v>
      </c>
      <c r="L126" s="18">
        <f t="shared" si="10"/>
        <v>-7.7000000000010393E-4</v>
      </c>
      <c r="M126" s="18">
        <f t="shared" si="10"/>
        <v>1.5315299999999997E-2</v>
      </c>
      <c r="N126" s="18">
        <f t="shared" si="10"/>
        <v>0.47029521739928004</v>
      </c>
      <c r="O126" s="18">
        <f t="shared" si="10"/>
        <v>1.5252524332415501E-2</v>
      </c>
      <c r="P126" s="18">
        <f t="shared" si="10"/>
        <v>1.8832662223279006E-3</v>
      </c>
      <c r="Q126" s="18">
        <f t="shared" si="10"/>
        <v>5.6664740515615597E-2</v>
      </c>
      <c r="R126" s="18">
        <f t="shared" si="10"/>
        <v>1.057521971481032</v>
      </c>
      <c r="S126" s="18">
        <f t="shared" si="10"/>
        <v>3.9889290554743245E-2</v>
      </c>
      <c r="T126" s="18">
        <f t="shared" si="10"/>
        <v>0.68871490218973541</v>
      </c>
    </row>
    <row r="127" spans="1:20" x14ac:dyDescent="0.3">
      <c r="G127" s="7" t="s">
        <v>144</v>
      </c>
    </row>
  </sheetData>
  <mergeCells count="12">
    <mergeCell ref="D9:E10"/>
    <mergeCell ref="S12:S13"/>
    <mergeCell ref="A14:A71"/>
    <mergeCell ref="A90:A122"/>
    <mergeCell ref="A72:A89"/>
    <mergeCell ref="R12:R13"/>
    <mergeCell ref="G12:K12"/>
    <mergeCell ref="L12:P12"/>
    <mergeCell ref="C12:D12"/>
    <mergeCell ref="Q12:Q13"/>
    <mergeCell ref="G11:T11"/>
    <mergeCell ref="T12:T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Barbosa Sousa</dc:creator>
  <cp:lastModifiedBy>Ricardo Barbosa Sousa</cp:lastModifiedBy>
  <dcterms:created xsi:type="dcterms:W3CDTF">2021-09-15T12:36:38Z</dcterms:created>
  <dcterms:modified xsi:type="dcterms:W3CDTF">2021-09-15T15:41:46Z</dcterms:modified>
</cp:coreProperties>
</file>