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08D0B083-FA7E-45ED-A645-5A20F56BD0AE}" xr6:coauthVersionLast="47" xr6:coauthVersionMax="47" xr10:uidLastSave="{00000000-0000-0000-0000-000000000000}"/>
  <bookViews>
    <workbookView xWindow="-108" yWindow="-108" windowWidth="23256" windowHeight="12456"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14" i="2" l="1"/>
  <c r="P199" i="2"/>
  <c r="P131" i="2"/>
  <c r="P31" i="2"/>
  <c r="P13" i="2"/>
  <c r="P146" i="2"/>
  <c r="P285" i="2"/>
  <c r="P268" i="2"/>
  <c r="P182" i="2"/>
  <c r="P115" i="2"/>
  <c r="P147" i="2"/>
  <c r="P214" i="2"/>
  <c r="P148" i="2"/>
  <c r="P301" i="2"/>
  <c r="P149" i="2"/>
  <c r="P234" i="2"/>
  <c r="P366" i="2"/>
  <c r="P302" i="2"/>
  <c r="P215" i="2"/>
  <c r="P367" i="2"/>
  <c r="P338" i="2"/>
  <c r="P303" i="2"/>
  <c r="P116" i="2"/>
  <c r="P304" i="2"/>
  <c r="P368" i="2"/>
  <c r="P369" i="2"/>
  <c r="P269" i="2"/>
  <c r="P224" i="2"/>
  <c r="P67" i="2"/>
  <c r="P32" i="2"/>
  <c r="P33" i="2"/>
  <c r="P184" i="2"/>
  <c r="P117" i="2"/>
  <c r="P4" i="2"/>
  <c r="P170" i="2"/>
  <c r="P191" i="2"/>
  <c r="P207" i="2"/>
  <c r="P270" i="2"/>
  <c r="P271" i="2"/>
  <c r="P272" i="2"/>
  <c r="P5" i="2"/>
  <c r="P235" i="2"/>
  <c r="P370" i="2"/>
  <c r="P68" i="2"/>
  <c r="P236" i="2"/>
  <c r="P237" i="2"/>
  <c r="P34" i="2"/>
  <c r="P69" i="2"/>
  <c r="P118" i="2"/>
  <c r="P35" i="2"/>
  <c r="P171" i="2"/>
  <c r="P19" i="2"/>
  <c r="P195" i="2"/>
  <c r="P132" i="2"/>
  <c r="P305" i="2"/>
  <c r="P91" i="2"/>
  <c r="P306" i="2"/>
  <c r="P238" i="2"/>
  <c r="P371" i="2"/>
  <c r="P307" i="2"/>
  <c r="P286" i="2"/>
  <c r="P133" i="2"/>
  <c r="P252" i="2"/>
  <c r="P193" i="2"/>
  <c r="P403" i="2"/>
  <c r="P287" i="2"/>
  <c r="P70" i="2"/>
  <c r="P253" i="2"/>
  <c r="P27" i="2"/>
  <c r="P20" i="2"/>
  <c r="P71" i="2"/>
  <c r="P150" i="2"/>
  <c r="P72" i="2"/>
  <c r="P119" i="2"/>
  <c r="P120" i="2"/>
  <c r="P50" i="2"/>
  <c r="P372" i="2"/>
  <c r="P36" i="2"/>
  <c r="P179" i="2"/>
  <c r="P404" i="2"/>
  <c r="P254" i="2"/>
  <c r="P339" i="2"/>
  <c r="P255" i="2"/>
  <c r="P134" i="2"/>
  <c r="P373" i="2"/>
  <c r="P121" i="2"/>
  <c r="P288" i="2"/>
  <c r="P185" i="2"/>
  <c r="P172" i="2"/>
  <c r="P374" i="2"/>
  <c r="P239" i="2"/>
  <c r="P151" i="2"/>
  <c r="P92" i="2"/>
  <c r="P240" i="2"/>
  <c r="P308" i="2"/>
  <c r="P173" i="2"/>
  <c r="P375" i="2"/>
  <c r="P273" i="2"/>
  <c r="P28" i="2"/>
  <c r="P216" i="2"/>
  <c r="P93" i="2"/>
  <c r="P135" i="2"/>
  <c r="P56" i="2"/>
  <c r="P21" i="2"/>
  <c r="P94" i="2"/>
  <c r="P95" i="2"/>
  <c r="P289" i="2"/>
  <c r="P290" i="2"/>
  <c r="P241" i="2"/>
  <c r="P291" i="2"/>
  <c r="P57" i="2"/>
  <c r="P58" i="2"/>
  <c r="P83" i="2"/>
  <c r="P51" i="2"/>
  <c r="P73" i="2"/>
  <c r="P292" i="2"/>
  <c r="P376" i="2"/>
  <c r="P37" i="2"/>
  <c r="P6" i="2"/>
  <c r="P152" i="2"/>
  <c r="P256" i="2"/>
  <c r="P14" i="2"/>
  <c r="P200" i="2"/>
  <c r="P217" i="2"/>
  <c r="P225" i="2"/>
  <c r="P309" i="2"/>
  <c r="P84" i="2"/>
  <c r="P153" i="2"/>
  <c r="P38" i="2"/>
  <c r="P59" i="2"/>
  <c r="P52" i="2"/>
  <c r="P310" i="2"/>
  <c r="P293" i="2"/>
  <c r="P154" i="2"/>
  <c r="P204" i="2"/>
  <c r="P377" i="2"/>
  <c r="P340" i="2"/>
  <c r="P378" i="2"/>
  <c r="P405" i="2"/>
  <c r="P155" i="2"/>
  <c r="P208" i="2"/>
  <c r="P341" i="2"/>
  <c r="P39" i="2"/>
  <c r="P342" i="2"/>
  <c r="P60" i="2"/>
  <c r="P136" i="2"/>
  <c r="P379" i="2"/>
  <c r="P380" i="2"/>
  <c r="P218" i="2"/>
  <c r="P311" i="2"/>
  <c r="P257" i="2"/>
  <c r="P406" i="2"/>
  <c r="P407" i="2"/>
  <c r="P122" i="2"/>
  <c r="P226" i="2"/>
  <c r="P242" i="2"/>
  <c r="P408" i="2"/>
  <c r="P243" i="2"/>
  <c r="P156" i="2"/>
  <c r="P343" i="2"/>
  <c r="P180" i="2"/>
  <c r="P53" i="2"/>
  <c r="P312" i="2"/>
  <c r="P258" i="2"/>
  <c r="P29" i="2"/>
  <c r="P227" i="2"/>
  <c r="P381" i="2"/>
  <c r="P409" i="2"/>
  <c r="P157" i="2"/>
  <c r="P7" i="2"/>
  <c r="P137" i="2"/>
  <c r="P8" i="2"/>
  <c r="P219" i="2"/>
  <c r="P209" i="2"/>
  <c r="P344" i="2"/>
  <c r="P96" i="2"/>
  <c r="P97" i="2"/>
  <c r="P123" i="2"/>
  <c r="P138" i="2"/>
  <c r="P98" i="2"/>
  <c r="P99" i="2"/>
  <c r="P244" i="2"/>
  <c r="P124" i="2"/>
  <c r="P74" i="2"/>
  <c r="P40" i="2"/>
  <c r="P158" i="2"/>
  <c r="P9" i="2"/>
  <c r="P15" i="2"/>
  <c r="P313" i="2"/>
  <c r="P345" i="2"/>
  <c r="P346" i="2"/>
  <c r="P100" i="2"/>
  <c r="P347" i="2"/>
  <c r="P41" i="2"/>
  <c r="P348" i="2"/>
  <c r="P314" i="2"/>
  <c r="P259" i="2"/>
  <c r="P274" i="2"/>
  <c r="P54" i="2"/>
  <c r="P22" i="2"/>
  <c r="P228" i="2"/>
  <c r="P294" i="2"/>
  <c r="P315" i="2"/>
  <c r="P139" i="2"/>
  <c r="P140" i="2"/>
  <c r="P382" i="2"/>
  <c r="P159" i="2"/>
  <c r="P42" i="2"/>
  <c r="P75" i="2"/>
  <c r="P101" i="2"/>
  <c r="P141" i="2"/>
  <c r="P260" i="2"/>
  <c r="P245" i="2"/>
  <c r="P43" i="2"/>
  <c r="P229" i="2"/>
  <c r="P316" i="2"/>
  <c r="P160" i="2"/>
  <c r="P317" i="2"/>
  <c r="P349" i="2"/>
  <c r="P295" i="2"/>
  <c r="P246" i="2"/>
  <c r="P161" i="2"/>
  <c r="P102" i="2"/>
  <c r="P174" i="2"/>
  <c r="P201" i="2"/>
  <c r="P383" i="2"/>
  <c r="P16" i="2"/>
  <c r="P318" i="2"/>
  <c r="P296" i="2"/>
  <c r="P23" i="2"/>
  <c r="P142" i="2"/>
  <c r="P275" i="2"/>
  <c r="P210" i="2"/>
  <c r="P76" i="2"/>
  <c r="P230" i="2"/>
  <c r="P261" i="2"/>
  <c r="P319" i="2"/>
  <c r="P183" i="2"/>
  <c r="P276" i="2"/>
  <c r="P277" i="2"/>
  <c r="P162" i="2"/>
  <c r="P211" i="2"/>
  <c r="P350" i="2"/>
  <c r="P384" i="2"/>
  <c r="P320" i="2"/>
  <c r="P385" i="2"/>
  <c r="P231" i="2"/>
  <c r="P247" i="2"/>
  <c r="P212" i="2"/>
  <c r="P278" i="2"/>
  <c r="P386" i="2"/>
  <c r="P205" i="2"/>
  <c r="P351" i="2"/>
  <c r="P125" i="2"/>
  <c r="P77" i="2"/>
  <c r="P410" i="2"/>
  <c r="P321" i="2"/>
  <c r="P103" i="2"/>
  <c r="P126" i="2"/>
  <c r="P24" i="2"/>
  <c r="P232" i="2"/>
  <c r="P104" i="2"/>
  <c r="P78" i="2"/>
  <c r="P44" i="2"/>
  <c r="P262" i="2"/>
  <c r="P248" i="2"/>
  <c r="P61" i="2"/>
  <c r="P387" i="2"/>
  <c r="P220" i="2"/>
  <c r="P279" i="2"/>
  <c r="P181" i="2"/>
  <c r="P79" i="2"/>
  <c r="P143" i="2"/>
  <c r="P25" i="2"/>
  <c r="P280" i="2"/>
  <c r="P163" i="2"/>
  <c r="P263" i="2"/>
  <c r="P164" i="2"/>
  <c r="P105" i="2"/>
  <c r="P17" i="2"/>
  <c r="P249" i="2"/>
  <c r="P388" i="2"/>
  <c r="P352" i="2"/>
  <c r="P175" i="2"/>
  <c r="P165" i="2"/>
  <c r="P389" i="2"/>
  <c r="P30" i="2"/>
  <c r="P297" i="2"/>
  <c r="P390" i="2"/>
  <c r="P322" i="2"/>
  <c r="P106" i="2"/>
  <c r="P391" i="2"/>
  <c r="P250" i="2"/>
  <c r="P353" i="2"/>
  <c r="P281" i="2"/>
  <c r="P392" i="2"/>
  <c r="P393" i="2"/>
  <c r="P354" i="2"/>
  <c r="P282" i="2"/>
  <c r="P166" i="2"/>
  <c r="P107" i="2"/>
  <c r="P45" i="2"/>
  <c r="P46" i="2"/>
  <c r="P323" i="2"/>
  <c r="P394" i="2"/>
  <c r="P202" i="2"/>
  <c r="P80" i="2"/>
  <c r="P324" i="2"/>
  <c r="P10" i="2"/>
  <c r="P325" i="2"/>
  <c r="P108" i="2"/>
  <c r="P283" i="2"/>
  <c r="P221" i="2"/>
  <c r="P326" i="2"/>
  <c r="P186" i="2"/>
  <c r="P127" i="2"/>
  <c r="P298" i="2"/>
  <c r="P213" i="2"/>
  <c r="P128" i="2"/>
  <c r="P327" i="2"/>
  <c r="P167" i="2"/>
  <c r="P355" i="2"/>
  <c r="P222" i="2"/>
  <c r="P109" i="2"/>
  <c r="P26" i="2"/>
  <c r="P47" i="2"/>
  <c r="P168" i="2"/>
  <c r="P284" i="2"/>
  <c r="P85" i="2"/>
  <c r="P395" i="2"/>
  <c r="P62" i="2"/>
  <c r="P396" i="2"/>
  <c r="P110" i="2"/>
  <c r="P144" i="2"/>
  <c r="P194" i="2"/>
  <c r="P203" i="2"/>
  <c r="P187" i="2"/>
  <c r="P299" i="2"/>
  <c r="P3" i="2"/>
  <c r="P178" i="2"/>
  <c r="P328" i="2"/>
  <c r="P356" i="2"/>
  <c r="P189" i="2"/>
  <c r="P357" i="2"/>
  <c r="P86" i="2"/>
  <c r="P358" i="2"/>
  <c r="P300" i="2"/>
  <c r="P87" i="2"/>
  <c r="P88" i="2"/>
  <c r="P111" i="2"/>
  <c r="P359" i="2"/>
  <c r="P360" i="2"/>
  <c r="P196" i="2"/>
  <c r="P81" i="2"/>
  <c r="P63" i="2"/>
  <c r="P89" i="2"/>
  <c r="P48" i="2"/>
  <c r="P192" i="2"/>
  <c r="P264" i="2"/>
  <c r="P197" i="2"/>
  <c r="P64" i="2"/>
  <c r="P329" i="2"/>
  <c r="P330" i="2"/>
  <c r="P176" i="2"/>
  <c r="P331" i="2"/>
  <c r="P397" i="2"/>
  <c r="P411" i="2"/>
  <c r="P129" i="2"/>
  <c r="P55" i="2"/>
  <c r="P11" i="2"/>
  <c r="P265" i="2"/>
  <c r="P233" i="2"/>
  <c r="P332" i="2"/>
  <c r="P188" i="2"/>
  <c r="P266" i="2"/>
  <c r="P361" i="2"/>
  <c r="P65" i="2"/>
  <c r="P12" i="2"/>
  <c r="P49" i="2"/>
  <c r="P398" i="2"/>
  <c r="P362" i="2"/>
  <c r="P198" i="2"/>
  <c r="P267" i="2"/>
  <c r="P130" i="2"/>
  <c r="P190" i="2"/>
  <c r="P363" i="2"/>
  <c r="P399" i="2"/>
  <c r="P169" i="2"/>
  <c r="P333" i="2"/>
  <c r="P177" i="2"/>
  <c r="P334" i="2"/>
  <c r="P66" i="2"/>
  <c r="P335" i="2"/>
  <c r="P223" i="2"/>
  <c r="P112" i="2"/>
  <c r="P113" i="2"/>
  <c r="P336" i="2"/>
  <c r="P90" i="2"/>
  <c r="P18" i="2"/>
  <c r="P400" i="2"/>
  <c r="P364" i="2"/>
  <c r="P401" i="2"/>
  <c r="P206" i="2"/>
  <c r="P145" i="2"/>
  <c r="P365" i="2"/>
  <c r="P337" i="2"/>
  <c r="P412" i="2"/>
  <c r="P402" i="2"/>
  <c r="P82" i="2"/>
  <c r="P251" i="2"/>
  <c r="O114" i="2"/>
  <c r="Q114" i="2" s="1"/>
  <c r="O199" i="2"/>
  <c r="Q199" i="2" s="1"/>
  <c r="O131" i="2"/>
  <c r="Q131" i="2" s="1"/>
  <c r="O31" i="2"/>
  <c r="Q31" i="2" s="1"/>
  <c r="O13" i="2"/>
  <c r="Q13" i="2" s="1"/>
  <c r="O146" i="2"/>
  <c r="Q146" i="2" s="1"/>
  <c r="O285" i="2"/>
  <c r="Q285" i="2" s="1"/>
  <c r="O268" i="2"/>
  <c r="Q268" i="2" s="1"/>
  <c r="O182" i="2"/>
  <c r="Q182" i="2" s="1"/>
  <c r="O115" i="2"/>
  <c r="Q115" i="2" s="1"/>
  <c r="O147" i="2"/>
  <c r="Q147" i="2" s="1"/>
  <c r="O214" i="2"/>
  <c r="Q214" i="2" s="1"/>
  <c r="O148" i="2"/>
  <c r="Q148" i="2" s="1"/>
  <c r="O301" i="2"/>
  <c r="Q301" i="2" s="1"/>
  <c r="O149" i="2"/>
  <c r="Q149" i="2" s="1"/>
  <c r="O234" i="2"/>
  <c r="Q234" i="2" s="1"/>
  <c r="O366" i="2"/>
  <c r="Q366" i="2" s="1"/>
  <c r="O302" i="2"/>
  <c r="Q302" i="2" s="1"/>
  <c r="O215" i="2"/>
  <c r="Q215" i="2" s="1"/>
  <c r="O367" i="2"/>
  <c r="Q367" i="2" s="1"/>
  <c r="O338" i="2"/>
  <c r="Q338" i="2" s="1"/>
  <c r="O303" i="2"/>
  <c r="Q303" i="2" s="1"/>
  <c r="O116" i="2"/>
  <c r="Q116" i="2" s="1"/>
  <c r="O304" i="2"/>
  <c r="Q304" i="2" s="1"/>
  <c r="O368" i="2"/>
  <c r="Q368" i="2" s="1"/>
  <c r="O369" i="2"/>
  <c r="Q369" i="2" s="1"/>
  <c r="O269" i="2"/>
  <c r="Q269" i="2" s="1"/>
  <c r="O224" i="2"/>
  <c r="Q224" i="2" s="1"/>
  <c r="O67" i="2"/>
  <c r="Q67" i="2" s="1"/>
  <c r="O32" i="2"/>
  <c r="Q32" i="2" s="1"/>
  <c r="O33" i="2"/>
  <c r="Q33" i="2" s="1"/>
  <c r="O184" i="2"/>
  <c r="Q184" i="2" s="1"/>
  <c r="O117" i="2"/>
  <c r="Q117" i="2" s="1"/>
  <c r="O4" i="2"/>
  <c r="Q4" i="2" s="1"/>
  <c r="R4" i="2" s="1"/>
  <c r="O170" i="2"/>
  <c r="Q170" i="2" s="1"/>
  <c r="O191" i="2"/>
  <c r="Q191" i="2" s="1"/>
  <c r="O207" i="2"/>
  <c r="Q207" i="2" s="1"/>
  <c r="O270" i="2"/>
  <c r="Q270" i="2" s="1"/>
  <c r="O271" i="2"/>
  <c r="Q271" i="2" s="1"/>
  <c r="O272" i="2"/>
  <c r="Q272" i="2" s="1"/>
  <c r="O5" i="2"/>
  <c r="Q5" i="2" s="1"/>
  <c r="O235" i="2"/>
  <c r="Q235" i="2" s="1"/>
  <c r="O370" i="2"/>
  <c r="Q370" i="2" s="1"/>
  <c r="O68" i="2"/>
  <c r="Q68" i="2" s="1"/>
  <c r="O236" i="2"/>
  <c r="Q236" i="2" s="1"/>
  <c r="O237" i="2"/>
  <c r="Q237" i="2" s="1"/>
  <c r="O34" i="2"/>
  <c r="Q34" i="2" s="1"/>
  <c r="O69" i="2"/>
  <c r="Q69" i="2" s="1"/>
  <c r="O118" i="2"/>
  <c r="Q118" i="2" s="1"/>
  <c r="O35" i="2"/>
  <c r="Q35" i="2" s="1"/>
  <c r="O171" i="2"/>
  <c r="Q171" i="2" s="1"/>
  <c r="O19" i="2"/>
  <c r="Q19" i="2" s="1"/>
  <c r="O195" i="2"/>
  <c r="Q195" i="2" s="1"/>
  <c r="O132" i="2"/>
  <c r="Q132" i="2" s="1"/>
  <c r="O305" i="2"/>
  <c r="Q305" i="2" s="1"/>
  <c r="O91" i="2"/>
  <c r="Q91" i="2" s="1"/>
  <c r="O306" i="2"/>
  <c r="Q306" i="2" s="1"/>
  <c r="O238" i="2"/>
  <c r="Q238" i="2" s="1"/>
  <c r="O371" i="2"/>
  <c r="Q371" i="2" s="1"/>
  <c r="O307" i="2"/>
  <c r="Q307" i="2" s="1"/>
  <c r="O286" i="2"/>
  <c r="Q286" i="2" s="1"/>
  <c r="O133" i="2"/>
  <c r="Q133" i="2" s="1"/>
  <c r="O252" i="2"/>
  <c r="Q252" i="2" s="1"/>
  <c r="O193" i="2"/>
  <c r="Q193" i="2" s="1"/>
  <c r="O403" i="2"/>
  <c r="Q403" i="2" s="1"/>
  <c r="O287" i="2"/>
  <c r="Q287" i="2" s="1"/>
  <c r="O70" i="2"/>
  <c r="Q70" i="2" s="1"/>
  <c r="O253" i="2"/>
  <c r="Q253" i="2" s="1"/>
  <c r="O27" i="2"/>
  <c r="Q27" i="2" s="1"/>
  <c r="O20" i="2"/>
  <c r="Q20" i="2" s="1"/>
  <c r="O71" i="2"/>
  <c r="Q71" i="2" s="1"/>
  <c r="O150" i="2"/>
  <c r="Q150" i="2" s="1"/>
  <c r="O72" i="2"/>
  <c r="Q72" i="2" s="1"/>
  <c r="O119" i="2"/>
  <c r="Q119" i="2" s="1"/>
  <c r="O120" i="2"/>
  <c r="Q120" i="2" s="1"/>
  <c r="O50" i="2"/>
  <c r="Q50" i="2" s="1"/>
  <c r="O372" i="2"/>
  <c r="Q372" i="2" s="1"/>
  <c r="O36" i="2"/>
  <c r="Q36" i="2" s="1"/>
  <c r="O179" i="2"/>
  <c r="Q179" i="2" s="1"/>
  <c r="O404" i="2"/>
  <c r="Q404" i="2" s="1"/>
  <c r="O254" i="2"/>
  <c r="Q254" i="2" s="1"/>
  <c r="O339" i="2"/>
  <c r="Q339" i="2" s="1"/>
  <c r="O255" i="2"/>
  <c r="Q255" i="2" s="1"/>
  <c r="O134" i="2"/>
  <c r="Q134" i="2" s="1"/>
  <c r="O373" i="2"/>
  <c r="Q373" i="2" s="1"/>
  <c r="O121" i="2"/>
  <c r="Q121" i="2" s="1"/>
  <c r="O288" i="2"/>
  <c r="Q288" i="2" s="1"/>
  <c r="O185" i="2"/>
  <c r="Q185" i="2" s="1"/>
  <c r="O172" i="2"/>
  <c r="Q172" i="2" s="1"/>
  <c r="O374" i="2"/>
  <c r="Q374" i="2" s="1"/>
  <c r="O239" i="2"/>
  <c r="Q239" i="2" s="1"/>
  <c r="O151" i="2"/>
  <c r="Q151" i="2" s="1"/>
  <c r="O92" i="2"/>
  <c r="Q92" i="2" s="1"/>
  <c r="O240" i="2"/>
  <c r="Q240" i="2" s="1"/>
  <c r="O308" i="2"/>
  <c r="Q308" i="2" s="1"/>
  <c r="O173" i="2"/>
  <c r="Q173" i="2" s="1"/>
  <c r="O375" i="2"/>
  <c r="Q375" i="2" s="1"/>
  <c r="O273" i="2"/>
  <c r="Q273" i="2" s="1"/>
  <c r="O28" i="2"/>
  <c r="Q28" i="2" s="1"/>
  <c r="O216" i="2"/>
  <c r="Q216" i="2" s="1"/>
  <c r="O93" i="2"/>
  <c r="Q93" i="2" s="1"/>
  <c r="O135" i="2"/>
  <c r="Q135" i="2" s="1"/>
  <c r="O56" i="2"/>
  <c r="Q56" i="2" s="1"/>
  <c r="O21" i="2"/>
  <c r="Q21" i="2" s="1"/>
  <c r="O94" i="2"/>
  <c r="Q94" i="2" s="1"/>
  <c r="O95" i="2"/>
  <c r="Q95" i="2" s="1"/>
  <c r="O289" i="2"/>
  <c r="Q289" i="2" s="1"/>
  <c r="O290" i="2"/>
  <c r="Q290" i="2" s="1"/>
  <c r="O241" i="2"/>
  <c r="Q241" i="2" s="1"/>
  <c r="O291" i="2"/>
  <c r="Q291" i="2" s="1"/>
  <c r="O57" i="2"/>
  <c r="Q57" i="2" s="1"/>
  <c r="O58" i="2"/>
  <c r="Q58" i="2" s="1"/>
  <c r="O83" i="2"/>
  <c r="Q83" i="2" s="1"/>
  <c r="O51" i="2"/>
  <c r="Q51" i="2" s="1"/>
  <c r="O73" i="2"/>
  <c r="Q73" i="2" s="1"/>
  <c r="O292" i="2"/>
  <c r="Q292" i="2" s="1"/>
  <c r="O376" i="2"/>
  <c r="Q376" i="2" s="1"/>
  <c r="O37" i="2"/>
  <c r="Q37" i="2" s="1"/>
  <c r="O6" i="2"/>
  <c r="Q6" i="2" s="1"/>
  <c r="O152" i="2"/>
  <c r="Q152" i="2" s="1"/>
  <c r="O256" i="2"/>
  <c r="Q256" i="2" s="1"/>
  <c r="O14" i="2"/>
  <c r="Q14" i="2" s="1"/>
  <c r="O200" i="2"/>
  <c r="Q200" i="2" s="1"/>
  <c r="O217" i="2"/>
  <c r="Q217" i="2" s="1"/>
  <c r="O225" i="2"/>
  <c r="Q225" i="2" s="1"/>
  <c r="O309" i="2"/>
  <c r="Q309" i="2" s="1"/>
  <c r="O84" i="2"/>
  <c r="Q84" i="2" s="1"/>
  <c r="O153" i="2"/>
  <c r="Q153" i="2" s="1"/>
  <c r="O38" i="2"/>
  <c r="Q38" i="2" s="1"/>
  <c r="O59" i="2"/>
  <c r="Q59" i="2" s="1"/>
  <c r="O52" i="2"/>
  <c r="Q52" i="2" s="1"/>
  <c r="O310" i="2"/>
  <c r="Q310" i="2" s="1"/>
  <c r="O293" i="2"/>
  <c r="Q293" i="2" s="1"/>
  <c r="O154" i="2"/>
  <c r="Q154" i="2" s="1"/>
  <c r="O204" i="2"/>
  <c r="Q204" i="2" s="1"/>
  <c r="O377" i="2"/>
  <c r="Q377" i="2" s="1"/>
  <c r="O340" i="2"/>
  <c r="Q340" i="2" s="1"/>
  <c r="O378" i="2"/>
  <c r="Q378" i="2" s="1"/>
  <c r="O405" i="2"/>
  <c r="Q405" i="2" s="1"/>
  <c r="O155" i="2"/>
  <c r="Q155" i="2" s="1"/>
  <c r="O208" i="2"/>
  <c r="Q208" i="2" s="1"/>
  <c r="O341" i="2"/>
  <c r="Q341" i="2" s="1"/>
  <c r="O39" i="2"/>
  <c r="Q39" i="2" s="1"/>
  <c r="O342" i="2"/>
  <c r="Q342" i="2" s="1"/>
  <c r="O60" i="2"/>
  <c r="Q60" i="2" s="1"/>
  <c r="O136" i="2"/>
  <c r="Q136" i="2" s="1"/>
  <c r="O379" i="2"/>
  <c r="Q379" i="2" s="1"/>
  <c r="O380" i="2"/>
  <c r="Q380" i="2" s="1"/>
  <c r="O218" i="2"/>
  <c r="Q218" i="2" s="1"/>
  <c r="O311" i="2"/>
  <c r="Q311" i="2" s="1"/>
  <c r="O257" i="2"/>
  <c r="Q257" i="2" s="1"/>
  <c r="O406" i="2"/>
  <c r="Q406" i="2" s="1"/>
  <c r="O407" i="2"/>
  <c r="Q407" i="2" s="1"/>
  <c r="O122" i="2"/>
  <c r="Q122" i="2" s="1"/>
  <c r="O226" i="2"/>
  <c r="Q226" i="2" s="1"/>
  <c r="O242" i="2"/>
  <c r="Q242" i="2" s="1"/>
  <c r="O408" i="2"/>
  <c r="Q408" i="2" s="1"/>
  <c r="O243" i="2"/>
  <c r="Q243" i="2" s="1"/>
  <c r="O156" i="2"/>
  <c r="Q156" i="2" s="1"/>
  <c r="O343" i="2"/>
  <c r="Q343" i="2" s="1"/>
  <c r="O180" i="2"/>
  <c r="Q180" i="2" s="1"/>
  <c r="O53" i="2"/>
  <c r="Q53" i="2" s="1"/>
  <c r="O312" i="2"/>
  <c r="Q312" i="2" s="1"/>
  <c r="O258" i="2"/>
  <c r="Q258" i="2" s="1"/>
  <c r="O29" i="2"/>
  <c r="Q29" i="2" s="1"/>
  <c r="O227" i="2"/>
  <c r="Q227" i="2" s="1"/>
  <c r="O381" i="2"/>
  <c r="Q381" i="2" s="1"/>
  <c r="O409" i="2"/>
  <c r="Q409" i="2" s="1"/>
  <c r="O157" i="2"/>
  <c r="Q157" i="2" s="1"/>
  <c r="O7" i="2"/>
  <c r="Q7" i="2" s="1"/>
  <c r="O137" i="2"/>
  <c r="Q137" i="2" s="1"/>
  <c r="O8" i="2"/>
  <c r="Q8" i="2" s="1"/>
  <c r="O219" i="2"/>
  <c r="Q219" i="2" s="1"/>
  <c r="O209" i="2"/>
  <c r="Q209" i="2" s="1"/>
  <c r="O344" i="2"/>
  <c r="Q344" i="2" s="1"/>
  <c r="O96" i="2"/>
  <c r="Q96" i="2" s="1"/>
  <c r="O97" i="2"/>
  <c r="Q97" i="2" s="1"/>
  <c r="O123" i="2"/>
  <c r="Q123" i="2" s="1"/>
  <c r="O138" i="2"/>
  <c r="Q138" i="2" s="1"/>
  <c r="O98" i="2"/>
  <c r="Q98" i="2" s="1"/>
  <c r="O99" i="2"/>
  <c r="Q99" i="2" s="1"/>
  <c r="O244" i="2"/>
  <c r="Q244" i="2" s="1"/>
  <c r="O124" i="2"/>
  <c r="Q124" i="2" s="1"/>
  <c r="O74" i="2"/>
  <c r="Q74" i="2" s="1"/>
  <c r="O40" i="2"/>
  <c r="Q40" i="2" s="1"/>
  <c r="O158" i="2"/>
  <c r="Q158" i="2" s="1"/>
  <c r="O9" i="2"/>
  <c r="Q9" i="2" s="1"/>
  <c r="O15" i="2"/>
  <c r="Q15" i="2" s="1"/>
  <c r="O313" i="2"/>
  <c r="Q313" i="2" s="1"/>
  <c r="O345" i="2"/>
  <c r="Q345" i="2" s="1"/>
  <c r="O346" i="2"/>
  <c r="Q346" i="2" s="1"/>
  <c r="O100" i="2"/>
  <c r="Q100" i="2" s="1"/>
  <c r="O347" i="2"/>
  <c r="Q347" i="2" s="1"/>
  <c r="O41" i="2"/>
  <c r="Q41" i="2" s="1"/>
  <c r="O348" i="2"/>
  <c r="Q348" i="2" s="1"/>
  <c r="O314" i="2"/>
  <c r="Q314" i="2" s="1"/>
  <c r="O259" i="2"/>
  <c r="Q259" i="2" s="1"/>
  <c r="O274" i="2"/>
  <c r="Q274" i="2" s="1"/>
  <c r="O54" i="2"/>
  <c r="Q54" i="2" s="1"/>
  <c r="O22" i="2"/>
  <c r="Q22" i="2" s="1"/>
  <c r="O228" i="2"/>
  <c r="Q228" i="2" s="1"/>
  <c r="O294" i="2"/>
  <c r="Q294" i="2" s="1"/>
  <c r="O315" i="2"/>
  <c r="Q315" i="2" s="1"/>
  <c r="O139" i="2"/>
  <c r="Q139" i="2" s="1"/>
  <c r="O140" i="2"/>
  <c r="Q140" i="2" s="1"/>
  <c r="O382" i="2"/>
  <c r="Q382" i="2" s="1"/>
  <c r="O159" i="2"/>
  <c r="Q159" i="2" s="1"/>
  <c r="O42" i="2"/>
  <c r="Q42" i="2" s="1"/>
  <c r="O75" i="2"/>
  <c r="Q75" i="2" s="1"/>
  <c r="O101" i="2"/>
  <c r="Q101" i="2" s="1"/>
  <c r="O141" i="2"/>
  <c r="Q141" i="2" s="1"/>
  <c r="O260" i="2"/>
  <c r="Q260" i="2" s="1"/>
  <c r="O245" i="2"/>
  <c r="Q245" i="2" s="1"/>
  <c r="O43" i="2"/>
  <c r="Q43" i="2" s="1"/>
  <c r="O229" i="2"/>
  <c r="Q229" i="2" s="1"/>
  <c r="O316" i="2"/>
  <c r="Q316" i="2" s="1"/>
  <c r="O160" i="2"/>
  <c r="Q160" i="2" s="1"/>
  <c r="O317" i="2"/>
  <c r="Q317" i="2" s="1"/>
  <c r="O349" i="2"/>
  <c r="Q349" i="2" s="1"/>
  <c r="O295" i="2"/>
  <c r="Q295" i="2" s="1"/>
  <c r="O246" i="2"/>
  <c r="Q246" i="2" s="1"/>
  <c r="O161" i="2"/>
  <c r="Q161" i="2" s="1"/>
  <c r="O102" i="2"/>
  <c r="Q102" i="2" s="1"/>
  <c r="O174" i="2"/>
  <c r="Q174" i="2" s="1"/>
  <c r="O201" i="2"/>
  <c r="Q201" i="2" s="1"/>
  <c r="O383" i="2"/>
  <c r="Q383" i="2" s="1"/>
  <c r="O16" i="2"/>
  <c r="Q16" i="2" s="1"/>
  <c r="O318" i="2"/>
  <c r="Q318" i="2" s="1"/>
  <c r="O296" i="2"/>
  <c r="Q296" i="2" s="1"/>
  <c r="O23" i="2"/>
  <c r="Q23" i="2" s="1"/>
  <c r="O142" i="2"/>
  <c r="Q142" i="2" s="1"/>
  <c r="O275" i="2"/>
  <c r="Q275" i="2" s="1"/>
  <c r="O210" i="2"/>
  <c r="Q210" i="2" s="1"/>
  <c r="O76" i="2"/>
  <c r="Q76" i="2" s="1"/>
  <c r="O230" i="2"/>
  <c r="Q230" i="2" s="1"/>
  <c r="O261" i="2"/>
  <c r="Q261" i="2" s="1"/>
  <c r="O319" i="2"/>
  <c r="Q319" i="2" s="1"/>
  <c r="O183" i="2"/>
  <c r="Q183" i="2" s="1"/>
  <c r="O276" i="2"/>
  <c r="Q276" i="2" s="1"/>
  <c r="O277" i="2"/>
  <c r="Q277" i="2" s="1"/>
  <c r="O162" i="2"/>
  <c r="Q162" i="2" s="1"/>
  <c r="O211" i="2"/>
  <c r="Q211" i="2" s="1"/>
  <c r="O350" i="2"/>
  <c r="Q350" i="2" s="1"/>
  <c r="O384" i="2"/>
  <c r="Q384" i="2" s="1"/>
  <c r="O320" i="2"/>
  <c r="Q320" i="2" s="1"/>
  <c r="O385" i="2"/>
  <c r="Q385" i="2" s="1"/>
  <c r="O231" i="2"/>
  <c r="Q231" i="2" s="1"/>
  <c r="O247" i="2"/>
  <c r="Q247" i="2" s="1"/>
  <c r="O212" i="2"/>
  <c r="Q212" i="2" s="1"/>
  <c r="O278" i="2"/>
  <c r="Q278" i="2" s="1"/>
  <c r="O386" i="2"/>
  <c r="Q386" i="2" s="1"/>
  <c r="O205" i="2"/>
  <c r="Q205" i="2" s="1"/>
  <c r="O351" i="2"/>
  <c r="Q351" i="2" s="1"/>
  <c r="O125" i="2"/>
  <c r="Q125" i="2" s="1"/>
  <c r="O77" i="2"/>
  <c r="Q77" i="2" s="1"/>
  <c r="O410" i="2"/>
  <c r="Q410" i="2" s="1"/>
  <c r="O321" i="2"/>
  <c r="Q321" i="2" s="1"/>
  <c r="O103" i="2"/>
  <c r="Q103" i="2" s="1"/>
  <c r="O126" i="2"/>
  <c r="Q126" i="2" s="1"/>
  <c r="O24" i="2"/>
  <c r="Q24" i="2" s="1"/>
  <c r="O232" i="2"/>
  <c r="Q232" i="2" s="1"/>
  <c r="O104" i="2"/>
  <c r="Q104" i="2" s="1"/>
  <c r="O78" i="2"/>
  <c r="Q78" i="2" s="1"/>
  <c r="O44" i="2"/>
  <c r="Q44" i="2" s="1"/>
  <c r="O262" i="2"/>
  <c r="Q262" i="2" s="1"/>
  <c r="O248" i="2"/>
  <c r="Q248" i="2" s="1"/>
  <c r="O61" i="2"/>
  <c r="Q61" i="2" s="1"/>
  <c r="O387" i="2"/>
  <c r="Q387" i="2" s="1"/>
  <c r="O220" i="2"/>
  <c r="Q220" i="2" s="1"/>
  <c r="O279" i="2"/>
  <c r="Q279" i="2" s="1"/>
  <c r="O181" i="2"/>
  <c r="Q181" i="2" s="1"/>
  <c r="O79" i="2"/>
  <c r="Q79" i="2" s="1"/>
  <c r="O143" i="2"/>
  <c r="Q143" i="2" s="1"/>
  <c r="O25" i="2"/>
  <c r="Q25" i="2" s="1"/>
  <c r="O280" i="2"/>
  <c r="Q280" i="2" s="1"/>
  <c r="O163" i="2"/>
  <c r="Q163" i="2" s="1"/>
  <c r="O263" i="2"/>
  <c r="Q263" i="2" s="1"/>
  <c r="O164" i="2"/>
  <c r="Q164" i="2" s="1"/>
  <c r="O105" i="2"/>
  <c r="Q105" i="2" s="1"/>
  <c r="O17" i="2"/>
  <c r="Q17" i="2" s="1"/>
  <c r="O249" i="2"/>
  <c r="Q249" i="2" s="1"/>
  <c r="O388" i="2"/>
  <c r="Q388" i="2" s="1"/>
  <c r="O352" i="2"/>
  <c r="Q352" i="2" s="1"/>
  <c r="O175" i="2"/>
  <c r="Q175" i="2" s="1"/>
  <c r="O165" i="2"/>
  <c r="Q165" i="2" s="1"/>
  <c r="O389" i="2"/>
  <c r="Q389" i="2" s="1"/>
  <c r="O30" i="2"/>
  <c r="Q30" i="2" s="1"/>
  <c r="O297" i="2"/>
  <c r="Q297" i="2" s="1"/>
  <c r="O390" i="2"/>
  <c r="Q390" i="2" s="1"/>
  <c r="O322" i="2"/>
  <c r="Q322" i="2" s="1"/>
  <c r="O106" i="2"/>
  <c r="Q106" i="2" s="1"/>
  <c r="O391" i="2"/>
  <c r="Q391" i="2" s="1"/>
  <c r="O250" i="2"/>
  <c r="Q250" i="2" s="1"/>
  <c r="O353" i="2"/>
  <c r="Q353" i="2" s="1"/>
  <c r="O281" i="2"/>
  <c r="Q281" i="2" s="1"/>
  <c r="O392" i="2"/>
  <c r="Q392" i="2" s="1"/>
  <c r="O393" i="2"/>
  <c r="Q393" i="2" s="1"/>
  <c r="O354" i="2"/>
  <c r="Q354" i="2" s="1"/>
  <c r="O282" i="2"/>
  <c r="Q282" i="2" s="1"/>
  <c r="O166" i="2"/>
  <c r="Q166" i="2" s="1"/>
  <c r="O107" i="2"/>
  <c r="Q107" i="2" s="1"/>
  <c r="O45" i="2"/>
  <c r="Q45" i="2" s="1"/>
  <c r="O46" i="2"/>
  <c r="Q46" i="2" s="1"/>
  <c r="O323" i="2"/>
  <c r="Q323" i="2" s="1"/>
  <c r="O394" i="2"/>
  <c r="Q394" i="2" s="1"/>
  <c r="O202" i="2"/>
  <c r="Q202" i="2" s="1"/>
  <c r="O80" i="2"/>
  <c r="Q80" i="2" s="1"/>
  <c r="O324" i="2"/>
  <c r="Q324" i="2" s="1"/>
  <c r="O10" i="2"/>
  <c r="Q10" i="2" s="1"/>
  <c r="O325" i="2"/>
  <c r="Q325" i="2" s="1"/>
  <c r="O108" i="2"/>
  <c r="Q108" i="2" s="1"/>
  <c r="O283" i="2"/>
  <c r="Q283" i="2" s="1"/>
  <c r="O221" i="2"/>
  <c r="Q221" i="2" s="1"/>
  <c r="O326" i="2"/>
  <c r="Q326" i="2" s="1"/>
  <c r="O186" i="2"/>
  <c r="Q186" i="2" s="1"/>
  <c r="O127" i="2"/>
  <c r="Q127" i="2" s="1"/>
  <c r="O298" i="2"/>
  <c r="Q298" i="2" s="1"/>
  <c r="O213" i="2"/>
  <c r="Q213" i="2" s="1"/>
  <c r="O128" i="2"/>
  <c r="Q128" i="2" s="1"/>
  <c r="O327" i="2"/>
  <c r="Q327" i="2" s="1"/>
  <c r="O167" i="2"/>
  <c r="Q167" i="2" s="1"/>
  <c r="O355" i="2"/>
  <c r="Q355" i="2" s="1"/>
  <c r="O222" i="2"/>
  <c r="Q222" i="2" s="1"/>
  <c r="O109" i="2"/>
  <c r="Q109" i="2" s="1"/>
  <c r="O26" i="2"/>
  <c r="Q26" i="2" s="1"/>
  <c r="O47" i="2"/>
  <c r="Q47" i="2" s="1"/>
  <c r="O168" i="2"/>
  <c r="Q168" i="2" s="1"/>
  <c r="O284" i="2"/>
  <c r="Q284" i="2" s="1"/>
  <c r="O85" i="2"/>
  <c r="Q85" i="2" s="1"/>
  <c r="O395" i="2"/>
  <c r="Q395" i="2" s="1"/>
  <c r="O62" i="2"/>
  <c r="Q62" i="2" s="1"/>
  <c r="O396" i="2"/>
  <c r="Q396" i="2" s="1"/>
  <c r="O110" i="2"/>
  <c r="Q110" i="2" s="1"/>
  <c r="O144" i="2"/>
  <c r="Q144" i="2" s="1"/>
  <c r="O194" i="2"/>
  <c r="Q194" i="2" s="1"/>
  <c r="O203" i="2"/>
  <c r="Q203" i="2" s="1"/>
  <c r="O187" i="2"/>
  <c r="Q187" i="2" s="1"/>
  <c r="O299" i="2"/>
  <c r="Q299" i="2" s="1"/>
  <c r="O3" i="2"/>
  <c r="Q3" i="2" s="1"/>
  <c r="O178" i="2"/>
  <c r="Q178" i="2" s="1"/>
  <c r="O328" i="2"/>
  <c r="Q328" i="2" s="1"/>
  <c r="O356" i="2"/>
  <c r="Q356" i="2" s="1"/>
  <c r="O189" i="2"/>
  <c r="Q189" i="2" s="1"/>
  <c r="O357" i="2"/>
  <c r="Q357" i="2" s="1"/>
  <c r="O86" i="2"/>
  <c r="Q86" i="2" s="1"/>
  <c r="O358" i="2"/>
  <c r="Q358" i="2" s="1"/>
  <c r="O300" i="2"/>
  <c r="Q300" i="2" s="1"/>
  <c r="O87" i="2"/>
  <c r="Q87" i="2" s="1"/>
  <c r="O88" i="2"/>
  <c r="Q88" i="2" s="1"/>
  <c r="O111" i="2"/>
  <c r="Q111" i="2" s="1"/>
  <c r="O359" i="2"/>
  <c r="Q359" i="2" s="1"/>
  <c r="O360" i="2"/>
  <c r="Q360" i="2" s="1"/>
  <c r="O196" i="2"/>
  <c r="Q196" i="2" s="1"/>
  <c r="O81" i="2"/>
  <c r="Q81" i="2" s="1"/>
  <c r="O63" i="2"/>
  <c r="Q63" i="2" s="1"/>
  <c r="O89" i="2"/>
  <c r="Q89" i="2" s="1"/>
  <c r="O48" i="2"/>
  <c r="Q48" i="2" s="1"/>
  <c r="O192" i="2"/>
  <c r="Q192" i="2" s="1"/>
  <c r="O264" i="2"/>
  <c r="Q264" i="2" s="1"/>
  <c r="O197" i="2"/>
  <c r="Q197" i="2" s="1"/>
  <c r="O64" i="2"/>
  <c r="Q64" i="2" s="1"/>
  <c r="O329" i="2"/>
  <c r="Q329" i="2" s="1"/>
  <c r="O330" i="2"/>
  <c r="Q330" i="2" s="1"/>
  <c r="O176" i="2"/>
  <c r="Q176" i="2" s="1"/>
  <c r="O331" i="2"/>
  <c r="Q331" i="2" s="1"/>
  <c r="O397" i="2"/>
  <c r="Q397" i="2" s="1"/>
  <c r="O411" i="2"/>
  <c r="Q411" i="2" s="1"/>
  <c r="O129" i="2"/>
  <c r="Q129" i="2" s="1"/>
  <c r="O55" i="2"/>
  <c r="Q55" i="2" s="1"/>
  <c r="O11" i="2"/>
  <c r="Q11" i="2" s="1"/>
  <c r="O265" i="2"/>
  <c r="Q265" i="2" s="1"/>
  <c r="O233" i="2"/>
  <c r="Q233" i="2" s="1"/>
  <c r="O332" i="2"/>
  <c r="Q332" i="2" s="1"/>
  <c r="O188" i="2"/>
  <c r="Q188" i="2" s="1"/>
  <c r="O266" i="2"/>
  <c r="Q266" i="2" s="1"/>
  <c r="O361" i="2"/>
  <c r="Q361" i="2" s="1"/>
  <c r="O65" i="2"/>
  <c r="Q65" i="2" s="1"/>
  <c r="O12" i="2"/>
  <c r="Q12" i="2" s="1"/>
  <c r="O49" i="2"/>
  <c r="Q49" i="2" s="1"/>
  <c r="O398" i="2"/>
  <c r="Q398" i="2" s="1"/>
  <c r="O362" i="2"/>
  <c r="Q362" i="2" s="1"/>
  <c r="O198" i="2"/>
  <c r="Q198" i="2" s="1"/>
  <c r="O267" i="2"/>
  <c r="Q267" i="2" s="1"/>
  <c r="O130" i="2"/>
  <c r="Q130" i="2" s="1"/>
  <c r="O190" i="2"/>
  <c r="Q190" i="2" s="1"/>
  <c r="O363" i="2"/>
  <c r="Q363" i="2" s="1"/>
  <c r="O399" i="2"/>
  <c r="Q399" i="2" s="1"/>
  <c r="O169" i="2"/>
  <c r="Q169" i="2" s="1"/>
  <c r="O333" i="2"/>
  <c r="Q333" i="2" s="1"/>
  <c r="O177" i="2"/>
  <c r="Q177" i="2" s="1"/>
  <c r="O334" i="2"/>
  <c r="Q334" i="2" s="1"/>
  <c r="O66" i="2"/>
  <c r="Q66" i="2" s="1"/>
  <c r="O335" i="2"/>
  <c r="Q335" i="2" s="1"/>
  <c r="O223" i="2"/>
  <c r="Q223" i="2" s="1"/>
  <c r="O112" i="2"/>
  <c r="Q112" i="2" s="1"/>
  <c r="O113" i="2"/>
  <c r="Q113" i="2" s="1"/>
  <c r="O336" i="2"/>
  <c r="Q336" i="2" s="1"/>
  <c r="O90" i="2"/>
  <c r="Q90" i="2" s="1"/>
  <c r="O18" i="2"/>
  <c r="Q18" i="2" s="1"/>
  <c r="O400" i="2"/>
  <c r="Q400" i="2" s="1"/>
  <c r="O364" i="2"/>
  <c r="Q364" i="2" s="1"/>
  <c r="O401" i="2"/>
  <c r="Q401" i="2" s="1"/>
  <c r="O206" i="2"/>
  <c r="Q206" i="2" s="1"/>
  <c r="O145" i="2"/>
  <c r="Q145" i="2" s="1"/>
  <c r="O365" i="2"/>
  <c r="Q365" i="2" s="1"/>
  <c r="O337" i="2"/>
  <c r="Q337" i="2" s="1"/>
  <c r="O412" i="2"/>
  <c r="Q412" i="2" s="1"/>
  <c r="O402" i="2"/>
  <c r="Q402" i="2" s="1"/>
  <c r="O82" i="2"/>
  <c r="Q82" i="2" s="1"/>
  <c r="O251" i="2"/>
  <c r="Q251" i="2" s="1"/>
  <c r="D2" i="3"/>
  <c r="D3" i="3"/>
  <c r="D4" i="3"/>
  <c r="D5" i="3"/>
  <c r="D6" i="3"/>
  <c r="D7" i="3"/>
  <c r="D8" i="3"/>
  <c r="D9" i="3"/>
  <c r="D10" i="3"/>
  <c r="D11" i="3"/>
  <c r="D12" i="3"/>
  <c r="D13" i="3"/>
  <c r="D14" i="3"/>
  <c r="D15" i="3"/>
  <c r="D16" i="3"/>
  <c r="D17" i="3"/>
  <c r="D18" i="3"/>
  <c r="D19" i="3"/>
  <c r="D20" i="3"/>
  <c r="D21" i="3"/>
  <c r="D22" i="3"/>
  <c r="R303" i="2" l="1"/>
  <c r="R115" i="2"/>
  <c r="R192" i="2"/>
  <c r="R389" i="2"/>
  <c r="R43" i="2"/>
  <c r="R341" i="2"/>
  <c r="R20" i="2"/>
  <c r="R308" i="2"/>
  <c r="R371" i="2"/>
  <c r="R34" i="2"/>
  <c r="R116" i="2"/>
  <c r="R147" i="2"/>
  <c r="R18" i="2"/>
  <c r="R399" i="2"/>
  <c r="R266" i="2"/>
  <c r="R330" i="2"/>
  <c r="R359" i="2"/>
  <c r="R3" i="2"/>
  <c r="R168" i="2"/>
  <c r="R186" i="2"/>
  <c r="R46" i="2"/>
  <c r="R106" i="2"/>
  <c r="R105" i="2"/>
  <c r="R61" i="2"/>
  <c r="R77" i="2"/>
  <c r="R350" i="2"/>
  <c r="R142" i="2"/>
  <c r="R349" i="2"/>
  <c r="R159" i="2"/>
  <c r="R348" i="2"/>
  <c r="R124" i="2"/>
  <c r="R137" i="2"/>
  <c r="R156" i="2"/>
  <c r="R379" i="2"/>
  <c r="R204" i="2"/>
  <c r="R200" i="2"/>
  <c r="R57" i="2"/>
  <c r="R28" i="2"/>
  <c r="R288" i="2"/>
  <c r="R120" i="2"/>
  <c r="R252" i="2"/>
  <c r="R171" i="2"/>
  <c r="R271" i="2"/>
  <c r="R269" i="2"/>
  <c r="R149" i="2"/>
  <c r="R131" i="2"/>
  <c r="R412" i="2"/>
  <c r="R112" i="2"/>
  <c r="R267" i="2"/>
  <c r="R265" i="2"/>
  <c r="R264" i="2"/>
  <c r="R300" i="2"/>
  <c r="R194" i="2"/>
  <c r="R222" i="2"/>
  <c r="R108" i="2"/>
  <c r="R282" i="2"/>
  <c r="R30" i="2"/>
  <c r="R280" i="2"/>
  <c r="R78" i="2"/>
  <c r="R386" i="2"/>
  <c r="R276" i="2"/>
  <c r="R16" i="2"/>
  <c r="R229" i="2"/>
  <c r="R315" i="2"/>
  <c r="R346" i="2"/>
  <c r="R138" i="2"/>
  <c r="R381" i="2"/>
  <c r="R226" i="2"/>
  <c r="R39" i="2"/>
  <c r="R52" i="2"/>
  <c r="R6" i="2"/>
  <c r="R289" i="2"/>
  <c r="R255" i="2"/>
  <c r="R71" i="2"/>
  <c r="R170" i="2"/>
  <c r="R337" i="2"/>
  <c r="R223" i="2"/>
  <c r="R198" i="2"/>
  <c r="R11" i="2"/>
  <c r="R358" i="2"/>
  <c r="R144" i="2"/>
  <c r="R355" i="2"/>
  <c r="R325" i="2"/>
  <c r="R354" i="2"/>
  <c r="R25" i="2"/>
  <c r="R104" i="2"/>
  <c r="R278" i="2"/>
  <c r="R183" i="2"/>
  <c r="R383" i="2"/>
  <c r="R294" i="2"/>
  <c r="R345" i="2"/>
  <c r="R123" i="2"/>
  <c r="R227" i="2"/>
  <c r="R122" i="2"/>
  <c r="R59" i="2"/>
  <c r="R37" i="2"/>
  <c r="R95" i="2"/>
  <c r="R240" i="2"/>
  <c r="R339" i="2"/>
  <c r="R238" i="2"/>
  <c r="R237" i="2"/>
  <c r="R400" i="2"/>
  <c r="R169" i="2"/>
  <c r="R361" i="2"/>
  <c r="R176" i="2"/>
  <c r="R360" i="2"/>
  <c r="R178" i="2"/>
  <c r="R284" i="2"/>
  <c r="R127" i="2"/>
  <c r="R323" i="2"/>
  <c r="R391" i="2"/>
  <c r="R17" i="2"/>
  <c r="R387" i="2"/>
  <c r="R410" i="2"/>
  <c r="R384" i="2"/>
  <c r="R275" i="2"/>
  <c r="R295" i="2"/>
  <c r="R42" i="2"/>
  <c r="R314" i="2"/>
  <c r="R74" i="2"/>
  <c r="R8" i="2"/>
  <c r="R343" i="2"/>
  <c r="R380" i="2"/>
  <c r="R377" i="2"/>
  <c r="R217" i="2"/>
  <c r="R58" i="2"/>
  <c r="R216" i="2"/>
  <c r="R185" i="2"/>
  <c r="R50" i="2"/>
  <c r="R193" i="2"/>
  <c r="R19" i="2"/>
  <c r="R272" i="2"/>
  <c r="R224" i="2"/>
  <c r="R234" i="2"/>
  <c r="R31" i="2"/>
  <c r="R251" i="2"/>
  <c r="R90" i="2"/>
  <c r="R363" i="2"/>
  <c r="R188" i="2"/>
  <c r="R329" i="2"/>
  <c r="R111" i="2"/>
  <c r="R299" i="2"/>
  <c r="R47" i="2"/>
  <c r="R326" i="2"/>
  <c r="R45" i="2"/>
  <c r="R322" i="2"/>
  <c r="R164" i="2"/>
  <c r="R248" i="2"/>
  <c r="R125" i="2"/>
  <c r="R211" i="2"/>
  <c r="R23" i="2"/>
  <c r="R317" i="2"/>
  <c r="R382" i="2"/>
  <c r="R41" i="2"/>
  <c r="R244" i="2"/>
  <c r="R7" i="2"/>
  <c r="R243" i="2"/>
  <c r="R136" i="2"/>
  <c r="R154" i="2"/>
  <c r="R14" i="2"/>
  <c r="R291" i="2"/>
  <c r="R273" i="2"/>
  <c r="R121" i="2"/>
  <c r="R119" i="2"/>
  <c r="R133" i="2"/>
  <c r="R35" i="2"/>
  <c r="R270" i="2"/>
  <c r="R369" i="2"/>
  <c r="R301" i="2"/>
  <c r="R199" i="2"/>
  <c r="R82" i="2"/>
  <c r="R336" i="2"/>
  <c r="R190" i="2"/>
  <c r="R332" i="2"/>
  <c r="R64" i="2"/>
  <c r="R88" i="2"/>
  <c r="R187" i="2"/>
  <c r="R26" i="2"/>
  <c r="R221" i="2"/>
  <c r="R107" i="2"/>
  <c r="R390" i="2"/>
  <c r="R263" i="2"/>
  <c r="R262" i="2"/>
  <c r="R351" i="2"/>
  <c r="R162" i="2"/>
  <c r="R296" i="2"/>
  <c r="R160" i="2"/>
  <c r="R140" i="2"/>
  <c r="R347" i="2"/>
  <c r="R99" i="2"/>
  <c r="R157" i="2"/>
  <c r="R408" i="2"/>
  <c r="R60" i="2"/>
  <c r="R293" i="2"/>
  <c r="R256" i="2"/>
  <c r="R241" i="2"/>
  <c r="R375" i="2"/>
  <c r="R373" i="2"/>
  <c r="R72" i="2"/>
  <c r="R286" i="2"/>
  <c r="R118" i="2"/>
  <c r="R207" i="2"/>
  <c r="R368" i="2"/>
  <c r="R148" i="2"/>
  <c r="R114" i="2"/>
  <c r="R402" i="2"/>
  <c r="R113" i="2"/>
  <c r="R130" i="2"/>
  <c r="R233" i="2"/>
  <c r="R197" i="2"/>
  <c r="R87" i="2"/>
  <c r="R203" i="2"/>
  <c r="R109" i="2"/>
  <c r="R283" i="2"/>
  <c r="R166" i="2"/>
  <c r="R297" i="2"/>
  <c r="R163" i="2"/>
  <c r="R44" i="2"/>
  <c r="R205" i="2"/>
  <c r="R277" i="2"/>
  <c r="R318" i="2"/>
  <c r="R316" i="2"/>
  <c r="R139" i="2"/>
  <c r="R100" i="2"/>
  <c r="R98" i="2"/>
  <c r="R409" i="2"/>
  <c r="R242" i="2"/>
  <c r="R342" i="2"/>
  <c r="R310" i="2"/>
  <c r="R152" i="2"/>
  <c r="R290" i="2"/>
  <c r="R173" i="2"/>
  <c r="R134" i="2"/>
  <c r="R150" i="2"/>
  <c r="R307" i="2"/>
  <c r="R69" i="2"/>
  <c r="R191" i="2"/>
  <c r="R304" i="2"/>
  <c r="R214" i="2"/>
  <c r="R365" i="2"/>
  <c r="R335" i="2"/>
  <c r="R362" i="2"/>
  <c r="R55" i="2"/>
  <c r="R48" i="2"/>
  <c r="R86" i="2"/>
  <c r="R110" i="2"/>
  <c r="R167" i="2"/>
  <c r="R10" i="2"/>
  <c r="R393" i="2"/>
  <c r="R165" i="2"/>
  <c r="R143" i="2"/>
  <c r="R232" i="2"/>
  <c r="R212" i="2"/>
  <c r="R319" i="2"/>
  <c r="R201" i="2"/>
  <c r="R245" i="2"/>
  <c r="R228" i="2"/>
  <c r="R313" i="2"/>
  <c r="R97" i="2"/>
  <c r="R29" i="2"/>
  <c r="R407" i="2"/>
  <c r="R208" i="2"/>
  <c r="R38" i="2"/>
  <c r="R376" i="2"/>
  <c r="R94" i="2"/>
  <c r="R92" i="2"/>
  <c r="R254" i="2"/>
  <c r="R27" i="2"/>
  <c r="R306" i="2"/>
  <c r="R236" i="2"/>
  <c r="R117" i="2"/>
  <c r="R338" i="2"/>
  <c r="R182" i="2"/>
  <c r="I12" i="3"/>
  <c r="J12" i="3" s="1"/>
  <c r="R145" i="2"/>
  <c r="R66" i="2"/>
  <c r="R398" i="2"/>
  <c r="R129" i="2"/>
  <c r="R89" i="2"/>
  <c r="R357" i="2"/>
  <c r="R396" i="2"/>
  <c r="R327" i="2"/>
  <c r="R324" i="2"/>
  <c r="R392" i="2"/>
  <c r="R175" i="2"/>
  <c r="R79" i="2"/>
  <c r="R24" i="2"/>
  <c r="R247" i="2"/>
  <c r="R261" i="2"/>
  <c r="R174" i="2"/>
  <c r="R260" i="2"/>
  <c r="R22" i="2"/>
  <c r="R15" i="2"/>
  <c r="R96" i="2"/>
  <c r="R258" i="2"/>
  <c r="R406" i="2"/>
  <c r="R155" i="2"/>
  <c r="R153" i="2"/>
  <c r="R292" i="2"/>
  <c r="R21" i="2"/>
  <c r="R151" i="2"/>
  <c r="R404" i="2"/>
  <c r="R253" i="2"/>
  <c r="R91" i="2"/>
  <c r="R68" i="2"/>
  <c r="R184" i="2"/>
  <c r="R367" i="2"/>
  <c r="R268" i="2"/>
  <c r="R206" i="2"/>
  <c r="R334" i="2"/>
  <c r="R49" i="2"/>
  <c r="R411" i="2"/>
  <c r="R63" i="2"/>
  <c r="R189" i="2"/>
  <c r="R62" i="2"/>
  <c r="R128" i="2"/>
  <c r="R80" i="2"/>
  <c r="R281" i="2"/>
  <c r="R352" i="2"/>
  <c r="R181" i="2"/>
  <c r="R126" i="2"/>
  <c r="R231" i="2"/>
  <c r="R230" i="2"/>
  <c r="R102" i="2"/>
  <c r="R141" i="2"/>
  <c r="R54" i="2"/>
  <c r="R9" i="2"/>
  <c r="R344" i="2"/>
  <c r="R312" i="2"/>
  <c r="R257" i="2"/>
  <c r="R405" i="2"/>
  <c r="R84" i="2"/>
  <c r="R73" i="2"/>
  <c r="R56" i="2"/>
  <c r="R239" i="2"/>
  <c r="R179" i="2"/>
  <c r="R70" i="2"/>
  <c r="R305" i="2"/>
  <c r="R370" i="2"/>
  <c r="R33" i="2"/>
  <c r="R215" i="2"/>
  <c r="R285" i="2"/>
  <c r="R401" i="2"/>
  <c r="R177" i="2"/>
  <c r="R12" i="2"/>
  <c r="R397" i="2"/>
  <c r="R81" i="2"/>
  <c r="R356" i="2"/>
  <c r="R395" i="2"/>
  <c r="R213" i="2"/>
  <c r="R202" i="2"/>
  <c r="R353" i="2"/>
  <c r="R388" i="2"/>
  <c r="R279" i="2"/>
  <c r="R103" i="2"/>
  <c r="R385" i="2"/>
  <c r="R76" i="2"/>
  <c r="R161" i="2"/>
  <c r="R101" i="2"/>
  <c r="R274" i="2"/>
  <c r="R158" i="2"/>
  <c r="R209" i="2"/>
  <c r="R53" i="2"/>
  <c r="R311" i="2"/>
  <c r="R378" i="2"/>
  <c r="R309" i="2"/>
  <c r="R51" i="2"/>
  <c r="R135" i="2"/>
  <c r="R374" i="2"/>
  <c r="R36" i="2"/>
  <c r="R287" i="2"/>
  <c r="R132" i="2"/>
  <c r="R235" i="2"/>
  <c r="R32" i="2"/>
  <c r="R302" i="2"/>
  <c r="R146" i="2"/>
  <c r="R364" i="2"/>
  <c r="R333" i="2"/>
  <c r="R65" i="2"/>
  <c r="R331" i="2"/>
  <c r="R196" i="2"/>
  <c r="R328" i="2"/>
  <c r="R85" i="2"/>
  <c r="R298" i="2"/>
  <c r="R394" i="2"/>
  <c r="R250" i="2"/>
  <c r="R249" i="2"/>
  <c r="R220" i="2"/>
  <c r="R321" i="2"/>
  <c r="R320" i="2"/>
  <c r="R210" i="2"/>
  <c r="R246" i="2"/>
  <c r="R75" i="2"/>
  <c r="R259" i="2"/>
  <c r="R40" i="2"/>
  <c r="R219" i="2"/>
  <c r="R180" i="2"/>
  <c r="R218" i="2"/>
  <c r="R340" i="2"/>
  <c r="R225" i="2"/>
  <c r="R83" i="2"/>
  <c r="R93" i="2"/>
  <c r="R172" i="2"/>
  <c r="R372" i="2"/>
  <c r="R403" i="2"/>
  <c r="R195" i="2"/>
  <c r="R5" i="2"/>
  <c r="R67" i="2"/>
  <c r="R366" i="2"/>
  <c r="R13" i="2"/>
  <c r="I11" i="3"/>
  <c r="J11" i="3" s="1"/>
  <c r="I6" i="3"/>
  <c r="J6" i="3" s="1"/>
  <c r="D23" i="3"/>
  <c r="I5" i="3"/>
  <c r="J5" i="3" s="1"/>
  <c r="I9" i="3" l="1"/>
  <c r="J9" i="3" s="1"/>
  <c r="I10" i="3"/>
  <c r="J10" i="3" s="1"/>
</calcChain>
</file>

<file path=xl/sharedStrings.xml><?xml version="1.0" encoding="utf-8"?>
<sst xmlns="http://schemas.openxmlformats.org/spreadsheetml/2006/main" count="10751" uniqueCount="3841">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</sst>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
      <sz val="10"/>
      <name val="Arial"/>
      <family val="2"/>
      <charset val="1"/>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5">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xf numFmtId="0" fontId="6" fillId="0" borderId="0" xfId="0" applyFont="1"/>
  </cellXfs>
  <cellStyles count="1">
    <cellStyle name="Normal" xfId="0" builtinId="0"/>
  </cellStyles>
  <dxfs count="36">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a:t>
          </a:r>
        </a:p>
      </cx:txPr>
    </cx:title>
    <cx:plotArea>
      <cx:plotAreaRegion>
        <cx:series layoutId="clusteredColumn" uniqueId="{6FDEB38D-2CCC-4F52-B589-D3D6A1F7D076}" formatIdx="0">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visibility seriesName="0" categoryName="0" value="1"/>
          </cx:dataLabels>
          <cx:dataId val="0"/>
          <cx:layoutPr>
            <cx:aggregation/>
          </cx:layoutPr>
        </cx:series>
      </cx:plotAreaRegion>
      <cx:axis id="0">
        <cx:catScaling gapWidth="0.25"/>
        <cx:title>
          <cx:tx>
            <cx:txData>
              <cx:v>score (0..10.0)</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score (0..10.0)</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40" y="167640"/>
              <a:ext cx="4888523" cy="28346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1" totalsRowShown="0" headerRowDxfId="35" dataDxfId="34">
  <autoFilter ref="A1:P411" xr:uid="{00000000-0009-0000-0100-000001000000}"/>
  <sortState xmlns:xlrd2="http://schemas.microsoft.com/office/spreadsheetml/2017/richdata2" ref="A2:P411">
    <sortCondition ref="A2:A411"/>
  </sortState>
  <tableColumns count="16">
    <tableColumn id="2" xr3:uid="{00000000-0010-0000-0000-000002000000}" name="title" dataDxfId="33"/>
    <tableColumn id="3" xr3:uid="{00000000-0010-0000-0000-000003000000}" name="author" dataDxfId="32"/>
    <tableColumn id="4" xr3:uid="{00000000-0010-0000-0000-000004000000}" name="journal" dataDxfId="31"/>
    <tableColumn id="5" xr3:uid="{00000000-0010-0000-0000-000005000000}" name="year" dataDxfId="30"/>
    <tableColumn id="6" xr3:uid="{00000000-0010-0000-0000-000006000000}" name="source" dataDxfId="29"/>
    <tableColumn id="7" xr3:uid="{00000000-0010-0000-0000-000007000000}" name="pages" dataDxfId="28"/>
    <tableColumn id="8" xr3:uid="{00000000-0010-0000-0000-000008000000}" name="volume" dataDxfId="27"/>
    <tableColumn id="9" xr3:uid="{00000000-0010-0000-0000-000009000000}" name="abstract" dataDxfId="26"/>
    <tableColumn id="10" xr3:uid="{00000000-0010-0000-0000-00000A000000}" name="document_type" dataDxfId="25"/>
    <tableColumn id="11" xr3:uid="{00000000-0010-0000-0000-00000B000000}" name="doi" dataDxfId="24"/>
    <tableColumn id="12" xr3:uid="{00000000-0010-0000-0000-00000C000000}" name="url" dataDxfId="23"/>
    <tableColumn id="13" xr3:uid="{00000000-0010-0000-0000-00000D000000}" name="affiliation" dataDxfId="22"/>
    <tableColumn id="14" xr3:uid="{00000000-0010-0000-0000-00000E000000}" name="author_keywords" dataDxfId="21"/>
    <tableColumn id="15" xr3:uid="{00000000-0010-0000-0000-00000F000000}" name="keywords" dataDxfId="20"/>
    <tableColumn id="16" xr3:uid="{00000000-0010-0000-0000-000010000000}" name="publisher" dataDxfId="19"/>
    <tableColumn id="17" xr3:uid="{00000000-0010-0000-0000-000011000000}" name="issn"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R412" totalsRowShown="0">
  <autoFilter ref="A2:R412" xr:uid="{4813C04E-3951-4C17-9AD5-5E22CD992176}"/>
  <sortState xmlns:xlrd2="http://schemas.microsoft.com/office/spreadsheetml/2017/richdata2" ref="A3:R412">
    <sortCondition ref="R3:R412" customList="yes,no"/>
    <sortCondition ref="C3:C412"/>
    <sortCondition ref="A3:A412"/>
  </sortState>
  <tableColumns count="18">
    <tableColumn id="1" xr3:uid="{0CF38550-DC26-45B3-A195-00D3E4C0F211}" name="title"/>
    <tableColumn id="12" xr3:uid="{0F077A71-3EE7-490D-B55E-70827DE813E8}" name="author"/>
    <tableColumn id="13" xr3:uid="{E81C4977-098C-4325-9C40-73E84C0ED44B}" name="year"/>
    <tableColumn id="19" xr3:uid="{46BD9103-423C-4179-B05A-B3E5ED93DB26}" name="doi" dataDxfId="10"/>
    <tableColumn id="18" xr3:uid="{54F3D085-288F-444A-B63F-9ECE6012AB45}" name="url" dataDxfId="9"/>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8">
      <calculatedColumnFormula>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calculatedColumnFormula>
    </tableColumn>
    <tableColumn id="16" xr3:uid="{08CFC487-1911-4523-B4F7-08D3704EBCB5}" name="QE R1:_x000a_QE2/3/5/8" dataDxfId="7">
      <calculatedColumnFormula>IF(OR(Table2[[#This Row],[QE2: method]]="none",Table2[[#This Row],[QE3: l+m]]="none",Table2[[#This Row],[QE5: long]]="none",Table2[[#This Row],[QE8: results]]="none"),"reject","ok")</calculatedColumnFormula>
    </tableColumn>
    <tableColumn id="14" xr3:uid="{146DE30D-BAE5-4D76-BDC1-96A99DD6A808}" name="QE R2:_x000a_cut-off" dataDxfId="6">
      <calculatedColumnFormula>IF(Table2[[#This Row],[QE score]]&lt;=$Q$1,"reject","ok")</calculatedColumnFormula>
    </tableColumn>
    <tableColumn id="17" xr3:uid="{A6EA9EB1-7A33-482B-AD2C-06AB5AFB4F94}" name="include?" dataDxfId="5">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4" dataDxfId="3">
  <autoFilter ref="A1:A4" xr:uid="{D216FC5C-BC08-42D4-B4E1-15413C03FFAD}"/>
  <tableColumns count="1">
    <tableColumn id="1" xr3:uid="{BFB27CC8-6784-4A15-9BE3-FC016698C653}" name="QE options" dataDxfId="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1">
  <autoFilter ref="C1:D22" xr:uid="{CC8D7A7E-57EA-48C7-8BE2-5733263DD580}"/>
  <tableColumns count="2">
    <tableColumn id="1" xr3:uid="{536DF366-6912-4F71-946E-28E7190508D7}" name="QE scores"/>
    <tableColumn id="2" xr3:uid="{240223F8-A5E3-481C-B7A6-C0256D4044C0}" name="#records" dataDxfId="0">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1"/>
  <sheetViews>
    <sheetView tabSelected="1" workbookViewId="0"/>
  </sheetViews>
  <sheetFormatPr defaultRowHeight="13.2" x14ac:dyDescent="0.25"/>
  <cols>
    <col min="1" max="1" width="70.6640625" customWidth="1"/>
    <col min="2" max="2" width="9" customWidth="1"/>
    <col min="3" max="3" width="9.5546875" customWidth="1"/>
    <col min="4" max="4" width="7.88671875" customWidth="1"/>
    <col min="5" max="5" width="9.109375" customWidth="1"/>
    <col min="6" max="6" width="8.5546875" customWidth="1"/>
    <col min="7" max="7" width="9.88671875" customWidth="1"/>
    <col min="8" max="8" width="10.33203125" customWidth="1"/>
    <col min="9" max="9" width="17" customWidth="1"/>
    <col min="10" max="11" width="7.88671875" customWidth="1"/>
    <col min="12" max="12" width="11.6640625" customWidth="1"/>
    <col min="13" max="13" width="18.5546875" customWidth="1"/>
    <col min="14" max="14" width="11.6640625" customWidth="1"/>
    <col min="15" max="15" width="11.5546875" customWidth="1"/>
    <col min="16" max="16" width="7.886718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5">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5">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5">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5">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5">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5">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5">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5">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5">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5">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5">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5">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5">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5">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5">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5">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5">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5">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5">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5">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5">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5">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5">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5">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5">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5">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5">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5">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5">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5">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5">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5">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5">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5">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5">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5">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5">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5">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5">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5">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5">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5">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5">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5">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5">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5">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5">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5">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5">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5">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5">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5">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5">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5">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5">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5">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5">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5">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5">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5">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5">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5">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5">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5">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5">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5">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5">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5">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5">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5">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5">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5">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5">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5">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5">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5">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5">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5">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5">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5">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5">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5">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5">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5">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5">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5">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5">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5">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5">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5">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5">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5">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5">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5">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5">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5">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5">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5">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5">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5">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5">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5">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5">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5">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5">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5">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5">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5">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5">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5">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5">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5">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5">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5">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5">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5">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5">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5">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5">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5">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5">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5">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5">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5">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5">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5">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5">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5">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5">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5">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5">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5">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5">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5">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5">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5">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5">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5">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5">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5">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5">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5">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5">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5">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5">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5">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5">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5">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5">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5">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5">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5">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5">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5">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5">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5">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5">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5">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5">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5">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5">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5">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5">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5">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5">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5">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5">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5">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5">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5">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5">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5">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5">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5">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5">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5">
      <c r="A178" s="2" t="s">
        <v>1739</v>
      </c>
      <c r="B178" s="2" t="s">
        <v>1740</v>
      </c>
      <c r="C178" s="2" t="s">
        <v>1741</v>
      </c>
      <c r="D178" s="2" t="s">
        <v>38</v>
      </c>
      <c r="E178" s="2" t="s">
        <v>1432</v>
      </c>
      <c r="F178" s="2" t="s">
        <v>1742</v>
      </c>
      <c r="G178" s="2"/>
      <c r="H178" s="2" t="s">
        <v>1743</v>
      </c>
      <c r="I178" s="2" t="s">
        <v>1433</v>
      </c>
      <c r="J178" s="2"/>
      <c r="K178" s="2" t="s">
        <v>1744</v>
      </c>
      <c r="L178" s="2" t="s">
        <v>1745</v>
      </c>
      <c r="M178" s="2"/>
      <c r="N178" s="2" t="s">
        <v>1746</v>
      </c>
      <c r="O178" s="2" t="s">
        <v>1747</v>
      </c>
      <c r="P178" s="2"/>
    </row>
    <row r="179" spans="1:16" x14ac:dyDescent="0.25">
      <c r="A179" s="2" t="s">
        <v>3426</v>
      </c>
      <c r="B179" s="2" t="s">
        <v>3427</v>
      </c>
      <c r="C179" s="2" t="s">
        <v>1009</v>
      </c>
      <c r="D179" s="2" t="s">
        <v>66</v>
      </c>
      <c r="E179" s="2" t="s">
        <v>853</v>
      </c>
      <c r="F179" s="2" t="s">
        <v>3428</v>
      </c>
      <c r="G179" s="2"/>
      <c r="H179" s="2" t="s">
        <v>3429</v>
      </c>
      <c r="I179" s="2"/>
      <c r="J179" s="2" t="s">
        <v>3430</v>
      </c>
      <c r="K179" s="2" t="s">
        <v>3431</v>
      </c>
      <c r="L179" s="2"/>
      <c r="M179" s="2"/>
      <c r="N179" s="2" t="s">
        <v>3432</v>
      </c>
      <c r="O179" s="2"/>
      <c r="P179" s="2"/>
    </row>
    <row r="180" spans="1:16" x14ac:dyDescent="0.25">
      <c r="A180" s="2" t="s">
        <v>508</v>
      </c>
      <c r="B180" s="2" t="s">
        <v>509</v>
      </c>
      <c r="C180" s="2" t="s">
        <v>37</v>
      </c>
      <c r="D180" s="2" t="s">
        <v>58</v>
      </c>
      <c r="E180" s="2" t="s">
        <v>1432</v>
      </c>
      <c r="F180" s="2" t="s">
        <v>510</v>
      </c>
      <c r="G180" s="2" t="s">
        <v>511</v>
      </c>
      <c r="H180" s="2" t="s">
        <v>2198</v>
      </c>
      <c r="I180" s="2" t="s">
        <v>1121</v>
      </c>
      <c r="J180" s="2" t="s">
        <v>512</v>
      </c>
      <c r="K180" s="2" t="s">
        <v>2199</v>
      </c>
      <c r="L180" s="2" t="s">
        <v>2200</v>
      </c>
      <c r="M180" s="2" t="s">
        <v>2201</v>
      </c>
      <c r="N180" s="2" t="s">
        <v>2202</v>
      </c>
      <c r="O180" s="2" t="s">
        <v>1442</v>
      </c>
      <c r="P180" s="2" t="s">
        <v>1485</v>
      </c>
    </row>
    <row r="181" spans="1:16" x14ac:dyDescent="0.25">
      <c r="A181" s="2" t="s">
        <v>3369</v>
      </c>
      <c r="B181" s="2" t="s">
        <v>374</v>
      </c>
      <c r="C181" s="2" t="s">
        <v>37</v>
      </c>
      <c r="D181" s="2" t="s">
        <v>38</v>
      </c>
      <c r="E181" s="2" t="s">
        <v>1432</v>
      </c>
      <c r="F181" s="2" t="s">
        <v>375</v>
      </c>
      <c r="G181" s="2" t="s">
        <v>40</v>
      </c>
      <c r="H181" s="2" t="s">
        <v>3370</v>
      </c>
      <c r="I181" s="2" t="s">
        <v>1121</v>
      </c>
      <c r="J181" s="2" t="s">
        <v>376</v>
      </c>
      <c r="K181" s="2" t="s">
        <v>3371</v>
      </c>
      <c r="L181" s="2" t="s">
        <v>3372</v>
      </c>
      <c r="M181" s="2" t="s">
        <v>3373</v>
      </c>
      <c r="N181" s="2" t="s">
        <v>3374</v>
      </c>
      <c r="O181" s="2" t="s">
        <v>1442</v>
      </c>
      <c r="P181" s="2" t="s">
        <v>1485</v>
      </c>
    </row>
    <row r="182" spans="1:16" x14ac:dyDescent="0.25">
      <c r="A182" s="2" t="s">
        <v>2217</v>
      </c>
      <c r="B182" s="2" t="s">
        <v>2218</v>
      </c>
      <c r="C182" s="2" t="s">
        <v>1570</v>
      </c>
      <c r="D182" s="2" t="s">
        <v>38</v>
      </c>
      <c r="E182" s="2" t="s">
        <v>1432</v>
      </c>
      <c r="F182" s="2" t="s">
        <v>2219</v>
      </c>
      <c r="G182" s="2"/>
      <c r="H182" s="2" t="s">
        <v>2220</v>
      </c>
      <c r="I182" s="2" t="s">
        <v>1433</v>
      </c>
      <c r="J182" s="2" t="s">
        <v>2221</v>
      </c>
      <c r="K182" s="2" t="s">
        <v>2222</v>
      </c>
      <c r="L182" s="2" t="s">
        <v>2223</v>
      </c>
      <c r="M182" s="2"/>
      <c r="N182" s="2" t="s">
        <v>2224</v>
      </c>
      <c r="O182" s="2" t="s">
        <v>1442</v>
      </c>
      <c r="P182" s="2" t="s">
        <v>1575</v>
      </c>
    </row>
    <row r="183" spans="1:16" x14ac:dyDescent="0.25">
      <c r="A183" s="2" t="s">
        <v>956</v>
      </c>
      <c r="B183" s="2" t="s">
        <v>957</v>
      </c>
      <c r="C183" s="2" t="s">
        <v>698</v>
      </c>
      <c r="D183" s="2" t="s">
        <v>54</v>
      </c>
      <c r="E183" s="2" t="s">
        <v>1432</v>
      </c>
      <c r="F183" s="2" t="s">
        <v>1178</v>
      </c>
      <c r="G183" s="2" t="s">
        <v>958</v>
      </c>
      <c r="H183" s="2" t="s">
        <v>1682</v>
      </c>
      <c r="I183" s="2" t="s">
        <v>1121</v>
      </c>
      <c r="J183" s="2" t="s">
        <v>959</v>
      </c>
      <c r="K183" s="2" t="s">
        <v>1683</v>
      </c>
      <c r="L183" s="2" t="s">
        <v>1684</v>
      </c>
      <c r="M183" s="2" t="s">
        <v>1685</v>
      </c>
      <c r="N183" s="2" t="s">
        <v>1686</v>
      </c>
      <c r="O183" s="2" t="s">
        <v>1687</v>
      </c>
      <c r="P183" s="2" t="s">
        <v>1514</v>
      </c>
    </row>
    <row r="184" spans="1:16" x14ac:dyDescent="0.25">
      <c r="A184" s="2" t="s">
        <v>1086</v>
      </c>
      <c r="B184" s="2" t="s">
        <v>1087</v>
      </c>
      <c r="C184" s="2" t="s">
        <v>961</v>
      </c>
      <c r="D184" s="2" t="s">
        <v>66</v>
      </c>
      <c r="E184" s="2" t="s">
        <v>853</v>
      </c>
      <c r="F184" s="2" t="s">
        <v>1088</v>
      </c>
      <c r="G184" s="2"/>
      <c r="H184" s="2" t="s">
        <v>1089</v>
      </c>
      <c r="I184" s="2"/>
      <c r="J184" s="2" t="s">
        <v>1090</v>
      </c>
      <c r="K184" s="2" t="s">
        <v>1091</v>
      </c>
      <c r="L184" s="2"/>
      <c r="M184" s="2"/>
      <c r="N184" s="2" t="s">
        <v>1092</v>
      </c>
      <c r="O184" s="2"/>
      <c r="P184" s="2"/>
    </row>
    <row r="185" spans="1:16" x14ac:dyDescent="0.25">
      <c r="A185" s="2" t="s">
        <v>1261</v>
      </c>
      <c r="B185" s="2" t="s">
        <v>1262</v>
      </c>
      <c r="C185" s="2" t="s">
        <v>1165</v>
      </c>
      <c r="D185" s="2" t="s">
        <v>31</v>
      </c>
      <c r="E185" s="2" t="s">
        <v>1119</v>
      </c>
      <c r="F185" s="2" t="s">
        <v>1263</v>
      </c>
      <c r="G185" s="2" t="s">
        <v>77</v>
      </c>
      <c r="H185" s="2" t="s">
        <v>1264</v>
      </c>
      <c r="I185" s="2" t="s">
        <v>1121</v>
      </c>
      <c r="J185" s="2" t="s">
        <v>1265</v>
      </c>
      <c r="K185" s="2" t="s">
        <v>1266</v>
      </c>
      <c r="L185" s="2" t="s">
        <v>1267</v>
      </c>
      <c r="M185" s="2"/>
      <c r="N185" s="2" t="s">
        <v>1268</v>
      </c>
      <c r="O185" s="2" t="s">
        <v>1171</v>
      </c>
      <c r="P185" s="2" t="s">
        <v>42</v>
      </c>
    </row>
    <row r="186" spans="1:16" x14ac:dyDescent="0.25">
      <c r="A186" s="2" t="s">
        <v>2780</v>
      </c>
      <c r="B186" s="2" t="s">
        <v>2781</v>
      </c>
      <c r="C186" s="2" t="s">
        <v>852</v>
      </c>
      <c r="D186" s="2" t="s">
        <v>194</v>
      </c>
      <c r="E186" s="2" t="s">
        <v>1432</v>
      </c>
      <c r="F186" s="2" t="s">
        <v>2782</v>
      </c>
      <c r="G186" s="2" t="s">
        <v>32</v>
      </c>
      <c r="H186" s="2" t="s">
        <v>3064</v>
      </c>
      <c r="I186" s="2" t="s">
        <v>1121</v>
      </c>
      <c r="J186" s="2" t="s">
        <v>2783</v>
      </c>
      <c r="K186" s="2" t="s">
        <v>3065</v>
      </c>
      <c r="L186" s="2" t="s">
        <v>3066</v>
      </c>
      <c r="M186" s="2" t="s">
        <v>3067</v>
      </c>
      <c r="N186" s="2" t="s">
        <v>3068</v>
      </c>
      <c r="O186" s="2"/>
      <c r="P186" s="2" t="s">
        <v>1569</v>
      </c>
    </row>
    <row r="187" spans="1:16" x14ac:dyDescent="0.25">
      <c r="A187" s="2" t="s">
        <v>597</v>
      </c>
      <c r="B187" s="2" t="s">
        <v>598</v>
      </c>
      <c r="C187" s="2" t="s">
        <v>1570</v>
      </c>
      <c r="D187" s="2" t="s">
        <v>16</v>
      </c>
      <c r="E187" s="2" t="s">
        <v>1432</v>
      </c>
      <c r="F187" s="2" t="s">
        <v>599</v>
      </c>
      <c r="G187" s="2" t="s">
        <v>2495</v>
      </c>
      <c r="H187" s="2" t="s">
        <v>2496</v>
      </c>
      <c r="I187" s="2" t="s">
        <v>1433</v>
      </c>
      <c r="J187" s="2" t="s">
        <v>600</v>
      </c>
      <c r="K187" s="2" t="s">
        <v>2497</v>
      </c>
      <c r="L187" s="2" t="s">
        <v>2498</v>
      </c>
      <c r="M187" s="2"/>
      <c r="N187" s="2"/>
      <c r="O187" s="2" t="s">
        <v>1442</v>
      </c>
      <c r="P187" s="2" t="s">
        <v>1575</v>
      </c>
    </row>
    <row r="188" spans="1:16" x14ac:dyDescent="0.25">
      <c r="A188" s="2" t="s">
        <v>465</v>
      </c>
      <c r="B188" s="2" t="s">
        <v>466</v>
      </c>
      <c r="C188" s="2" t="s">
        <v>3029</v>
      </c>
      <c r="D188" s="2" t="s">
        <v>270</v>
      </c>
      <c r="E188" s="2" t="s">
        <v>1432</v>
      </c>
      <c r="F188" s="2" t="s">
        <v>467</v>
      </c>
      <c r="G188" s="2"/>
      <c r="H188" s="2" t="s">
        <v>3030</v>
      </c>
      <c r="I188" s="2" t="s">
        <v>1433</v>
      </c>
      <c r="J188" s="2" t="s">
        <v>468</v>
      </c>
      <c r="K188" s="2" t="s">
        <v>3031</v>
      </c>
      <c r="L188" s="2" t="s">
        <v>2550</v>
      </c>
      <c r="M188" s="2"/>
      <c r="N188" s="2" t="s">
        <v>3032</v>
      </c>
      <c r="O188" s="2"/>
      <c r="P188" s="2"/>
    </row>
    <row r="189" spans="1:16" x14ac:dyDescent="0.25">
      <c r="A189" s="2" t="s">
        <v>2999</v>
      </c>
      <c r="B189" s="2" t="s">
        <v>678</v>
      </c>
      <c r="C189" s="2" t="s">
        <v>3000</v>
      </c>
      <c r="D189" s="2" t="s">
        <v>131</v>
      </c>
      <c r="E189" s="2" t="s">
        <v>1432</v>
      </c>
      <c r="F189" s="2" t="s">
        <v>679</v>
      </c>
      <c r="G189" s="2" t="s">
        <v>680</v>
      </c>
      <c r="H189" s="2" t="s">
        <v>3001</v>
      </c>
      <c r="I189" s="2" t="s">
        <v>1121</v>
      </c>
      <c r="J189" s="2" t="s">
        <v>681</v>
      </c>
      <c r="K189" s="2" t="s">
        <v>3002</v>
      </c>
      <c r="L189" s="2" t="s">
        <v>3003</v>
      </c>
      <c r="M189" s="2" t="s">
        <v>3004</v>
      </c>
      <c r="N189" s="2" t="s">
        <v>3005</v>
      </c>
      <c r="O189" s="2" t="s">
        <v>1647</v>
      </c>
      <c r="P189" s="2" t="s">
        <v>3006</v>
      </c>
    </row>
    <row r="190" spans="1:16" x14ac:dyDescent="0.25">
      <c r="A190" s="2" t="s">
        <v>414</v>
      </c>
      <c r="B190" s="2" t="s">
        <v>415</v>
      </c>
      <c r="C190" s="2" t="s">
        <v>3514</v>
      </c>
      <c r="D190" s="2" t="s">
        <v>66</v>
      </c>
      <c r="E190" s="2" t="s">
        <v>1432</v>
      </c>
      <c r="F190" s="2" t="s">
        <v>59</v>
      </c>
      <c r="G190" s="2"/>
      <c r="H190" s="2" t="s">
        <v>3515</v>
      </c>
      <c r="I190" s="2" t="s">
        <v>1433</v>
      </c>
      <c r="J190" s="2" t="s">
        <v>416</v>
      </c>
      <c r="K190" s="2" t="s">
        <v>3516</v>
      </c>
      <c r="L190" s="2" t="s">
        <v>2268</v>
      </c>
      <c r="M190" s="2"/>
      <c r="N190" s="2" t="s">
        <v>3517</v>
      </c>
      <c r="O190" s="2" t="s">
        <v>1442</v>
      </c>
      <c r="P190" s="2"/>
    </row>
    <row r="191" spans="1:16" x14ac:dyDescent="0.25">
      <c r="A191" s="2" t="s">
        <v>101</v>
      </c>
      <c r="B191" s="2" t="s">
        <v>966</v>
      </c>
      <c r="C191" s="2" t="s">
        <v>3587</v>
      </c>
      <c r="D191" s="2" t="s">
        <v>58</v>
      </c>
      <c r="E191" s="2" t="s">
        <v>1432</v>
      </c>
      <c r="F191" s="2" t="s">
        <v>102</v>
      </c>
      <c r="G191" s="2"/>
      <c r="H191" s="2" t="s">
        <v>3588</v>
      </c>
      <c r="I191" s="2" t="s">
        <v>1433</v>
      </c>
      <c r="J191" s="2" t="s">
        <v>103</v>
      </c>
      <c r="K191" s="2" t="s">
        <v>3589</v>
      </c>
      <c r="L191" s="2" t="s">
        <v>3590</v>
      </c>
      <c r="M191" s="2" t="s">
        <v>3591</v>
      </c>
      <c r="N191" s="2" t="s">
        <v>3592</v>
      </c>
      <c r="O191" s="2" t="s">
        <v>1442</v>
      </c>
      <c r="P191" s="2"/>
    </row>
    <row r="192" spans="1:16" x14ac:dyDescent="0.25">
      <c r="A192" s="2" t="s">
        <v>1921</v>
      </c>
      <c r="B192" s="2" t="s">
        <v>1922</v>
      </c>
      <c r="C192" s="2" t="s">
        <v>37</v>
      </c>
      <c r="D192" s="2" t="s">
        <v>58</v>
      </c>
      <c r="E192" s="2" t="s">
        <v>1432</v>
      </c>
      <c r="F192" s="2" t="s">
        <v>1923</v>
      </c>
      <c r="G192" s="2" t="s">
        <v>511</v>
      </c>
      <c r="H192" s="2" t="s">
        <v>1924</v>
      </c>
      <c r="I192" s="2" t="s">
        <v>1121</v>
      </c>
      <c r="J192" s="2" t="s">
        <v>1925</v>
      </c>
      <c r="K192" s="2" t="s">
        <v>1926</v>
      </c>
      <c r="L192" s="2" t="s">
        <v>1927</v>
      </c>
      <c r="M192" s="2" t="s">
        <v>1928</v>
      </c>
      <c r="N192" s="2" t="s">
        <v>1929</v>
      </c>
      <c r="O192" s="2" t="s">
        <v>1442</v>
      </c>
      <c r="P192" s="2" t="s">
        <v>1485</v>
      </c>
    </row>
    <row r="193" spans="1:16" x14ac:dyDescent="0.25">
      <c r="A193" s="2" t="s">
        <v>261</v>
      </c>
      <c r="B193" s="2" t="s">
        <v>262</v>
      </c>
      <c r="C193" s="2" t="s">
        <v>1877</v>
      </c>
      <c r="D193" s="2" t="s">
        <v>38</v>
      </c>
      <c r="E193" s="2" t="s">
        <v>1432</v>
      </c>
      <c r="F193" s="2" t="s">
        <v>263</v>
      </c>
      <c r="G193" s="2" t="s">
        <v>2290</v>
      </c>
      <c r="H193" s="2" t="s">
        <v>3350</v>
      </c>
      <c r="I193" s="2" t="s">
        <v>1433</v>
      </c>
      <c r="J193" s="2" t="s">
        <v>264</v>
      </c>
      <c r="K193" s="2" t="s">
        <v>3351</v>
      </c>
      <c r="L193" s="2" t="s">
        <v>3352</v>
      </c>
      <c r="M193" s="2"/>
      <c r="N193" s="2" t="s">
        <v>3353</v>
      </c>
      <c r="O193" s="2" t="s">
        <v>1442</v>
      </c>
      <c r="P193" s="2"/>
    </row>
    <row r="194" spans="1:16" x14ac:dyDescent="0.25">
      <c r="A194" s="2" t="s">
        <v>3606</v>
      </c>
      <c r="B194" s="2" t="s">
        <v>3607</v>
      </c>
      <c r="C194" s="2" t="s">
        <v>2741</v>
      </c>
      <c r="D194" s="2" t="s">
        <v>58</v>
      </c>
      <c r="E194" s="2" t="s">
        <v>853</v>
      </c>
      <c r="F194" s="2" t="s">
        <v>3608</v>
      </c>
      <c r="G194" s="2"/>
      <c r="H194" s="2" t="s">
        <v>3609</v>
      </c>
      <c r="I194" s="2"/>
      <c r="J194" s="2" t="s">
        <v>3610</v>
      </c>
      <c r="K194" s="2" t="s">
        <v>3611</v>
      </c>
      <c r="L194" s="2"/>
      <c r="M194" s="2"/>
      <c r="N194" s="2" t="s">
        <v>3612</v>
      </c>
      <c r="O194" s="2"/>
      <c r="P194" s="2"/>
    </row>
    <row r="195" spans="1:16" x14ac:dyDescent="0.25">
      <c r="A195" s="2" t="s">
        <v>988</v>
      </c>
      <c r="B195" s="2" t="s">
        <v>989</v>
      </c>
      <c r="C195" s="2" t="s">
        <v>852</v>
      </c>
      <c r="D195" s="2" t="s">
        <v>194</v>
      </c>
      <c r="E195" s="2" t="s">
        <v>1432</v>
      </c>
      <c r="F195" s="2" t="s">
        <v>1236</v>
      </c>
      <c r="G195" s="2" t="s">
        <v>32</v>
      </c>
      <c r="H195" s="2" t="s">
        <v>1971</v>
      </c>
      <c r="I195" s="2" t="s">
        <v>1121</v>
      </c>
      <c r="J195" s="2" t="s">
        <v>990</v>
      </c>
      <c r="K195" s="2" t="s">
        <v>1972</v>
      </c>
      <c r="L195" s="2" t="s">
        <v>1973</v>
      </c>
      <c r="M195" s="2" t="s">
        <v>1974</v>
      </c>
      <c r="N195" s="2" t="s">
        <v>1975</v>
      </c>
      <c r="O195" s="2"/>
      <c r="P195" s="2" t="s">
        <v>1569</v>
      </c>
    </row>
    <row r="196" spans="1:16" x14ac:dyDescent="0.25">
      <c r="A196" s="2" t="s">
        <v>2839</v>
      </c>
      <c r="B196" s="2" t="s">
        <v>2779</v>
      </c>
      <c r="C196" s="2" t="s">
        <v>843</v>
      </c>
      <c r="D196" s="2" t="s">
        <v>58</v>
      </c>
      <c r="E196" s="2" t="s">
        <v>1432</v>
      </c>
      <c r="F196" s="2" t="s">
        <v>1308</v>
      </c>
      <c r="G196" s="2" t="s">
        <v>1024</v>
      </c>
      <c r="H196" s="2" t="s">
        <v>2840</v>
      </c>
      <c r="I196" s="2" t="s">
        <v>1121</v>
      </c>
      <c r="J196" s="2" t="s">
        <v>1309</v>
      </c>
      <c r="K196" s="2" t="s">
        <v>2841</v>
      </c>
      <c r="L196" s="2" t="s">
        <v>2842</v>
      </c>
      <c r="M196" s="2" t="s">
        <v>2843</v>
      </c>
      <c r="N196" s="2" t="s">
        <v>2844</v>
      </c>
      <c r="O196" s="2" t="s">
        <v>1464</v>
      </c>
      <c r="P196" s="2" t="s">
        <v>2832</v>
      </c>
    </row>
    <row r="197" spans="1:16" x14ac:dyDescent="0.25">
      <c r="A197" s="2" t="s">
        <v>2499</v>
      </c>
      <c r="B197" s="2" t="s">
        <v>459</v>
      </c>
      <c r="C197" s="2" t="s">
        <v>2500</v>
      </c>
      <c r="D197" s="2" t="s">
        <v>66</v>
      </c>
      <c r="E197" s="2" t="s">
        <v>1432</v>
      </c>
      <c r="F197" s="2" t="s">
        <v>102</v>
      </c>
      <c r="G197" s="2"/>
      <c r="H197" s="2" t="s">
        <v>2501</v>
      </c>
      <c r="I197" s="2" t="s">
        <v>1433</v>
      </c>
      <c r="J197" s="2" t="s">
        <v>460</v>
      </c>
      <c r="K197" s="2" t="s">
        <v>2502</v>
      </c>
      <c r="L197" s="2" t="s">
        <v>2503</v>
      </c>
      <c r="M197" s="2" t="s">
        <v>2504</v>
      </c>
      <c r="N197" s="2" t="s">
        <v>2505</v>
      </c>
      <c r="O197" s="2" t="s">
        <v>1442</v>
      </c>
      <c r="P197" s="2"/>
    </row>
    <row r="198" spans="1:16" x14ac:dyDescent="0.25">
      <c r="A198" s="2" t="s">
        <v>713</v>
      </c>
      <c r="B198" s="2" t="s">
        <v>714</v>
      </c>
      <c r="C198" s="2" t="s">
        <v>715</v>
      </c>
      <c r="D198" s="2" t="s">
        <v>31</v>
      </c>
      <c r="E198" s="2" t="s">
        <v>1432</v>
      </c>
      <c r="F198" s="2" t="s">
        <v>716</v>
      </c>
      <c r="G198" s="2" t="s">
        <v>250</v>
      </c>
      <c r="H198" s="2" t="s">
        <v>3337</v>
      </c>
      <c r="I198" s="2" t="s">
        <v>1121</v>
      </c>
      <c r="J198" s="2" t="s">
        <v>717</v>
      </c>
      <c r="K198" s="2" t="s">
        <v>3338</v>
      </c>
      <c r="L198" s="2" t="s">
        <v>3339</v>
      </c>
      <c r="M198" s="2"/>
      <c r="N198" s="2" t="s">
        <v>3340</v>
      </c>
      <c r="O198" s="2" t="s">
        <v>1638</v>
      </c>
      <c r="P198" s="2" t="s">
        <v>1639</v>
      </c>
    </row>
    <row r="199" spans="1:16" x14ac:dyDescent="0.25">
      <c r="A199" s="2" t="s">
        <v>401</v>
      </c>
      <c r="B199" s="2" t="s">
        <v>402</v>
      </c>
      <c r="C199" s="2" t="s">
        <v>952</v>
      </c>
      <c r="D199" s="2" t="s">
        <v>152</v>
      </c>
      <c r="E199" s="2" t="s">
        <v>853</v>
      </c>
      <c r="F199" s="2" t="s">
        <v>953</v>
      </c>
      <c r="G199" s="2"/>
      <c r="H199" s="2" t="s">
        <v>403</v>
      </c>
      <c r="I199" s="2"/>
      <c r="J199" s="2" t="s">
        <v>404</v>
      </c>
      <c r="K199" s="2" t="s">
        <v>954</v>
      </c>
      <c r="L199" s="2"/>
      <c r="M199" s="2"/>
      <c r="N199" s="2" t="s">
        <v>955</v>
      </c>
      <c r="O199" s="2"/>
      <c r="P199" s="2"/>
    </row>
    <row r="200" spans="1:16" x14ac:dyDescent="0.25">
      <c r="A200" s="2" t="s">
        <v>531</v>
      </c>
      <c r="B200" s="2" t="s">
        <v>532</v>
      </c>
      <c r="C200" s="2" t="s">
        <v>1570</v>
      </c>
      <c r="D200" s="2" t="s">
        <v>127</v>
      </c>
      <c r="E200" s="2" t="s">
        <v>1432</v>
      </c>
      <c r="F200" s="2" t="s">
        <v>533</v>
      </c>
      <c r="G200" s="2"/>
      <c r="H200" s="2" t="s">
        <v>1705</v>
      </c>
      <c r="I200" s="2" t="s">
        <v>1433</v>
      </c>
      <c r="J200" s="2" t="s">
        <v>534</v>
      </c>
      <c r="K200" s="2" t="s">
        <v>1706</v>
      </c>
      <c r="L200" s="2" t="s">
        <v>1707</v>
      </c>
      <c r="M200" s="2" t="s">
        <v>1708</v>
      </c>
      <c r="N200" s="2" t="s">
        <v>1709</v>
      </c>
      <c r="O200" s="2" t="s">
        <v>1442</v>
      </c>
      <c r="P200" s="2" t="s">
        <v>1575</v>
      </c>
    </row>
    <row r="201" spans="1:16" x14ac:dyDescent="0.25">
      <c r="A201" s="2" t="s">
        <v>687</v>
      </c>
      <c r="B201" s="2" t="s">
        <v>688</v>
      </c>
      <c r="C201" s="2" t="s">
        <v>689</v>
      </c>
      <c r="D201" s="2" t="s">
        <v>24</v>
      </c>
      <c r="E201" s="2" t="s">
        <v>1432</v>
      </c>
      <c r="F201" s="2" t="s">
        <v>690</v>
      </c>
      <c r="G201" s="2" t="s">
        <v>691</v>
      </c>
      <c r="H201" s="2" t="s">
        <v>1767</v>
      </c>
      <c r="I201" s="2" t="s">
        <v>1121</v>
      </c>
      <c r="J201" s="2" t="s">
        <v>692</v>
      </c>
      <c r="K201" s="2" t="s">
        <v>1768</v>
      </c>
      <c r="L201" s="2" t="s">
        <v>1769</v>
      </c>
      <c r="M201" s="2" t="s">
        <v>1770</v>
      </c>
      <c r="N201" s="2" t="s">
        <v>1771</v>
      </c>
      <c r="O201" s="2"/>
      <c r="P201" s="2" t="s">
        <v>1493</v>
      </c>
    </row>
    <row r="202" spans="1:16" x14ac:dyDescent="0.25">
      <c r="A202" s="2" t="s">
        <v>1759</v>
      </c>
      <c r="B202" s="2" t="s">
        <v>1760</v>
      </c>
      <c r="C202" s="2" t="s">
        <v>1761</v>
      </c>
      <c r="D202" s="2" t="s">
        <v>127</v>
      </c>
      <c r="E202" s="2" t="s">
        <v>1432</v>
      </c>
      <c r="F202" s="2" t="s">
        <v>1762</v>
      </c>
      <c r="G202" s="2"/>
      <c r="H202" s="2" t="s">
        <v>1763</v>
      </c>
      <c r="I202" s="2" t="s">
        <v>1433</v>
      </c>
      <c r="J202" s="2"/>
      <c r="K202" s="2" t="s">
        <v>128</v>
      </c>
      <c r="L202" s="2" t="s">
        <v>1764</v>
      </c>
      <c r="M202" s="2"/>
      <c r="N202" s="2" t="s">
        <v>1765</v>
      </c>
      <c r="O202" s="2" t="s">
        <v>1766</v>
      </c>
      <c r="P202" s="2"/>
    </row>
    <row r="203" spans="1:16" x14ac:dyDescent="0.25">
      <c r="A203" s="2" t="s">
        <v>1353</v>
      </c>
      <c r="B203" s="2" t="s">
        <v>330</v>
      </c>
      <c r="C203" s="2" t="s">
        <v>1354</v>
      </c>
      <c r="D203" s="2" t="s">
        <v>38</v>
      </c>
      <c r="E203" s="2" t="s">
        <v>1119</v>
      </c>
      <c r="F203" s="2" t="s">
        <v>368</v>
      </c>
      <c r="G203" s="2" t="s">
        <v>726</v>
      </c>
      <c r="H203" s="2" t="s">
        <v>1355</v>
      </c>
      <c r="I203" s="2" t="s">
        <v>1121</v>
      </c>
      <c r="J203" s="2" t="s">
        <v>1356</v>
      </c>
      <c r="K203" s="2"/>
      <c r="L203" s="2" t="s">
        <v>1357</v>
      </c>
      <c r="M203" s="2"/>
      <c r="N203" s="2" t="s">
        <v>1358</v>
      </c>
      <c r="O203" s="2" t="s">
        <v>1171</v>
      </c>
      <c r="P203" s="2" t="s">
        <v>1359</v>
      </c>
    </row>
    <row r="204" spans="1:16" x14ac:dyDescent="0.25">
      <c r="A204" s="2" t="s">
        <v>650</v>
      </c>
      <c r="B204" s="2" t="s">
        <v>651</v>
      </c>
      <c r="C204" s="2" t="s">
        <v>2615</v>
      </c>
      <c r="D204" s="2" t="s">
        <v>66</v>
      </c>
      <c r="E204" s="2" t="s">
        <v>1432</v>
      </c>
      <c r="F204" s="2" t="s">
        <v>652</v>
      </c>
      <c r="G204" s="2"/>
      <c r="H204" s="2" t="s">
        <v>2616</v>
      </c>
      <c r="I204" s="2" t="s">
        <v>1433</v>
      </c>
      <c r="J204" s="2" t="s">
        <v>653</v>
      </c>
      <c r="K204" s="2" t="s">
        <v>2617</v>
      </c>
      <c r="L204" s="2" t="s">
        <v>2618</v>
      </c>
      <c r="M204" s="2" t="s">
        <v>2619</v>
      </c>
      <c r="N204" s="2" t="s">
        <v>2620</v>
      </c>
      <c r="O204" s="2" t="s">
        <v>1442</v>
      </c>
      <c r="P204" s="2"/>
    </row>
    <row r="205" spans="1:16" x14ac:dyDescent="0.25">
      <c r="A205" s="2" t="s">
        <v>2150</v>
      </c>
      <c r="B205" s="2" t="s">
        <v>141</v>
      </c>
      <c r="C205" s="2" t="s">
        <v>1450</v>
      </c>
      <c r="D205" s="2" t="s">
        <v>58</v>
      </c>
      <c r="E205" s="2" t="s">
        <v>1432</v>
      </c>
      <c r="F205" s="2" t="s">
        <v>1279</v>
      </c>
      <c r="G205" s="2" t="s">
        <v>2151</v>
      </c>
      <c r="H205" s="2" t="s">
        <v>2152</v>
      </c>
      <c r="I205" s="2" t="s">
        <v>1433</v>
      </c>
      <c r="J205" s="2" t="s">
        <v>142</v>
      </c>
      <c r="K205" s="2" t="s">
        <v>2153</v>
      </c>
      <c r="L205" s="2" t="s">
        <v>2154</v>
      </c>
      <c r="M205" s="2"/>
      <c r="N205" s="2" t="s">
        <v>2155</v>
      </c>
      <c r="O205" s="2" t="s">
        <v>1442</v>
      </c>
      <c r="P205" s="2" t="s">
        <v>1456</v>
      </c>
    </row>
    <row r="206" spans="1:16" x14ac:dyDescent="0.25">
      <c r="A206" s="2" t="s">
        <v>3564</v>
      </c>
      <c r="B206" s="2" t="s">
        <v>207</v>
      </c>
      <c r="C206" s="2" t="s">
        <v>3565</v>
      </c>
      <c r="D206" s="2" t="s">
        <v>58</v>
      </c>
      <c r="E206" s="2" t="s">
        <v>1432</v>
      </c>
      <c r="F206" s="2" t="s">
        <v>2785</v>
      </c>
      <c r="G206" s="2"/>
      <c r="H206" s="2" t="s">
        <v>3566</v>
      </c>
      <c r="I206" s="2" t="s">
        <v>1433</v>
      </c>
      <c r="J206" s="2" t="s">
        <v>2786</v>
      </c>
      <c r="K206" s="2" t="s">
        <v>3567</v>
      </c>
      <c r="L206" s="2" t="s">
        <v>3568</v>
      </c>
      <c r="M206" s="2"/>
      <c r="N206" s="2" t="s">
        <v>3569</v>
      </c>
      <c r="O206" s="2" t="s">
        <v>1747</v>
      </c>
      <c r="P206" s="2"/>
    </row>
    <row r="207" spans="1:16" x14ac:dyDescent="0.25">
      <c r="A207" s="2" t="s">
        <v>3796</v>
      </c>
      <c r="B207" s="2" t="s">
        <v>705</v>
      </c>
      <c r="C207" s="2" t="s">
        <v>1437</v>
      </c>
      <c r="D207" s="2" t="s">
        <v>16</v>
      </c>
      <c r="E207" s="2" t="s">
        <v>1432</v>
      </c>
      <c r="F207" s="2" t="s">
        <v>706</v>
      </c>
      <c r="G207" s="2" t="s">
        <v>3797</v>
      </c>
      <c r="H207" s="2" t="s">
        <v>3798</v>
      </c>
      <c r="I207" s="2" t="s">
        <v>1433</v>
      </c>
      <c r="J207" s="2" t="s">
        <v>707</v>
      </c>
      <c r="K207" s="2" t="s">
        <v>3799</v>
      </c>
      <c r="L207" s="2" t="s">
        <v>3800</v>
      </c>
      <c r="M207" s="2" t="s">
        <v>3801</v>
      </c>
      <c r="N207" s="2" t="s">
        <v>3802</v>
      </c>
      <c r="O207" s="2" t="s">
        <v>1647</v>
      </c>
      <c r="P207" s="2" t="s">
        <v>1438</v>
      </c>
    </row>
    <row r="208" spans="1:16" x14ac:dyDescent="0.25">
      <c r="A208" s="2" t="s">
        <v>167</v>
      </c>
      <c r="B208" s="2" t="s">
        <v>168</v>
      </c>
      <c r="C208" s="2" t="s">
        <v>90</v>
      </c>
      <c r="D208" s="2" t="s">
        <v>16</v>
      </c>
      <c r="E208" s="2" t="s">
        <v>1432</v>
      </c>
      <c r="F208" s="2"/>
      <c r="G208" s="2"/>
      <c r="H208" s="2" t="s">
        <v>3803</v>
      </c>
      <c r="I208" s="2" t="s">
        <v>1121</v>
      </c>
      <c r="J208" s="2" t="s">
        <v>170</v>
      </c>
      <c r="K208" s="2" t="s">
        <v>3804</v>
      </c>
      <c r="L208" s="2" t="s">
        <v>3805</v>
      </c>
      <c r="M208" s="2" t="s">
        <v>3806</v>
      </c>
      <c r="N208" s="2" t="s">
        <v>3807</v>
      </c>
      <c r="O208" s="2" t="s">
        <v>1442</v>
      </c>
      <c r="P208" s="2" t="s">
        <v>2197</v>
      </c>
    </row>
    <row r="209" spans="1:16" x14ac:dyDescent="0.25">
      <c r="A209" s="2" t="s">
        <v>896</v>
      </c>
      <c r="B209" s="2" t="s">
        <v>897</v>
      </c>
      <c r="C209" s="2" t="s">
        <v>689</v>
      </c>
      <c r="D209" s="2" t="s">
        <v>194</v>
      </c>
      <c r="E209" s="2" t="s">
        <v>853</v>
      </c>
      <c r="F209" s="2" t="s">
        <v>898</v>
      </c>
      <c r="G209" s="2" t="s">
        <v>899</v>
      </c>
      <c r="H209" s="2" t="s">
        <v>900</v>
      </c>
      <c r="I209" s="2"/>
      <c r="J209" s="2" t="s">
        <v>901</v>
      </c>
      <c r="K209" s="2" t="s">
        <v>902</v>
      </c>
      <c r="L209" s="2"/>
      <c r="M209" s="2"/>
      <c r="N209" s="2" t="s">
        <v>903</v>
      </c>
      <c r="O209" s="2"/>
      <c r="P209" s="2" t="s">
        <v>860</v>
      </c>
    </row>
    <row r="210" spans="1:16" x14ac:dyDescent="0.25">
      <c r="A210" s="2" t="s">
        <v>2430</v>
      </c>
      <c r="B210" s="2" t="s">
        <v>1063</v>
      </c>
      <c r="C210" s="2" t="s">
        <v>715</v>
      </c>
      <c r="D210" s="2" t="s">
        <v>31</v>
      </c>
      <c r="E210" s="2" t="s">
        <v>1432</v>
      </c>
      <c r="F210" s="2" t="s">
        <v>2431</v>
      </c>
      <c r="G210" s="2" t="s">
        <v>250</v>
      </c>
      <c r="H210" s="2" t="s">
        <v>2432</v>
      </c>
      <c r="I210" s="2" t="s">
        <v>1121</v>
      </c>
      <c r="J210" s="2" t="s">
        <v>1064</v>
      </c>
      <c r="K210" s="2" t="s">
        <v>2433</v>
      </c>
      <c r="L210" s="2" t="s">
        <v>2434</v>
      </c>
      <c r="M210" s="2"/>
      <c r="N210" s="2" t="s">
        <v>2435</v>
      </c>
      <c r="O210" s="2" t="s">
        <v>1638</v>
      </c>
      <c r="P210" s="2" t="s">
        <v>1639</v>
      </c>
    </row>
    <row r="211" spans="1:16" x14ac:dyDescent="0.25">
      <c r="A211" s="2" t="s">
        <v>1300</v>
      </c>
      <c r="B211" s="2" t="s">
        <v>236</v>
      </c>
      <c r="C211" s="2" t="s">
        <v>698</v>
      </c>
      <c r="D211" s="2" t="s">
        <v>38</v>
      </c>
      <c r="E211" s="2" t="s">
        <v>1432</v>
      </c>
      <c r="F211" s="2" t="s">
        <v>1301</v>
      </c>
      <c r="G211" s="2" t="s">
        <v>919</v>
      </c>
      <c r="H211" s="2" t="s">
        <v>2325</v>
      </c>
      <c r="I211" s="2" t="s">
        <v>1121</v>
      </c>
      <c r="J211" s="2" t="s">
        <v>1302</v>
      </c>
      <c r="K211" s="2" t="s">
        <v>2326</v>
      </c>
      <c r="L211" s="2" t="s">
        <v>2327</v>
      </c>
      <c r="M211" s="2" t="s">
        <v>2328</v>
      </c>
      <c r="N211" s="2" t="s">
        <v>2329</v>
      </c>
      <c r="O211" s="2" t="s">
        <v>1738</v>
      </c>
      <c r="P211" s="2" t="s">
        <v>1514</v>
      </c>
    </row>
    <row r="212" spans="1:16" x14ac:dyDescent="0.25">
      <c r="A212" s="2" t="s">
        <v>206</v>
      </c>
      <c r="B212" s="2" t="s">
        <v>207</v>
      </c>
      <c r="C212" s="2" t="s">
        <v>1570</v>
      </c>
      <c r="D212" s="2" t="s">
        <v>58</v>
      </c>
      <c r="E212" s="2" t="s">
        <v>1432</v>
      </c>
      <c r="F212" s="2" t="s">
        <v>208</v>
      </c>
      <c r="G212" s="2"/>
      <c r="H212" s="2" t="s">
        <v>2436</v>
      </c>
      <c r="I212" s="2" t="s">
        <v>1433</v>
      </c>
      <c r="J212" s="2" t="s">
        <v>209</v>
      </c>
      <c r="K212" s="2" t="s">
        <v>2437</v>
      </c>
      <c r="L212" s="2" t="s">
        <v>2438</v>
      </c>
      <c r="M212" s="2"/>
      <c r="N212" s="2" t="s">
        <v>2439</v>
      </c>
      <c r="O212" s="2" t="s">
        <v>1442</v>
      </c>
      <c r="P212" s="2" t="s">
        <v>1575</v>
      </c>
    </row>
    <row r="213" spans="1:16" x14ac:dyDescent="0.25">
      <c r="A213" s="2" t="s">
        <v>287</v>
      </c>
      <c r="B213" s="2" t="s">
        <v>288</v>
      </c>
      <c r="C213" s="2" t="s">
        <v>1450</v>
      </c>
      <c r="D213" s="2" t="s">
        <v>31</v>
      </c>
      <c r="E213" s="2" t="s">
        <v>1432</v>
      </c>
      <c r="F213" s="2" t="s">
        <v>289</v>
      </c>
      <c r="G213" s="2" t="s">
        <v>1600</v>
      </c>
      <c r="H213" s="2" t="s">
        <v>2373</v>
      </c>
      <c r="I213" s="2" t="s">
        <v>1433</v>
      </c>
      <c r="J213" s="2" t="s">
        <v>290</v>
      </c>
      <c r="K213" s="2" t="s">
        <v>2374</v>
      </c>
      <c r="L213" s="2" t="s">
        <v>2375</v>
      </c>
      <c r="M213" s="2"/>
      <c r="N213" s="2" t="s">
        <v>2376</v>
      </c>
      <c r="O213" s="2" t="s">
        <v>1442</v>
      </c>
      <c r="P213" s="2" t="s">
        <v>1456</v>
      </c>
    </row>
    <row r="214" spans="1:16" x14ac:dyDescent="0.25">
      <c r="A214" s="2" t="s">
        <v>3244</v>
      </c>
      <c r="B214" s="2" t="s">
        <v>2787</v>
      </c>
      <c r="C214" s="2" t="s">
        <v>2788</v>
      </c>
      <c r="D214" s="2" t="s">
        <v>54</v>
      </c>
      <c r="E214" s="2" t="s">
        <v>1432</v>
      </c>
      <c r="F214" s="2" t="s">
        <v>2789</v>
      </c>
      <c r="G214" s="2" t="s">
        <v>511</v>
      </c>
      <c r="H214" s="2" t="s">
        <v>3245</v>
      </c>
      <c r="I214" s="2" t="s">
        <v>1121</v>
      </c>
      <c r="J214" s="2" t="s">
        <v>2790</v>
      </c>
      <c r="K214" s="2" t="s">
        <v>3246</v>
      </c>
      <c r="L214" s="2" t="s">
        <v>3247</v>
      </c>
      <c r="M214" s="2" t="s">
        <v>3248</v>
      </c>
      <c r="N214" s="2"/>
      <c r="O214" s="2" t="s">
        <v>3249</v>
      </c>
      <c r="P214" s="2" t="s">
        <v>3250</v>
      </c>
    </row>
    <row r="215" spans="1:16" x14ac:dyDescent="0.25">
      <c r="A215" s="2" t="s">
        <v>216</v>
      </c>
      <c r="B215" s="2" t="s">
        <v>217</v>
      </c>
      <c r="C215" s="2" t="s">
        <v>1450</v>
      </c>
      <c r="D215" s="2" t="s">
        <v>194</v>
      </c>
      <c r="E215" s="2" t="s">
        <v>1432</v>
      </c>
      <c r="F215" s="2" t="s">
        <v>218</v>
      </c>
      <c r="G215" s="2"/>
      <c r="H215" s="2" t="s">
        <v>3054</v>
      </c>
      <c r="I215" s="2" t="s">
        <v>1433</v>
      </c>
      <c r="J215" s="2" t="s">
        <v>219</v>
      </c>
      <c r="K215" s="2" t="s">
        <v>3055</v>
      </c>
      <c r="L215" s="2" t="s">
        <v>3056</v>
      </c>
      <c r="M215" s="2"/>
      <c r="N215" s="2" t="s">
        <v>3057</v>
      </c>
      <c r="O215" s="2"/>
      <c r="P215" s="2" t="s">
        <v>1456</v>
      </c>
    </row>
    <row r="216" spans="1:16" x14ac:dyDescent="0.25">
      <c r="A216" s="2" t="s">
        <v>573</v>
      </c>
      <c r="B216" s="2" t="s">
        <v>2784</v>
      </c>
      <c r="C216" s="2" t="s">
        <v>1450</v>
      </c>
      <c r="D216" s="2" t="s">
        <v>127</v>
      </c>
      <c r="E216" s="2" t="s">
        <v>1432</v>
      </c>
      <c r="F216" s="2" t="s">
        <v>574</v>
      </c>
      <c r="G216" s="2"/>
      <c r="H216" s="2" t="s">
        <v>3171</v>
      </c>
      <c r="I216" s="2" t="s">
        <v>1433</v>
      </c>
      <c r="J216" s="2" t="s">
        <v>575</v>
      </c>
      <c r="K216" s="2" t="s">
        <v>3172</v>
      </c>
      <c r="L216" s="2" t="s">
        <v>3173</v>
      </c>
      <c r="M216" s="2" t="s">
        <v>3174</v>
      </c>
      <c r="N216" s="2" t="s">
        <v>3175</v>
      </c>
      <c r="O216" s="2" t="s">
        <v>1442</v>
      </c>
      <c r="P216" s="2" t="s">
        <v>1456</v>
      </c>
    </row>
    <row r="217" spans="1:16" x14ac:dyDescent="0.25">
      <c r="A217" s="2" t="s">
        <v>3559</v>
      </c>
      <c r="B217" s="2" t="s">
        <v>908</v>
      </c>
      <c r="C217" s="2" t="s">
        <v>3514</v>
      </c>
      <c r="D217" s="2" t="s">
        <v>66</v>
      </c>
      <c r="E217" s="2" t="s">
        <v>1432</v>
      </c>
      <c r="F217" s="2" t="s">
        <v>67</v>
      </c>
      <c r="G217" s="2"/>
      <c r="H217" s="2" t="s">
        <v>3560</v>
      </c>
      <c r="I217" s="2" t="s">
        <v>1433</v>
      </c>
      <c r="J217" s="2" t="s">
        <v>68</v>
      </c>
      <c r="K217" s="2" t="s">
        <v>3561</v>
      </c>
      <c r="L217" s="2" t="s">
        <v>3562</v>
      </c>
      <c r="M217" s="2"/>
      <c r="N217" s="2" t="s">
        <v>3563</v>
      </c>
      <c r="O217" s="2" t="s">
        <v>1442</v>
      </c>
      <c r="P217" s="2"/>
    </row>
    <row r="218" spans="1:16" x14ac:dyDescent="0.25">
      <c r="A218" s="2" t="s">
        <v>1533</v>
      </c>
      <c r="B218" s="2" t="s">
        <v>65</v>
      </c>
      <c r="C218" s="2" t="s">
        <v>689</v>
      </c>
      <c r="D218" s="2" t="s">
        <v>16</v>
      </c>
      <c r="E218" s="2" t="s">
        <v>1432</v>
      </c>
      <c r="F218" s="2" t="s">
        <v>1130</v>
      </c>
      <c r="G218" s="2" t="s">
        <v>806</v>
      </c>
      <c r="H218" s="2" t="s">
        <v>1534</v>
      </c>
      <c r="I218" s="2" t="s">
        <v>1121</v>
      </c>
      <c r="J218" s="2" t="s">
        <v>1131</v>
      </c>
      <c r="K218" s="2" t="s">
        <v>1535</v>
      </c>
      <c r="L218" s="2" t="s">
        <v>1536</v>
      </c>
      <c r="M218" s="2" t="s">
        <v>1537</v>
      </c>
      <c r="N218" s="2" t="s">
        <v>1538</v>
      </c>
      <c r="O218" s="2" t="s">
        <v>1539</v>
      </c>
      <c r="P218" s="2" t="s">
        <v>1493</v>
      </c>
    </row>
    <row r="219" spans="1:16" x14ac:dyDescent="0.25">
      <c r="A219" s="2" t="s">
        <v>539</v>
      </c>
      <c r="B219" s="2" t="s">
        <v>540</v>
      </c>
      <c r="C219" s="2" t="s">
        <v>1450</v>
      </c>
      <c r="D219" s="2" t="s">
        <v>66</v>
      </c>
      <c r="E219" s="2" t="s">
        <v>1432</v>
      </c>
      <c r="F219" s="2" t="s">
        <v>541</v>
      </c>
      <c r="G219" s="2"/>
      <c r="H219" s="2" t="s">
        <v>3422</v>
      </c>
      <c r="I219" s="2" t="s">
        <v>1433</v>
      </c>
      <c r="J219" s="2" t="s">
        <v>542</v>
      </c>
      <c r="K219" s="2" t="s">
        <v>3423</v>
      </c>
      <c r="L219" s="2" t="s">
        <v>3424</v>
      </c>
      <c r="M219" s="2"/>
      <c r="N219" s="2" t="s">
        <v>3425</v>
      </c>
      <c r="O219" s="2" t="s">
        <v>1442</v>
      </c>
      <c r="P219" s="2" t="s">
        <v>1456</v>
      </c>
    </row>
    <row r="220" spans="1:16" x14ac:dyDescent="0.25">
      <c r="A220" s="2" t="s">
        <v>3674</v>
      </c>
      <c r="B220" s="2" t="s">
        <v>3675</v>
      </c>
      <c r="C220" s="2" t="s">
        <v>3676</v>
      </c>
      <c r="D220" s="2" t="s">
        <v>58</v>
      </c>
      <c r="E220" s="2" t="s">
        <v>1432</v>
      </c>
      <c r="F220" s="2" t="s">
        <v>3677</v>
      </c>
      <c r="G220" s="2" t="s">
        <v>511</v>
      </c>
      <c r="H220" s="2" t="s">
        <v>3678</v>
      </c>
      <c r="I220" s="2" t="s">
        <v>1433</v>
      </c>
      <c r="J220" s="2" t="s">
        <v>3679</v>
      </c>
      <c r="K220" s="2" t="s">
        <v>3680</v>
      </c>
      <c r="L220" s="2" t="s">
        <v>3681</v>
      </c>
      <c r="M220" s="2" t="s">
        <v>3682</v>
      </c>
      <c r="N220" s="2" t="s">
        <v>3683</v>
      </c>
      <c r="O220" s="2" t="s">
        <v>3684</v>
      </c>
      <c r="P220" s="2" t="s">
        <v>3685</v>
      </c>
    </row>
    <row r="221" spans="1:16" x14ac:dyDescent="0.25">
      <c r="A221" s="2" t="s">
        <v>593</v>
      </c>
      <c r="B221" s="2" t="s">
        <v>594</v>
      </c>
      <c r="C221" s="2" t="s">
        <v>1570</v>
      </c>
      <c r="D221" s="2" t="s">
        <v>38</v>
      </c>
      <c r="E221" s="2" t="s">
        <v>1432</v>
      </c>
      <c r="F221" s="2" t="s">
        <v>595</v>
      </c>
      <c r="G221" s="2"/>
      <c r="H221" s="2" t="s">
        <v>1772</v>
      </c>
      <c r="I221" s="2" t="s">
        <v>1433</v>
      </c>
      <c r="J221" s="2" t="s">
        <v>596</v>
      </c>
      <c r="K221" s="2" t="s">
        <v>1773</v>
      </c>
      <c r="L221" s="2" t="s">
        <v>1774</v>
      </c>
      <c r="M221" s="2"/>
      <c r="N221" s="2" t="s">
        <v>1775</v>
      </c>
      <c r="O221" s="2" t="s">
        <v>1442</v>
      </c>
      <c r="P221" s="2" t="s">
        <v>1575</v>
      </c>
    </row>
    <row r="222" spans="1:16" x14ac:dyDescent="0.25">
      <c r="A222" s="2" t="s">
        <v>61</v>
      </c>
      <c r="B222" s="2" t="s">
        <v>62</v>
      </c>
      <c r="C222" s="2" t="s">
        <v>1540</v>
      </c>
      <c r="D222" s="2" t="s">
        <v>54</v>
      </c>
      <c r="E222" s="2" t="s">
        <v>1432</v>
      </c>
      <c r="F222" s="2" t="s">
        <v>63</v>
      </c>
      <c r="G222" s="2"/>
      <c r="H222" s="2" t="s">
        <v>1541</v>
      </c>
      <c r="I222" s="2" t="s">
        <v>1433</v>
      </c>
      <c r="J222" s="2" t="s">
        <v>64</v>
      </c>
      <c r="K222" s="2" t="s">
        <v>1542</v>
      </c>
      <c r="L222" s="2" t="s">
        <v>1543</v>
      </c>
      <c r="M222" s="2"/>
      <c r="N222" s="2" t="s">
        <v>1544</v>
      </c>
      <c r="O222" s="2" t="s">
        <v>1442</v>
      </c>
      <c r="P222" s="2"/>
    </row>
    <row r="223" spans="1:16" x14ac:dyDescent="0.25">
      <c r="A223" s="2" t="s">
        <v>2404</v>
      </c>
      <c r="B223" s="2" t="s">
        <v>781</v>
      </c>
      <c r="C223" s="2" t="s">
        <v>615</v>
      </c>
      <c r="D223" s="2" t="s">
        <v>16</v>
      </c>
      <c r="E223" s="2" t="s">
        <v>1432</v>
      </c>
      <c r="F223" s="2" t="s">
        <v>782</v>
      </c>
      <c r="G223" s="2" t="s">
        <v>783</v>
      </c>
      <c r="H223" s="2" t="s">
        <v>2405</v>
      </c>
      <c r="I223" s="2" t="s">
        <v>1121</v>
      </c>
      <c r="J223" s="2" t="s">
        <v>1307</v>
      </c>
      <c r="K223" s="2" t="s">
        <v>2406</v>
      </c>
      <c r="L223" s="2" t="s">
        <v>2407</v>
      </c>
      <c r="M223" s="2" t="s">
        <v>2408</v>
      </c>
      <c r="N223" s="2" t="s">
        <v>2409</v>
      </c>
      <c r="O223" s="2" t="s">
        <v>1442</v>
      </c>
      <c r="P223" s="2" t="s">
        <v>1587</v>
      </c>
    </row>
    <row r="224" spans="1:16" x14ac:dyDescent="0.25">
      <c r="A224" s="2" t="s">
        <v>239</v>
      </c>
      <c r="B224" s="2" t="s">
        <v>240</v>
      </c>
      <c r="C224" s="2" t="s">
        <v>1870</v>
      </c>
      <c r="D224" s="2" t="s">
        <v>38</v>
      </c>
      <c r="E224" s="2" t="s">
        <v>1432</v>
      </c>
      <c r="F224" s="2" t="s">
        <v>241</v>
      </c>
      <c r="G224" s="2" t="s">
        <v>3354</v>
      </c>
      <c r="H224" s="2" t="s">
        <v>3355</v>
      </c>
      <c r="I224" s="2" t="s">
        <v>1433</v>
      </c>
      <c r="J224" s="2" t="s">
        <v>242</v>
      </c>
      <c r="K224" s="2" t="s">
        <v>3356</v>
      </c>
      <c r="L224" s="2" t="s">
        <v>2126</v>
      </c>
      <c r="M224" s="2"/>
      <c r="N224" s="2" t="s">
        <v>3357</v>
      </c>
      <c r="O224" s="2" t="s">
        <v>1442</v>
      </c>
      <c r="P224" s="2"/>
    </row>
    <row r="225" spans="1:16" x14ac:dyDescent="0.25">
      <c r="A225" s="2" t="s">
        <v>2588</v>
      </c>
      <c r="B225" s="2" t="s">
        <v>564</v>
      </c>
      <c r="C225" s="2" t="s">
        <v>2589</v>
      </c>
      <c r="D225" s="2" t="s">
        <v>146</v>
      </c>
      <c r="E225" s="2" t="s">
        <v>1432</v>
      </c>
      <c r="F225" s="2"/>
      <c r="G225" s="2"/>
      <c r="H225" s="2" t="s">
        <v>2590</v>
      </c>
      <c r="I225" s="2" t="s">
        <v>1121</v>
      </c>
      <c r="J225" s="2" t="s">
        <v>1390</v>
      </c>
      <c r="K225" s="2" t="s">
        <v>2591</v>
      </c>
      <c r="L225" s="2" t="s">
        <v>2592</v>
      </c>
      <c r="M225" s="2" t="s">
        <v>2593</v>
      </c>
      <c r="N225" s="2" t="s">
        <v>2594</v>
      </c>
      <c r="O225" s="2" t="s">
        <v>1513</v>
      </c>
      <c r="P225" s="2" t="s">
        <v>2595</v>
      </c>
    </row>
    <row r="226" spans="1:16" x14ac:dyDescent="0.25">
      <c r="A226" s="2" t="s">
        <v>129</v>
      </c>
      <c r="B226" s="2" t="s">
        <v>130</v>
      </c>
      <c r="C226" s="2" t="s">
        <v>1784</v>
      </c>
      <c r="D226" s="2" t="s">
        <v>131</v>
      </c>
      <c r="E226" s="2" t="s">
        <v>1432</v>
      </c>
      <c r="F226" s="2" t="s">
        <v>1785</v>
      </c>
      <c r="G226" s="2" t="s">
        <v>77</v>
      </c>
      <c r="H226" s="2" t="s">
        <v>132</v>
      </c>
      <c r="I226" s="2" t="s">
        <v>1433</v>
      </c>
      <c r="J226" s="2"/>
      <c r="K226" s="2" t="s">
        <v>133</v>
      </c>
      <c r="L226" s="2" t="s">
        <v>1786</v>
      </c>
      <c r="M226" s="2"/>
      <c r="N226" s="2" t="s">
        <v>1787</v>
      </c>
      <c r="O226" s="2"/>
      <c r="P226" s="2"/>
    </row>
    <row r="227" spans="1:16" x14ac:dyDescent="0.25">
      <c r="A227" s="2" t="s">
        <v>877</v>
      </c>
      <c r="B227" s="2" t="s">
        <v>878</v>
      </c>
      <c r="C227" s="2" t="s">
        <v>879</v>
      </c>
      <c r="D227" s="2" t="s">
        <v>16</v>
      </c>
      <c r="E227" s="2" t="s">
        <v>1432</v>
      </c>
      <c r="F227" s="2" t="s">
        <v>880</v>
      </c>
      <c r="G227" s="2" t="s">
        <v>881</v>
      </c>
      <c r="H227" s="2" t="s">
        <v>2695</v>
      </c>
      <c r="I227" s="2" t="s">
        <v>1121</v>
      </c>
      <c r="J227" s="2" t="s">
        <v>1369</v>
      </c>
      <c r="K227" s="2" t="s">
        <v>2696</v>
      </c>
      <c r="L227" s="2" t="s">
        <v>2697</v>
      </c>
      <c r="M227" s="2" t="s">
        <v>2698</v>
      </c>
      <c r="N227" s="2" t="s">
        <v>2699</v>
      </c>
      <c r="O227" s="2" t="s">
        <v>2700</v>
      </c>
      <c r="P227" s="2" t="s">
        <v>2701</v>
      </c>
    </row>
    <row r="228" spans="1:16" x14ac:dyDescent="0.25">
      <c r="A228" s="2" t="s">
        <v>3007</v>
      </c>
      <c r="B228" s="2" t="s">
        <v>3008</v>
      </c>
      <c r="C228" s="2" t="s">
        <v>1495</v>
      </c>
      <c r="D228" s="2" t="s">
        <v>131</v>
      </c>
      <c r="E228" s="2" t="s">
        <v>1432</v>
      </c>
      <c r="F228" s="2" t="s">
        <v>2791</v>
      </c>
      <c r="G228" s="2" t="s">
        <v>2792</v>
      </c>
      <c r="H228" s="2" t="s">
        <v>3009</v>
      </c>
      <c r="I228" s="2" t="s">
        <v>1433</v>
      </c>
      <c r="J228" s="2" t="s">
        <v>2793</v>
      </c>
      <c r="K228" s="2" t="s">
        <v>3010</v>
      </c>
      <c r="L228" s="2" t="s">
        <v>3011</v>
      </c>
      <c r="M228" s="2" t="s">
        <v>3012</v>
      </c>
      <c r="N228" s="2" t="s">
        <v>3013</v>
      </c>
      <c r="O228" s="2" t="s">
        <v>1504</v>
      </c>
      <c r="P228" s="2" t="s">
        <v>1505</v>
      </c>
    </row>
    <row r="229" spans="1:16" x14ac:dyDescent="0.25">
      <c r="A229" s="2" t="s">
        <v>709</v>
      </c>
      <c r="B229" s="2" t="s">
        <v>710</v>
      </c>
      <c r="C229" s="2" t="s">
        <v>1936</v>
      </c>
      <c r="D229" s="2" t="s">
        <v>66</v>
      </c>
      <c r="E229" s="2" t="s">
        <v>1432</v>
      </c>
      <c r="F229" s="2" t="s">
        <v>711</v>
      </c>
      <c r="G229" s="2"/>
      <c r="H229" s="2" t="s">
        <v>1937</v>
      </c>
      <c r="I229" s="2" t="s">
        <v>1433</v>
      </c>
      <c r="J229" s="2" t="s">
        <v>987</v>
      </c>
      <c r="K229" s="2" t="s">
        <v>1938</v>
      </c>
      <c r="L229" s="2" t="s">
        <v>1939</v>
      </c>
      <c r="M229" s="2"/>
      <c r="N229" s="2" t="s">
        <v>1940</v>
      </c>
      <c r="O229" s="2" t="s">
        <v>1442</v>
      </c>
      <c r="P229" s="2"/>
    </row>
    <row r="230" spans="1:16" x14ac:dyDescent="0.25">
      <c r="A230" s="2" t="s">
        <v>1457</v>
      </c>
      <c r="B230" s="2" t="s">
        <v>885</v>
      </c>
      <c r="C230" s="2" t="s">
        <v>1458</v>
      </c>
      <c r="D230" s="2" t="s">
        <v>38</v>
      </c>
      <c r="E230" s="2" t="s">
        <v>1432</v>
      </c>
      <c r="F230" s="2" t="s">
        <v>1124</v>
      </c>
      <c r="G230" s="2" t="s">
        <v>125</v>
      </c>
      <c r="H230" s="2" t="s">
        <v>1459</v>
      </c>
      <c r="I230" s="2" t="s">
        <v>1121</v>
      </c>
      <c r="J230" s="2" t="s">
        <v>886</v>
      </c>
      <c r="K230" s="2" t="s">
        <v>1460</v>
      </c>
      <c r="L230" s="2" t="s">
        <v>1461</v>
      </c>
      <c r="M230" s="2" t="s">
        <v>1462</v>
      </c>
      <c r="N230" s="2" t="s">
        <v>1463</v>
      </c>
      <c r="O230" s="2" t="s">
        <v>1464</v>
      </c>
      <c r="P230" s="2" t="s">
        <v>1465</v>
      </c>
    </row>
    <row r="231" spans="1:16" x14ac:dyDescent="0.25">
      <c r="A231" s="2" t="s">
        <v>1002</v>
      </c>
      <c r="B231" s="2" t="s">
        <v>236</v>
      </c>
      <c r="C231" s="2" t="s">
        <v>1450</v>
      </c>
      <c r="D231" s="2" t="s">
        <v>24</v>
      </c>
      <c r="E231" s="2" t="s">
        <v>1432</v>
      </c>
      <c r="F231" s="2" t="s">
        <v>2981</v>
      </c>
      <c r="G231" s="2"/>
      <c r="H231" s="2" t="s">
        <v>2982</v>
      </c>
      <c r="I231" s="2" t="s">
        <v>1433</v>
      </c>
      <c r="J231" s="2" t="s">
        <v>1003</v>
      </c>
      <c r="K231" s="2" t="s">
        <v>2983</v>
      </c>
      <c r="L231" s="2" t="s">
        <v>2340</v>
      </c>
      <c r="M231" s="2"/>
      <c r="N231" s="2" t="s">
        <v>2984</v>
      </c>
      <c r="O231" s="2"/>
      <c r="P231" s="2"/>
    </row>
    <row r="232" spans="1:16" x14ac:dyDescent="0.25">
      <c r="A232" s="2" t="s">
        <v>1246</v>
      </c>
      <c r="B232" s="2" t="s">
        <v>1247</v>
      </c>
      <c r="C232" s="2" t="s">
        <v>1128</v>
      </c>
      <c r="D232" s="2" t="s">
        <v>58</v>
      </c>
      <c r="E232" s="2" t="s">
        <v>1119</v>
      </c>
      <c r="F232" s="2" t="s">
        <v>1248</v>
      </c>
      <c r="G232" s="2" t="s">
        <v>369</v>
      </c>
      <c r="H232" s="2" t="s">
        <v>1249</v>
      </c>
      <c r="I232" s="2" t="s">
        <v>1121</v>
      </c>
      <c r="J232" s="2" t="s">
        <v>1250</v>
      </c>
      <c r="K232" s="2"/>
      <c r="L232" s="2" t="s">
        <v>1251</v>
      </c>
      <c r="M232" s="2"/>
      <c r="N232" s="2" t="s">
        <v>1252</v>
      </c>
      <c r="O232" s="2" t="s">
        <v>1129</v>
      </c>
      <c r="P232" s="2" t="s">
        <v>907</v>
      </c>
    </row>
    <row r="233" spans="1:16" x14ac:dyDescent="0.25">
      <c r="A233" s="2" t="s">
        <v>582</v>
      </c>
      <c r="B233" s="2" t="s">
        <v>583</v>
      </c>
      <c r="C233" s="2" t="s">
        <v>3393</v>
      </c>
      <c r="D233" s="2" t="s">
        <v>152</v>
      </c>
      <c r="E233" s="2" t="s">
        <v>1432</v>
      </c>
      <c r="F233" s="2" t="s">
        <v>584</v>
      </c>
      <c r="G233" s="2"/>
      <c r="H233" s="2" t="s">
        <v>3394</v>
      </c>
      <c r="I233" s="2" t="s">
        <v>1433</v>
      </c>
      <c r="J233" s="2" t="s">
        <v>585</v>
      </c>
      <c r="K233" s="2" t="s">
        <v>3395</v>
      </c>
      <c r="L233" s="2" t="s">
        <v>3396</v>
      </c>
      <c r="M233" s="2" t="s">
        <v>3397</v>
      </c>
      <c r="N233" s="2" t="s">
        <v>3398</v>
      </c>
      <c r="O233" s="2" t="s">
        <v>1442</v>
      </c>
      <c r="P233" s="2"/>
    </row>
    <row r="234" spans="1:16" x14ac:dyDescent="0.25">
      <c r="A234" s="2" t="s">
        <v>3126</v>
      </c>
      <c r="B234" s="2" t="s">
        <v>999</v>
      </c>
      <c r="C234" s="2" t="s">
        <v>3127</v>
      </c>
      <c r="D234" s="2" t="s">
        <v>49</v>
      </c>
      <c r="E234" s="2" t="s">
        <v>1432</v>
      </c>
      <c r="F234" s="2" t="s">
        <v>1288</v>
      </c>
      <c r="G234" s="2" t="s">
        <v>77</v>
      </c>
      <c r="H234" s="2" t="s">
        <v>3128</v>
      </c>
      <c r="I234" s="2" t="s">
        <v>1433</v>
      </c>
      <c r="J234" s="2"/>
      <c r="K234" s="2" t="s">
        <v>1000</v>
      </c>
      <c r="L234" s="2" t="s">
        <v>3129</v>
      </c>
      <c r="M234" s="2" t="s">
        <v>3130</v>
      </c>
      <c r="N234" s="2" t="s">
        <v>3131</v>
      </c>
      <c r="O234" s="2"/>
      <c r="P234" s="2"/>
    </row>
    <row r="235" spans="1:16" x14ac:dyDescent="0.25">
      <c r="A235" s="2" t="s">
        <v>349</v>
      </c>
      <c r="B235" s="2" t="s">
        <v>350</v>
      </c>
      <c r="C235" s="2" t="s">
        <v>3286</v>
      </c>
      <c r="D235" s="2" t="s">
        <v>31</v>
      </c>
      <c r="E235" s="2" t="s">
        <v>1432</v>
      </c>
      <c r="F235" s="2" t="s">
        <v>351</v>
      </c>
      <c r="G235" s="2"/>
      <c r="H235" s="2" t="s">
        <v>3287</v>
      </c>
      <c r="I235" s="2" t="s">
        <v>1433</v>
      </c>
      <c r="J235" s="2" t="s">
        <v>352</v>
      </c>
      <c r="K235" s="2" t="s">
        <v>3288</v>
      </c>
      <c r="L235" s="2" t="s">
        <v>1658</v>
      </c>
      <c r="M235" s="2"/>
      <c r="N235" s="2" t="s">
        <v>3289</v>
      </c>
      <c r="O235" s="2" t="s">
        <v>1442</v>
      </c>
      <c r="P235" s="2"/>
    </row>
    <row r="236" spans="1:16" x14ac:dyDescent="0.25">
      <c r="A236" s="2" t="s">
        <v>252</v>
      </c>
      <c r="B236" s="2" t="s">
        <v>253</v>
      </c>
      <c r="C236" s="2" t="s">
        <v>1450</v>
      </c>
      <c r="D236" s="2" t="s">
        <v>127</v>
      </c>
      <c r="E236" s="2" t="s">
        <v>1432</v>
      </c>
      <c r="F236" s="2" t="s">
        <v>254</v>
      </c>
      <c r="G236" s="2"/>
      <c r="H236" s="2" t="s">
        <v>3161</v>
      </c>
      <c r="I236" s="2" t="s">
        <v>1433</v>
      </c>
      <c r="J236" s="2" t="s">
        <v>255</v>
      </c>
      <c r="K236" s="2" t="s">
        <v>3162</v>
      </c>
      <c r="L236" s="2" t="s">
        <v>2052</v>
      </c>
      <c r="M236" s="2"/>
      <c r="N236" s="2" t="s">
        <v>3163</v>
      </c>
      <c r="O236" s="2" t="s">
        <v>1442</v>
      </c>
      <c r="P236" s="2" t="s">
        <v>1456</v>
      </c>
    </row>
    <row r="237" spans="1:16" x14ac:dyDescent="0.25">
      <c r="A237" s="2" t="s">
        <v>3341</v>
      </c>
      <c r="B237" s="2" t="s">
        <v>1285</v>
      </c>
      <c r="C237" s="2" t="s">
        <v>739</v>
      </c>
      <c r="D237" s="2" t="s">
        <v>31</v>
      </c>
      <c r="E237" s="2" t="s">
        <v>1432</v>
      </c>
      <c r="F237" s="2" t="s">
        <v>1286</v>
      </c>
      <c r="G237" s="2" t="s">
        <v>947</v>
      </c>
      <c r="H237" s="2" t="s">
        <v>3342</v>
      </c>
      <c r="I237" s="2" t="s">
        <v>1121</v>
      </c>
      <c r="J237" s="2" t="s">
        <v>1287</v>
      </c>
      <c r="K237" s="2" t="s">
        <v>3343</v>
      </c>
      <c r="L237" s="2" t="s">
        <v>3344</v>
      </c>
      <c r="M237" s="2" t="s">
        <v>3345</v>
      </c>
      <c r="N237" s="2" t="s">
        <v>3346</v>
      </c>
      <c r="O237" s="2" t="s">
        <v>1525</v>
      </c>
      <c r="P237" s="2" t="s">
        <v>1999</v>
      </c>
    </row>
    <row r="238" spans="1:16" x14ac:dyDescent="0.25">
      <c r="A238" s="2" t="s">
        <v>1035</v>
      </c>
      <c r="B238" s="2" t="s">
        <v>1036</v>
      </c>
      <c r="C238" s="2" t="s">
        <v>1037</v>
      </c>
      <c r="D238" s="2" t="s">
        <v>66</v>
      </c>
      <c r="E238" s="2" t="s">
        <v>853</v>
      </c>
      <c r="F238" s="2" t="s">
        <v>1038</v>
      </c>
      <c r="G238" s="2"/>
      <c r="H238" s="2" t="s">
        <v>1039</v>
      </c>
      <c r="I238" s="2"/>
      <c r="J238" s="2" t="s">
        <v>1040</v>
      </c>
      <c r="K238" s="2" t="s">
        <v>1041</v>
      </c>
      <c r="L238" s="2"/>
      <c r="M238" s="2"/>
      <c r="N238" s="2" t="s">
        <v>1042</v>
      </c>
      <c r="O238" s="2"/>
      <c r="P238" s="2"/>
    </row>
    <row r="239" spans="1:16" x14ac:dyDescent="0.25">
      <c r="A239" s="2" t="s">
        <v>1174</v>
      </c>
      <c r="B239" s="2" t="s">
        <v>25</v>
      </c>
      <c r="C239" s="2" t="s">
        <v>1450</v>
      </c>
      <c r="D239" s="2" t="s">
        <v>26</v>
      </c>
      <c r="E239" s="2" t="s">
        <v>1432</v>
      </c>
      <c r="F239" s="2" t="s">
        <v>664</v>
      </c>
      <c r="G239" s="2" t="s">
        <v>27</v>
      </c>
      <c r="H239" s="2" t="s">
        <v>2907</v>
      </c>
      <c r="I239" s="2" t="s">
        <v>1433</v>
      </c>
      <c r="J239" s="2" t="s">
        <v>28</v>
      </c>
      <c r="K239" s="2" t="s">
        <v>2908</v>
      </c>
      <c r="L239" s="2" t="s">
        <v>2909</v>
      </c>
      <c r="M239" s="2"/>
      <c r="N239" s="2" t="s">
        <v>2910</v>
      </c>
      <c r="O239" s="2"/>
      <c r="P239" s="2"/>
    </row>
    <row r="240" spans="1:16" x14ac:dyDescent="0.25">
      <c r="A240" s="2" t="s">
        <v>150</v>
      </c>
      <c r="B240" s="2" t="s">
        <v>151</v>
      </c>
      <c r="C240" s="2" t="s">
        <v>1450</v>
      </c>
      <c r="D240" s="2" t="s">
        <v>152</v>
      </c>
      <c r="E240" s="2" t="s">
        <v>1432</v>
      </c>
      <c r="F240" s="2" t="s">
        <v>153</v>
      </c>
      <c r="G240" s="2" t="s">
        <v>2014</v>
      </c>
      <c r="H240" s="2" t="s">
        <v>2015</v>
      </c>
      <c r="I240" s="2" t="s">
        <v>1433</v>
      </c>
      <c r="J240" s="2" t="s">
        <v>154</v>
      </c>
      <c r="K240" s="2" t="s">
        <v>2016</v>
      </c>
      <c r="L240" s="2" t="s">
        <v>2017</v>
      </c>
      <c r="M240" s="2"/>
      <c r="N240" s="2" t="s">
        <v>2018</v>
      </c>
      <c r="O240" s="2" t="s">
        <v>1442</v>
      </c>
      <c r="P240" s="2" t="s">
        <v>1456</v>
      </c>
    </row>
    <row r="241" spans="1:16" x14ac:dyDescent="0.25">
      <c r="A241" s="2" t="s">
        <v>3275</v>
      </c>
      <c r="B241" s="2" t="s">
        <v>3276</v>
      </c>
      <c r="C241" s="2" t="s">
        <v>1570</v>
      </c>
      <c r="D241" s="2" t="s">
        <v>152</v>
      </c>
      <c r="E241" s="2" t="s">
        <v>1432</v>
      </c>
      <c r="F241" s="2" t="s">
        <v>3277</v>
      </c>
      <c r="G241" s="2"/>
      <c r="H241" s="2" t="s">
        <v>3278</v>
      </c>
      <c r="I241" s="2" t="s">
        <v>1433</v>
      </c>
      <c r="J241" s="2" t="s">
        <v>3279</v>
      </c>
      <c r="K241" s="2" t="s">
        <v>3280</v>
      </c>
      <c r="L241" s="2" t="s">
        <v>3281</v>
      </c>
      <c r="M241" s="2"/>
      <c r="N241" s="2" t="s">
        <v>3282</v>
      </c>
      <c r="O241" s="2" t="s">
        <v>1442</v>
      </c>
      <c r="P241" s="2" t="s">
        <v>1575</v>
      </c>
    </row>
    <row r="242" spans="1:16" x14ac:dyDescent="0.25">
      <c r="A242" s="2" t="s">
        <v>2059</v>
      </c>
      <c r="B242" s="2" t="s">
        <v>1253</v>
      </c>
      <c r="C242" s="2" t="s">
        <v>689</v>
      </c>
      <c r="D242" s="2" t="s">
        <v>16</v>
      </c>
      <c r="E242" s="2" t="s">
        <v>1432</v>
      </c>
      <c r="F242" s="2" t="s">
        <v>1254</v>
      </c>
      <c r="G242" s="2" t="s">
        <v>1255</v>
      </c>
      <c r="H242" s="2" t="s">
        <v>2060</v>
      </c>
      <c r="I242" s="2" t="s">
        <v>1121</v>
      </c>
      <c r="J242" s="2" t="s">
        <v>1256</v>
      </c>
      <c r="K242" s="2" t="s">
        <v>2061</v>
      </c>
      <c r="L242" s="2" t="s">
        <v>2062</v>
      </c>
      <c r="M242" s="2" t="s">
        <v>2063</v>
      </c>
      <c r="N242" s="2" t="s">
        <v>2064</v>
      </c>
      <c r="O242" s="2" t="s">
        <v>1539</v>
      </c>
      <c r="P242" s="2" t="s">
        <v>1493</v>
      </c>
    </row>
    <row r="243" spans="1:16" x14ac:dyDescent="0.25">
      <c r="A243" s="2" t="s">
        <v>469</v>
      </c>
      <c r="B243" s="2" t="s">
        <v>470</v>
      </c>
      <c r="C243" s="2" t="s">
        <v>114</v>
      </c>
      <c r="D243" s="2" t="s">
        <v>49</v>
      </c>
      <c r="E243" s="2" t="s">
        <v>17</v>
      </c>
      <c r="F243" s="2" t="s">
        <v>471</v>
      </c>
      <c r="G243" s="2" t="s">
        <v>115</v>
      </c>
      <c r="H243" s="2" t="s">
        <v>472</v>
      </c>
      <c r="I243" s="2"/>
      <c r="J243" s="2" t="s">
        <v>473</v>
      </c>
      <c r="K243" s="2" t="s">
        <v>474</v>
      </c>
      <c r="L243" s="2"/>
      <c r="M243" s="2"/>
      <c r="N243" s="2" t="s">
        <v>475</v>
      </c>
      <c r="O243" s="2"/>
      <c r="P243" s="2" t="s">
        <v>116</v>
      </c>
    </row>
    <row r="244" spans="1:16" x14ac:dyDescent="0.25">
      <c r="A244" s="2" t="s">
        <v>2065</v>
      </c>
      <c r="B244" s="2" t="s">
        <v>444</v>
      </c>
      <c r="C244" s="2" t="s">
        <v>1450</v>
      </c>
      <c r="D244" s="2" t="s">
        <v>58</v>
      </c>
      <c r="E244" s="2" t="s">
        <v>1432</v>
      </c>
      <c r="F244" s="2" t="s">
        <v>445</v>
      </c>
      <c r="G244" s="2"/>
      <c r="H244" s="2" t="s">
        <v>2066</v>
      </c>
      <c r="I244" s="2" t="s">
        <v>1433</v>
      </c>
      <c r="J244" s="2" t="s">
        <v>446</v>
      </c>
      <c r="K244" s="2" t="s">
        <v>2067</v>
      </c>
      <c r="L244" s="2" t="s">
        <v>2068</v>
      </c>
      <c r="M244" s="2"/>
      <c r="N244" s="2" t="s">
        <v>2069</v>
      </c>
      <c r="O244" s="2" t="s">
        <v>1442</v>
      </c>
      <c r="P244" s="2" t="s">
        <v>1456</v>
      </c>
    </row>
    <row r="245" spans="1:16" x14ac:dyDescent="0.25">
      <c r="A245" s="2" t="s">
        <v>2343</v>
      </c>
      <c r="B245" s="2" t="s">
        <v>1043</v>
      </c>
      <c r="C245" s="2" t="s">
        <v>2344</v>
      </c>
      <c r="D245" s="2" t="s">
        <v>16</v>
      </c>
      <c r="E245" s="2" t="s">
        <v>1432</v>
      </c>
      <c r="F245" s="2" t="s">
        <v>1044</v>
      </c>
      <c r="G245" s="2"/>
      <c r="H245" s="2" t="s">
        <v>2345</v>
      </c>
      <c r="I245" s="2" t="s">
        <v>1433</v>
      </c>
      <c r="J245" s="2" t="s">
        <v>1045</v>
      </c>
      <c r="K245" s="2" t="s">
        <v>2346</v>
      </c>
      <c r="L245" s="2" t="s">
        <v>2347</v>
      </c>
      <c r="M245" s="2"/>
      <c r="N245" s="2" t="s">
        <v>2348</v>
      </c>
      <c r="O245" s="2" t="s">
        <v>1660</v>
      </c>
      <c r="P245" s="2" t="s">
        <v>2349</v>
      </c>
    </row>
    <row r="246" spans="1:16" x14ac:dyDescent="0.25">
      <c r="A246" s="2" t="s">
        <v>483</v>
      </c>
      <c r="B246" s="2" t="s">
        <v>1059</v>
      </c>
      <c r="C246" s="2" t="s">
        <v>961</v>
      </c>
      <c r="D246" s="2" t="s">
        <v>66</v>
      </c>
      <c r="E246" s="2" t="s">
        <v>853</v>
      </c>
      <c r="F246" s="2" t="s">
        <v>1060</v>
      </c>
      <c r="G246" s="2"/>
      <c r="H246" s="2" t="s">
        <v>484</v>
      </c>
      <c r="I246" s="2"/>
      <c r="J246" s="2" t="s">
        <v>485</v>
      </c>
      <c r="K246" s="2" t="s">
        <v>1061</v>
      </c>
      <c r="L246" s="2"/>
      <c r="M246" s="2"/>
      <c r="N246" s="2" t="s">
        <v>1062</v>
      </c>
      <c r="O246" s="2"/>
      <c r="P246" s="2"/>
    </row>
    <row r="247" spans="1:16" x14ac:dyDescent="0.25">
      <c r="A247" s="2" t="s">
        <v>313</v>
      </c>
      <c r="B247" s="2" t="s">
        <v>314</v>
      </c>
      <c r="C247" s="2" t="s">
        <v>887</v>
      </c>
      <c r="D247" s="2" t="s">
        <v>16</v>
      </c>
      <c r="E247" s="2" t="s">
        <v>853</v>
      </c>
      <c r="F247" s="2" t="s">
        <v>888</v>
      </c>
      <c r="G247" s="2"/>
      <c r="H247" s="2" t="s">
        <v>315</v>
      </c>
      <c r="I247" s="2"/>
      <c r="J247" s="2" t="s">
        <v>316</v>
      </c>
      <c r="K247" s="2" t="s">
        <v>889</v>
      </c>
      <c r="L247" s="2"/>
      <c r="M247" s="2"/>
      <c r="N247" s="2" t="s">
        <v>890</v>
      </c>
      <c r="O247" s="2"/>
      <c r="P247" s="2"/>
    </row>
    <row r="248" spans="1:16" x14ac:dyDescent="0.25">
      <c r="A248" s="2" t="s">
        <v>1098</v>
      </c>
      <c r="B248" s="2" t="s">
        <v>1099</v>
      </c>
      <c r="C248" s="2" t="s">
        <v>1570</v>
      </c>
      <c r="D248" s="2" t="s">
        <v>127</v>
      </c>
      <c r="E248" s="2" t="s">
        <v>1432</v>
      </c>
      <c r="F248" s="2" t="s">
        <v>1352</v>
      </c>
      <c r="G248" s="2"/>
      <c r="H248" s="2" t="s">
        <v>3158</v>
      </c>
      <c r="I248" s="2" t="s">
        <v>1433</v>
      </c>
      <c r="J248" s="2" t="s">
        <v>1100</v>
      </c>
      <c r="K248" s="2" t="s">
        <v>1100</v>
      </c>
      <c r="L248" s="2" t="s">
        <v>3159</v>
      </c>
      <c r="M248" s="2"/>
      <c r="N248" s="2" t="s">
        <v>3160</v>
      </c>
      <c r="O248" s="2" t="s">
        <v>1442</v>
      </c>
      <c r="P248" s="2" t="s">
        <v>1575</v>
      </c>
    </row>
    <row r="249" spans="1:16" x14ac:dyDescent="0.25">
      <c r="A249" s="2" t="s">
        <v>1004</v>
      </c>
      <c r="B249" s="2" t="s">
        <v>1005</v>
      </c>
      <c r="C249" s="2" t="s">
        <v>1450</v>
      </c>
      <c r="D249" s="2" t="s">
        <v>54</v>
      </c>
      <c r="E249" s="2" t="s">
        <v>1432</v>
      </c>
      <c r="F249" s="2" t="s">
        <v>712</v>
      </c>
      <c r="G249" s="2" t="s">
        <v>2377</v>
      </c>
      <c r="H249" s="2" t="s">
        <v>3231</v>
      </c>
      <c r="I249" s="2" t="s">
        <v>1433</v>
      </c>
      <c r="J249" s="2" t="s">
        <v>1006</v>
      </c>
      <c r="K249" s="2" t="s">
        <v>3232</v>
      </c>
      <c r="L249" s="2" t="s">
        <v>3233</v>
      </c>
      <c r="M249" s="2"/>
      <c r="N249" s="2" t="s">
        <v>3234</v>
      </c>
      <c r="O249" s="2" t="s">
        <v>1442</v>
      </c>
      <c r="P249" s="2" t="s">
        <v>1456</v>
      </c>
    </row>
    <row r="250" spans="1:16" x14ac:dyDescent="0.25">
      <c r="A250" s="2" t="s">
        <v>1776</v>
      </c>
      <c r="B250" s="2" t="s">
        <v>130</v>
      </c>
      <c r="C250" s="2" t="s">
        <v>1777</v>
      </c>
      <c r="D250" s="2" t="s">
        <v>49</v>
      </c>
      <c r="E250" s="2" t="s">
        <v>1432</v>
      </c>
      <c r="F250" s="2" t="s">
        <v>659</v>
      </c>
      <c r="G250" s="2" t="s">
        <v>1778</v>
      </c>
      <c r="H250" s="2" t="s">
        <v>1779</v>
      </c>
      <c r="I250" s="2" t="s">
        <v>1433</v>
      </c>
      <c r="J250" s="2" t="s">
        <v>660</v>
      </c>
      <c r="K250" s="2" t="s">
        <v>1780</v>
      </c>
      <c r="L250" s="2" t="s">
        <v>1781</v>
      </c>
      <c r="M250" s="2"/>
      <c r="N250" s="2" t="s">
        <v>1782</v>
      </c>
      <c r="O250" s="2"/>
      <c r="P250" s="2" t="s">
        <v>1783</v>
      </c>
    </row>
    <row r="251" spans="1:16" x14ac:dyDescent="0.25">
      <c r="A251" s="2" t="s">
        <v>1202</v>
      </c>
      <c r="B251" s="2" t="s">
        <v>1203</v>
      </c>
      <c r="C251" s="2" t="s">
        <v>1204</v>
      </c>
      <c r="D251" s="2" t="s">
        <v>152</v>
      </c>
      <c r="E251" s="2" t="s">
        <v>1119</v>
      </c>
      <c r="F251" s="2"/>
      <c r="G251" s="2" t="s">
        <v>497</v>
      </c>
      <c r="H251" s="2" t="s">
        <v>1205</v>
      </c>
      <c r="I251" s="2" t="s">
        <v>1121</v>
      </c>
      <c r="J251" s="2" t="s">
        <v>1206</v>
      </c>
      <c r="K251" s="2"/>
      <c r="L251" s="2" t="s">
        <v>1207</v>
      </c>
      <c r="M251" s="2"/>
      <c r="N251" s="2" t="s">
        <v>1208</v>
      </c>
      <c r="O251" s="2" t="s">
        <v>1209</v>
      </c>
      <c r="P251" s="2" t="s">
        <v>1210</v>
      </c>
    </row>
    <row r="252" spans="1:16" x14ac:dyDescent="0.25">
      <c r="A252" s="2" t="s">
        <v>1661</v>
      </c>
      <c r="B252" s="2" t="s">
        <v>1662</v>
      </c>
      <c r="C252" s="2" t="s">
        <v>1434</v>
      </c>
      <c r="D252" s="2" t="s">
        <v>16</v>
      </c>
      <c r="E252" s="2" t="s">
        <v>1432</v>
      </c>
      <c r="F252" s="2" t="s">
        <v>169</v>
      </c>
      <c r="G252" s="2" t="s">
        <v>1135</v>
      </c>
      <c r="H252" s="2" t="s">
        <v>1663</v>
      </c>
      <c r="I252" s="2" t="s">
        <v>1664</v>
      </c>
      <c r="J252" s="2" t="s">
        <v>1665</v>
      </c>
      <c r="K252" s="2" t="s">
        <v>1666</v>
      </c>
      <c r="L252" s="2" t="s">
        <v>1667</v>
      </c>
      <c r="M252" s="2"/>
      <c r="N252" s="2" t="s">
        <v>1668</v>
      </c>
      <c r="O252" s="2" t="s">
        <v>1669</v>
      </c>
      <c r="P252" s="2" t="s">
        <v>1435</v>
      </c>
    </row>
    <row r="253" spans="1:16" x14ac:dyDescent="0.25">
      <c r="A253" s="2" t="s">
        <v>43</v>
      </c>
      <c r="B253" s="2" t="s">
        <v>44</v>
      </c>
      <c r="C253" s="2" t="s">
        <v>1570</v>
      </c>
      <c r="D253" s="2" t="s">
        <v>24</v>
      </c>
      <c r="E253" s="2" t="s">
        <v>1432</v>
      </c>
      <c r="F253" s="2" t="s">
        <v>45</v>
      </c>
      <c r="G253" s="2"/>
      <c r="H253" s="2" t="s">
        <v>2990</v>
      </c>
      <c r="I253" s="2" t="s">
        <v>1433</v>
      </c>
      <c r="J253" s="2" t="s">
        <v>46</v>
      </c>
      <c r="K253" s="2" t="s">
        <v>2991</v>
      </c>
      <c r="L253" s="2" t="s">
        <v>2992</v>
      </c>
      <c r="M253" s="2"/>
      <c r="N253" s="2" t="s">
        <v>2993</v>
      </c>
      <c r="O253" s="2"/>
      <c r="P253" s="2" t="s">
        <v>1575</v>
      </c>
    </row>
    <row r="254" spans="1:16" x14ac:dyDescent="0.25">
      <c r="A254" s="2" t="s">
        <v>1021</v>
      </c>
      <c r="B254" s="2" t="s">
        <v>1022</v>
      </c>
      <c r="C254" s="2" t="s">
        <v>843</v>
      </c>
      <c r="D254" s="2" t="s">
        <v>58</v>
      </c>
      <c r="E254" s="2" t="s">
        <v>853</v>
      </c>
      <c r="F254" s="2" t="s">
        <v>1023</v>
      </c>
      <c r="G254" s="2" t="s">
        <v>1024</v>
      </c>
      <c r="H254" s="2" t="s">
        <v>1025</v>
      </c>
      <c r="I254" s="2"/>
      <c r="J254" s="2" t="s">
        <v>1026</v>
      </c>
      <c r="K254" s="2" t="s">
        <v>1027</v>
      </c>
      <c r="L254" s="2"/>
      <c r="M254" s="2"/>
      <c r="N254" s="2" t="s">
        <v>1028</v>
      </c>
      <c r="O254" s="2"/>
      <c r="P254" s="2" t="s">
        <v>1029</v>
      </c>
    </row>
    <row r="255" spans="1:16" x14ac:dyDescent="0.25">
      <c r="A255" s="2" t="s">
        <v>3495</v>
      </c>
      <c r="B255" s="2" t="s">
        <v>3496</v>
      </c>
      <c r="C255" s="2" t="s">
        <v>3497</v>
      </c>
      <c r="D255" s="2" t="s">
        <v>66</v>
      </c>
      <c r="E255" s="2" t="s">
        <v>1432</v>
      </c>
      <c r="F255" s="2" t="s">
        <v>210</v>
      </c>
      <c r="G255" s="2"/>
      <c r="H255" s="2" t="s">
        <v>3498</v>
      </c>
      <c r="I255" s="2" t="s">
        <v>1433</v>
      </c>
      <c r="J255" s="2" t="s">
        <v>211</v>
      </c>
      <c r="K255" s="2" t="s">
        <v>3499</v>
      </c>
      <c r="L255" s="2" t="s">
        <v>3500</v>
      </c>
      <c r="M255" s="2" t="s">
        <v>3501</v>
      </c>
      <c r="N255" s="2" t="s">
        <v>3502</v>
      </c>
      <c r="O255" s="2" t="s">
        <v>1442</v>
      </c>
      <c r="P255" s="2"/>
    </row>
    <row r="256" spans="1:16" x14ac:dyDescent="0.25">
      <c r="A256" s="2" t="s">
        <v>2796</v>
      </c>
      <c r="B256" s="2" t="s">
        <v>2797</v>
      </c>
      <c r="C256" s="2" t="s">
        <v>852</v>
      </c>
      <c r="D256" s="2" t="s">
        <v>31</v>
      </c>
      <c r="E256" s="2" t="s">
        <v>1432</v>
      </c>
      <c r="F256" s="2" t="s">
        <v>2798</v>
      </c>
      <c r="G256" s="2" t="s">
        <v>745</v>
      </c>
      <c r="H256" s="2" t="s">
        <v>3328</v>
      </c>
      <c r="I256" s="2" t="s">
        <v>1121</v>
      </c>
      <c r="J256" s="2" t="s">
        <v>2799</v>
      </c>
      <c r="K256" s="2" t="s">
        <v>3329</v>
      </c>
      <c r="L256" s="2" t="s">
        <v>3003</v>
      </c>
      <c r="M256" s="2" t="s">
        <v>3330</v>
      </c>
      <c r="N256" s="2" t="s">
        <v>3331</v>
      </c>
      <c r="O256" s="2" t="s">
        <v>1723</v>
      </c>
      <c r="P256" s="2" t="s">
        <v>1569</v>
      </c>
    </row>
    <row r="257" spans="1:16" x14ac:dyDescent="0.25">
      <c r="A257" s="2" t="s">
        <v>846</v>
      </c>
      <c r="B257" s="2" t="s">
        <v>847</v>
      </c>
      <c r="C257" s="2" t="s">
        <v>2921</v>
      </c>
      <c r="D257" s="2" t="s">
        <v>146</v>
      </c>
      <c r="E257" s="2" t="s">
        <v>1432</v>
      </c>
      <c r="F257" s="2" t="s">
        <v>848</v>
      </c>
      <c r="G257" s="2" t="s">
        <v>148</v>
      </c>
      <c r="H257" s="2" t="s">
        <v>2922</v>
      </c>
      <c r="I257" s="2" t="s">
        <v>1121</v>
      </c>
      <c r="J257" s="2" t="s">
        <v>2795</v>
      </c>
      <c r="K257" s="2" t="s">
        <v>2923</v>
      </c>
      <c r="L257" s="2" t="s">
        <v>2924</v>
      </c>
      <c r="M257" s="2" t="s">
        <v>2925</v>
      </c>
      <c r="N257" s="2" t="s">
        <v>2926</v>
      </c>
      <c r="O257" s="2" t="s">
        <v>2851</v>
      </c>
      <c r="P257" s="2" t="s">
        <v>2927</v>
      </c>
    </row>
    <row r="258" spans="1:16" x14ac:dyDescent="0.25">
      <c r="A258" s="2" t="s">
        <v>2330</v>
      </c>
      <c r="B258" s="2" t="s">
        <v>590</v>
      </c>
      <c r="C258" s="2" t="s">
        <v>2331</v>
      </c>
      <c r="D258" s="2" t="s">
        <v>66</v>
      </c>
      <c r="E258" s="2" t="s">
        <v>1432</v>
      </c>
      <c r="F258" s="2" t="s">
        <v>591</v>
      </c>
      <c r="G258" s="2" t="s">
        <v>1965</v>
      </c>
      <c r="H258" s="2" t="s">
        <v>2332</v>
      </c>
      <c r="I258" s="2" t="s">
        <v>1433</v>
      </c>
      <c r="J258" s="2" t="s">
        <v>592</v>
      </c>
      <c r="K258" s="2" t="s">
        <v>2333</v>
      </c>
      <c r="L258" s="2" t="s">
        <v>2334</v>
      </c>
      <c r="M258" s="2"/>
      <c r="N258" s="2" t="s">
        <v>2335</v>
      </c>
      <c r="O258" s="2" t="s">
        <v>1660</v>
      </c>
      <c r="P258" s="2" t="s">
        <v>2336</v>
      </c>
    </row>
    <row r="259" spans="1:16" x14ac:dyDescent="0.25">
      <c r="A259" s="2" t="s">
        <v>2525</v>
      </c>
      <c r="B259" s="2" t="s">
        <v>605</v>
      </c>
      <c r="C259" s="2" t="s">
        <v>1570</v>
      </c>
      <c r="D259" s="2" t="s">
        <v>38</v>
      </c>
      <c r="E259" s="2" t="s">
        <v>1432</v>
      </c>
      <c r="F259" s="2" t="s">
        <v>606</v>
      </c>
      <c r="G259" s="2"/>
      <c r="H259" s="2" t="s">
        <v>2526</v>
      </c>
      <c r="I259" s="2" t="s">
        <v>1433</v>
      </c>
      <c r="J259" s="2" t="s">
        <v>607</v>
      </c>
      <c r="K259" s="2" t="s">
        <v>2527</v>
      </c>
      <c r="L259" s="2" t="s">
        <v>2528</v>
      </c>
      <c r="M259" s="2"/>
      <c r="N259" s="2" t="s">
        <v>2529</v>
      </c>
      <c r="O259" s="2" t="s">
        <v>1442</v>
      </c>
      <c r="P259" s="2" t="s">
        <v>1575</v>
      </c>
    </row>
    <row r="260" spans="1:16" x14ac:dyDescent="0.25">
      <c r="A260" s="2" t="s">
        <v>2423</v>
      </c>
      <c r="B260" s="2" t="s">
        <v>747</v>
      </c>
      <c r="C260" s="2" t="s">
        <v>2424</v>
      </c>
      <c r="D260" s="2" t="s">
        <v>66</v>
      </c>
      <c r="E260" s="2" t="s">
        <v>1432</v>
      </c>
      <c r="F260" s="2" t="s">
        <v>748</v>
      </c>
      <c r="G260" s="2"/>
      <c r="H260" s="2" t="s">
        <v>2425</v>
      </c>
      <c r="I260" s="2" t="s">
        <v>1433</v>
      </c>
      <c r="J260" s="2" t="s">
        <v>1315</v>
      </c>
      <c r="K260" s="2" t="s">
        <v>2426</v>
      </c>
      <c r="L260" s="2" t="s">
        <v>2427</v>
      </c>
      <c r="M260" s="2" t="s">
        <v>2428</v>
      </c>
      <c r="N260" s="2" t="s">
        <v>2429</v>
      </c>
      <c r="O260" s="2" t="s">
        <v>1442</v>
      </c>
      <c r="P260" s="2"/>
    </row>
    <row r="261" spans="1:16" x14ac:dyDescent="0.25">
      <c r="A261" s="2" t="s">
        <v>1563</v>
      </c>
      <c r="B261" s="2" t="s">
        <v>851</v>
      </c>
      <c r="C261" s="2" t="s">
        <v>852</v>
      </c>
      <c r="D261" s="2" t="s">
        <v>24</v>
      </c>
      <c r="E261" s="2" t="s">
        <v>1432</v>
      </c>
      <c r="F261" s="2" t="s">
        <v>854</v>
      </c>
      <c r="G261" s="2" t="s">
        <v>621</v>
      </c>
      <c r="H261" s="2" t="s">
        <v>1564</v>
      </c>
      <c r="I261" s="2" t="s">
        <v>1121</v>
      </c>
      <c r="J261" s="2" t="s">
        <v>855</v>
      </c>
      <c r="K261" s="2" t="s">
        <v>1565</v>
      </c>
      <c r="L261" s="2" t="s">
        <v>1566</v>
      </c>
      <c r="M261" s="2" t="s">
        <v>1567</v>
      </c>
      <c r="N261" s="2" t="s">
        <v>1568</v>
      </c>
      <c r="O261" s="2"/>
      <c r="P261" s="2" t="s">
        <v>1569</v>
      </c>
    </row>
    <row r="262" spans="1:16" x14ac:dyDescent="0.25">
      <c r="A262" s="2" t="s">
        <v>235</v>
      </c>
      <c r="B262" s="2" t="s">
        <v>236</v>
      </c>
      <c r="C262" s="2" t="s">
        <v>1450</v>
      </c>
      <c r="D262" s="2" t="s">
        <v>127</v>
      </c>
      <c r="E262" s="2" t="s">
        <v>1432</v>
      </c>
      <c r="F262" s="2" t="s">
        <v>237</v>
      </c>
      <c r="G262" s="2"/>
      <c r="H262" s="2" t="s">
        <v>3179</v>
      </c>
      <c r="I262" s="2" t="s">
        <v>1433</v>
      </c>
      <c r="J262" s="2" t="s">
        <v>238</v>
      </c>
      <c r="K262" s="2" t="s">
        <v>3180</v>
      </c>
      <c r="L262" s="2" t="s">
        <v>3181</v>
      </c>
      <c r="M262" s="2"/>
      <c r="N262" s="2" t="s">
        <v>3182</v>
      </c>
      <c r="O262" s="2" t="s">
        <v>1442</v>
      </c>
      <c r="P262" s="2" t="s">
        <v>1456</v>
      </c>
    </row>
    <row r="263" spans="1:16" x14ac:dyDescent="0.25">
      <c r="A263" s="2" t="s">
        <v>1697</v>
      </c>
      <c r="B263" s="2" t="s">
        <v>1698</v>
      </c>
      <c r="C263" s="2" t="s">
        <v>1570</v>
      </c>
      <c r="D263" s="2" t="s">
        <v>38</v>
      </c>
      <c r="E263" s="2" t="s">
        <v>1432</v>
      </c>
      <c r="F263" s="2" t="s">
        <v>1699</v>
      </c>
      <c r="G263" s="2"/>
      <c r="H263" s="2" t="s">
        <v>1700</v>
      </c>
      <c r="I263" s="2" t="s">
        <v>1433</v>
      </c>
      <c r="J263" s="2" t="s">
        <v>1701</v>
      </c>
      <c r="K263" s="2" t="s">
        <v>1702</v>
      </c>
      <c r="L263" s="2" t="s">
        <v>1703</v>
      </c>
      <c r="M263" s="2"/>
      <c r="N263" s="2" t="s">
        <v>1704</v>
      </c>
      <c r="O263" s="2" t="s">
        <v>1442</v>
      </c>
      <c r="P263" s="2" t="s">
        <v>1575</v>
      </c>
    </row>
    <row r="264" spans="1:16" x14ac:dyDescent="0.25">
      <c r="A264" s="2" t="s">
        <v>299</v>
      </c>
      <c r="B264" s="2" t="s">
        <v>300</v>
      </c>
      <c r="C264" s="2" t="s">
        <v>1877</v>
      </c>
      <c r="D264" s="2" t="s">
        <v>31</v>
      </c>
      <c r="E264" s="2" t="s">
        <v>1432</v>
      </c>
      <c r="F264" s="2" t="s">
        <v>301</v>
      </c>
      <c r="G264" s="2"/>
      <c r="H264" s="2" t="s">
        <v>2390</v>
      </c>
      <c r="I264" s="2" t="s">
        <v>1433</v>
      </c>
      <c r="J264" s="2" t="s">
        <v>302</v>
      </c>
      <c r="K264" s="2" t="s">
        <v>2391</v>
      </c>
      <c r="L264" s="2" t="s">
        <v>2392</v>
      </c>
      <c r="M264" s="2"/>
      <c r="N264" s="2" t="s">
        <v>2393</v>
      </c>
      <c r="O264" s="2" t="s">
        <v>1442</v>
      </c>
      <c r="P264" s="2"/>
    </row>
    <row r="265" spans="1:16" x14ac:dyDescent="0.25">
      <c r="A265" s="2" t="s">
        <v>3075</v>
      </c>
      <c r="B265" s="2" t="s">
        <v>949</v>
      </c>
      <c r="C265" s="2" t="s">
        <v>698</v>
      </c>
      <c r="D265" s="2" t="s">
        <v>194</v>
      </c>
      <c r="E265" s="2" t="s">
        <v>1432</v>
      </c>
      <c r="F265" s="2" t="s">
        <v>1173</v>
      </c>
      <c r="G265" s="2" t="s">
        <v>950</v>
      </c>
      <c r="H265" s="2" t="s">
        <v>3076</v>
      </c>
      <c r="I265" s="2" t="s">
        <v>1121</v>
      </c>
      <c r="J265" s="2" t="s">
        <v>951</v>
      </c>
      <c r="K265" s="2" t="s">
        <v>3077</v>
      </c>
      <c r="L265" s="2" t="s">
        <v>3078</v>
      </c>
      <c r="M265" s="2" t="s">
        <v>3079</v>
      </c>
      <c r="N265" s="2" t="s">
        <v>3080</v>
      </c>
      <c r="O265" s="2"/>
      <c r="P265" s="2" t="s">
        <v>1514</v>
      </c>
    </row>
    <row r="266" spans="1:16" x14ac:dyDescent="0.25">
      <c r="A266" s="2" t="s">
        <v>824</v>
      </c>
      <c r="B266" s="2" t="s">
        <v>825</v>
      </c>
      <c r="C266" s="2" t="s">
        <v>698</v>
      </c>
      <c r="D266" s="2" t="s">
        <v>31</v>
      </c>
      <c r="E266" s="2" t="s">
        <v>1432</v>
      </c>
      <c r="F266" s="2" t="s">
        <v>826</v>
      </c>
      <c r="G266" s="2" t="s">
        <v>827</v>
      </c>
      <c r="H266" s="2" t="s">
        <v>3303</v>
      </c>
      <c r="I266" s="2" t="s">
        <v>1121</v>
      </c>
      <c r="J266" s="2" t="s">
        <v>828</v>
      </c>
      <c r="K266" s="2" t="s">
        <v>3304</v>
      </c>
      <c r="L266" s="2" t="s">
        <v>3305</v>
      </c>
      <c r="M266" s="2" t="s">
        <v>3306</v>
      </c>
      <c r="N266" s="2" t="s">
        <v>3307</v>
      </c>
      <c r="O266" s="2" t="s">
        <v>1738</v>
      </c>
      <c r="P266" s="2" t="s">
        <v>1514</v>
      </c>
    </row>
    <row r="267" spans="1:16" x14ac:dyDescent="0.25">
      <c r="A267" s="2" t="s">
        <v>389</v>
      </c>
      <c r="B267" s="2" t="s">
        <v>390</v>
      </c>
      <c r="C267" s="2" t="s">
        <v>1612</v>
      </c>
      <c r="D267" s="2" t="s">
        <v>54</v>
      </c>
      <c r="E267" s="2" t="s">
        <v>1432</v>
      </c>
      <c r="F267" s="2" t="s">
        <v>391</v>
      </c>
      <c r="G267" s="2"/>
      <c r="H267" s="2" t="s">
        <v>1613</v>
      </c>
      <c r="I267" s="2" t="s">
        <v>1433</v>
      </c>
      <c r="J267" s="2" t="s">
        <v>392</v>
      </c>
      <c r="K267" s="2" t="s">
        <v>1614</v>
      </c>
      <c r="L267" s="2" t="s">
        <v>1615</v>
      </c>
      <c r="M267" s="2"/>
      <c r="N267" s="2" t="s">
        <v>1616</v>
      </c>
      <c r="O267" s="2" t="s">
        <v>1442</v>
      </c>
      <c r="P267" s="2"/>
    </row>
    <row r="268" spans="1:16" x14ac:dyDescent="0.25">
      <c r="A268" s="2" t="s">
        <v>479</v>
      </c>
      <c r="B268" s="2" t="s">
        <v>2794</v>
      </c>
      <c r="C268" s="2" t="s">
        <v>30</v>
      </c>
      <c r="D268" s="2" t="s">
        <v>54</v>
      </c>
      <c r="E268" s="2" t="s">
        <v>1432</v>
      </c>
      <c r="F268" s="2" t="s">
        <v>480</v>
      </c>
      <c r="G268" s="2" t="s">
        <v>481</v>
      </c>
      <c r="H268" s="2" t="s">
        <v>3219</v>
      </c>
      <c r="I268" s="2" t="s">
        <v>1121</v>
      </c>
      <c r="J268" s="2" t="s">
        <v>482</v>
      </c>
      <c r="K268" s="2" t="s">
        <v>3220</v>
      </c>
      <c r="L268" s="2" t="s">
        <v>3221</v>
      </c>
      <c r="M268" s="2" t="s">
        <v>3222</v>
      </c>
      <c r="N268" s="2" t="s">
        <v>3223</v>
      </c>
      <c r="O268" s="2" t="s">
        <v>1442</v>
      </c>
      <c r="P268" s="2" t="s">
        <v>2263</v>
      </c>
    </row>
    <row r="269" spans="1:16" x14ac:dyDescent="0.25">
      <c r="A269" s="2" t="s">
        <v>1211</v>
      </c>
      <c r="B269" s="2" t="s">
        <v>1212</v>
      </c>
      <c r="C269" s="2" t="s">
        <v>1710</v>
      </c>
      <c r="D269" s="2" t="s">
        <v>16</v>
      </c>
      <c r="E269" s="2" t="s">
        <v>1432</v>
      </c>
      <c r="F269" s="2" t="s">
        <v>1213</v>
      </c>
      <c r="G269" s="2" t="s">
        <v>1214</v>
      </c>
      <c r="H269" s="2" t="s">
        <v>1711</v>
      </c>
      <c r="I269" s="2" t="s">
        <v>1121</v>
      </c>
      <c r="J269" s="2" t="s">
        <v>1215</v>
      </c>
      <c r="K269" s="2" t="s">
        <v>1712</v>
      </c>
      <c r="L269" s="2" t="s">
        <v>1713</v>
      </c>
      <c r="M269" s="2" t="s">
        <v>1714</v>
      </c>
      <c r="N269" s="2" t="s">
        <v>1715</v>
      </c>
      <c r="O269" s="2" t="s">
        <v>1539</v>
      </c>
      <c r="P269" s="2" t="s">
        <v>1716</v>
      </c>
    </row>
    <row r="270" spans="1:16" x14ac:dyDescent="0.25">
      <c r="A270" s="2" t="s">
        <v>397</v>
      </c>
      <c r="B270" s="2" t="s">
        <v>398</v>
      </c>
      <c r="C270" s="2" t="s">
        <v>1655</v>
      </c>
      <c r="D270" s="2" t="s">
        <v>194</v>
      </c>
      <c r="E270" s="2" t="s">
        <v>1432</v>
      </c>
      <c r="F270" s="2" t="s">
        <v>399</v>
      </c>
      <c r="G270" s="2"/>
      <c r="H270" s="2" t="s">
        <v>1656</v>
      </c>
      <c r="I270" s="2" t="s">
        <v>1433</v>
      </c>
      <c r="J270" s="2" t="s">
        <v>400</v>
      </c>
      <c r="K270" s="2" t="s">
        <v>1657</v>
      </c>
      <c r="L270" s="2" t="s">
        <v>1658</v>
      </c>
      <c r="M270" s="2"/>
      <c r="N270" s="2" t="s">
        <v>1659</v>
      </c>
      <c r="O270" s="2" t="s">
        <v>1660</v>
      </c>
      <c r="P270" s="2"/>
    </row>
    <row r="271" spans="1:16" x14ac:dyDescent="0.25">
      <c r="A271" s="2" t="s">
        <v>1065</v>
      </c>
      <c r="B271" s="2" t="s">
        <v>1066</v>
      </c>
      <c r="C271" s="2" t="s">
        <v>1067</v>
      </c>
      <c r="D271" s="2" t="s">
        <v>152</v>
      </c>
      <c r="E271" s="2" t="s">
        <v>853</v>
      </c>
      <c r="F271" s="2" t="s">
        <v>1068</v>
      </c>
      <c r="G271" s="2"/>
      <c r="H271" s="2" t="s">
        <v>1069</v>
      </c>
      <c r="I271" s="2"/>
      <c r="J271" s="2" t="s">
        <v>1070</v>
      </c>
      <c r="K271" s="2" t="s">
        <v>1071</v>
      </c>
      <c r="L271" s="2"/>
      <c r="M271" s="2"/>
      <c r="N271" s="2" t="s">
        <v>1072</v>
      </c>
      <c r="O271" s="2"/>
      <c r="P271" s="2"/>
    </row>
    <row r="272" spans="1:16" x14ac:dyDescent="0.25">
      <c r="A272" s="2" t="s">
        <v>1810</v>
      </c>
      <c r="B272" s="2" t="s">
        <v>85</v>
      </c>
      <c r="C272" s="2" t="s">
        <v>1811</v>
      </c>
      <c r="D272" s="2" t="s">
        <v>86</v>
      </c>
      <c r="E272" s="2" t="s">
        <v>1432</v>
      </c>
      <c r="F272" s="2" t="s">
        <v>1812</v>
      </c>
      <c r="G272" s="2" t="s">
        <v>77</v>
      </c>
      <c r="H272" s="2" t="s">
        <v>1813</v>
      </c>
      <c r="I272" s="2" t="s">
        <v>1433</v>
      </c>
      <c r="J272" s="2" t="s">
        <v>87</v>
      </c>
      <c r="K272" s="2" t="s">
        <v>1814</v>
      </c>
      <c r="L272" s="2" t="s">
        <v>1815</v>
      </c>
      <c r="M272" s="2"/>
      <c r="N272" s="2" t="s">
        <v>1816</v>
      </c>
      <c r="O272" s="2" t="s">
        <v>1817</v>
      </c>
      <c r="P272" s="2" t="s">
        <v>1818</v>
      </c>
    </row>
    <row r="273" spans="1:16" x14ac:dyDescent="0.25">
      <c r="A273" s="2" t="s">
        <v>2482</v>
      </c>
      <c r="B273" s="2" t="s">
        <v>246</v>
      </c>
      <c r="C273" s="2" t="s">
        <v>1450</v>
      </c>
      <c r="D273" s="2" t="s">
        <v>31</v>
      </c>
      <c r="E273" s="2" t="s">
        <v>1432</v>
      </c>
      <c r="F273" s="2" t="s">
        <v>247</v>
      </c>
      <c r="G273" s="2" t="s">
        <v>1600</v>
      </c>
      <c r="H273" s="2" t="s">
        <v>2483</v>
      </c>
      <c r="I273" s="2" t="s">
        <v>1433</v>
      </c>
      <c r="J273" s="2" t="s">
        <v>248</v>
      </c>
      <c r="K273" s="2" t="s">
        <v>2484</v>
      </c>
      <c r="L273" s="2" t="s">
        <v>2485</v>
      </c>
      <c r="M273" s="2" t="s">
        <v>2486</v>
      </c>
      <c r="N273" s="2" t="s">
        <v>2487</v>
      </c>
      <c r="O273" s="2" t="s">
        <v>1442</v>
      </c>
      <c r="P273" s="2" t="s">
        <v>1456</v>
      </c>
    </row>
    <row r="274" spans="1:16" x14ac:dyDescent="0.25">
      <c r="A274" s="2" t="s">
        <v>344</v>
      </c>
      <c r="B274" s="2" t="s">
        <v>345</v>
      </c>
      <c r="C274" s="2" t="s">
        <v>90</v>
      </c>
      <c r="D274" s="2" t="s">
        <v>58</v>
      </c>
      <c r="E274" s="2" t="s">
        <v>1432</v>
      </c>
      <c r="F274" s="2" t="s">
        <v>346</v>
      </c>
      <c r="G274" s="2" t="s">
        <v>92</v>
      </c>
      <c r="H274" s="2" t="s">
        <v>3716</v>
      </c>
      <c r="I274" s="2" t="s">
        <v>1121</v>
      </c>
      <c r="J274" s="2" t="s">
        <v>347</v>
      </c>
      <c r="K274" s="2" t="s">
        <v>3717</v>
      </c>
      <c r="L274" s="2" t="s">
        <v>3718</v>
      </c>
      <c r="M274" s="2" t="s">
        <v>3719</v>
      </c>
      <c r="N274" s="2" t="s">
        <v>3720</v>
      </c>
      <c r="O274" s="2" t="s">
        <v>1442</v>
      </c>
      <c r="P274" s="2" t="s">
        <v>2197</v>
      </c>
    </row>
    <row r="275" spans="1:16" x14ac:dyDescent="0.25">
      <c r="A275" s="2" t="s">
        <v>857</v>
      </c>
      <c r="B275" s="2" t="s">
        <v>858</v>
      </c>
      <c r="C275" s="2" t="s">
        <v>689</v>
      </c>
      <c r="D275" s="2" t="s">
        <v>24</v>
      </c>
      <c r="E275" s="2" t="s">
        <v>1432</v>
      </c>
      <c r="F275" s="2" t="s">
        <v>1146</v>
      </c>
      <c r="G275" s="2" t="s">
        <v>691</v>
      </c>
      <c r="H275" s="2" t="s">
        <v>1559</v>
      </c>
      <c r="I275" s="2" t="s">
        <v>1121</v>
      </c>
      <c r="J275" s="2" t="s">
        <v>859</v>
      </c>
      <c r="K275" s="2" t="s">
        <v>1560</v>
      </c>
      <c r="L275" s="2" t="s">
        <v>1561</v>
      </c>
      <c r="M275" s="2" t="s">
        <v>1556</v>
      </c>
      <c r="N275" s="2" t="s">
        <v>1562</v>
      </c>
      <c r="O275" s="2"/>
      <c r="P275" s="2" t="s">
        <v>1493</v>
      </c>
    </row>
    <row r="276" spans="1:16" x14ac:dyDescent="0.25">
      <c r="A276" s="2" t="s">
        <v>2714</v>
      </c>
      <c r="B276" s="2" t="s">
        <v>2715</v>
      </c>
      <c r="C276" s="2" t="s">
        <v>2716</v>
      </c>
      <c r="D276" s="2" t="s">
        <v>152</v>
      </c>
      <c r="E276" s="2" t="s">
        <v>1432</v>
      </c>
      <c r="F276" s="2" t="s">
        <v>2717</v>
      </c>
      <c r="G276" s="2"/>
      <c r="H276" s="2" t="s">
        <v>2718</v>
      </c>
      <c r="I276" s="2" t="s">
        <v>1433</v>
      </c>
      <c r="J276" s="2"/>
      <c r="K276" s="2" t="s">
        <v>2719</v>
      </c>
      <c r="L276" s="2" t="s">
        <v>2720</v>
      </c>
      <c r="M276" s="2"/>
      <c r="N276" s="2" t="s">
        <v>2721</v>
      </c>
      <c r="O276" s="2" t="s">
        <v>2722</v>
      </c>
      <c r="P276" s="2"/>
    </row>
    <row r="277" spans="1:16" x14ac:dyDescent="0.25">
      <c r="A277" s="2" t="s">
        <v>865</v>
      </c>
      <c r="B277" s="2" t="s">
        <v>866</v>
      </c>
      <c r="C277" s="2" t="s">
        <v>867</v>
      </c>
      <c r="D277" s="2" t="s">
        <v>16</v>
      </c>
      <c r="E277" s="2" t="s">
        <v>1432</v>
      </c>
      <c r="F277" s="2" t="s">
        <v>868</v>
      </c>
      <c r="G277" s="2" t="s">
        <v>788</v>
      </c>
      <c r="H277" s="2" t="s">
        <v>3732</v>
      </c>
      <c r="I277" s="2" t="s">
        <v>1121</v>
      </c>
      <c r="J277" s="2" t="s">
        <v>869</v>
      </c>
      <c r="K277" s="2" t="s">
        <v>3733</v>
      </c>
      <c r="L277" s="2" t="s">
        <v>3734</v>
      </c>
      <c r="M277" s="2"/>
      <c r="N277" s="2" t="s">
        <v>3735</v>
      </c>
      <c r="O277" s="2" t="s">
        <v>2871</v>
      </c>
      <c r="P277" s="2" t="s">
        <v>3736</v>
      </c>
    </row>
    <row r="278" spans="1:16" x14ac:dyDescent="0.25">
      <c r="A278" s="2" t="s">
        <v>283</v>
      </c>
      <c r="B278" s="2" t="s">
        <v>284</v>
      </c>
      <c r="C278" s="2" t="s">
        <v>1450</v>
      </c>
      <c r="D278" s="2" t="s">
        <v>31</v>
      </c>
      <c r="E278" s="2" t="s">
        <v>1432</v>
      </c>
      <c r="F278" s="2" t="s">
        <v>285</v>
      </c>
      <c r="G278" s="2" t="s">
        <v>1600</v>
      </c>
      <c r="H278" s="2" t="s">
        <v>2369</v>
      </c>
      <c r="I278" s="2" t="s">
        <v>1433</v>
      </c>
      <c r="J278" s="2" t="s">
        <v>286</v>
      </c>
      <c r="K278" s="2" t="s">
        <v>2370</v>
      </c>
      <c r="L278" s="2" t="s">
        <v>2371</v>
      </c>
      <c r="M278" s="2"/>
      <c r="N278" s="2" t="s">
        <v>2372</v>
      </c>
      <c r="O278" s="2" t="s">
        <v>1442</v>
      </c>
      <c r="P278" s="2" t="s">
        <v>1456</v>
      </c>
    </row>
    <row r="279" spans="1:16" x14ac:dyDescent="0.25">
      <c r="A279" s="2" t="s">
        <v>623</v>
      </c>
      <c r="B279" s="2" t="s">
        <v>624</v>
      </c>
      <c r="C279" s="2" t="s">
        <v>2685</v>
      </c>
      <c r="D279" s="2" t="s">
        <v>16</v>
      </c>
      <c r="E279" s="2" t="s">
        <v>1432</v>
      </c>
      <c r="F279" s="2" t="s">
        <v>625</v>
      </c>
      <c r="G279" s="2"/>
      <c r="H279" s="2" t="s">
        <v>2686</v>
      </c>
      <c r="I279" s="2" t="s">
        <v>1433</v>
      </c>
      <c r="J279" s="2" t="s">
        <v>626</v>
      </c>
      <c r="K279" s="2" t="s">
        <v>2687</v>
      </c>
      <c r="L279" s="2" t="s">
        <v>2688</v>
      </c>
      <c r="M279" s="2"/>
      <c r="N279" s="2" t="s">
        <v>2689</v>
      </c>
      <c r="O279" s="2" t="s">
        <v>1442</v>
      </c>
      <c r="P279" s="2"/>
    </row>
    <row r="280" spans="1:16" x14ac:dyDescent="0.25">
      <c r="A280" s="2" t="s">
        <v>612</v>
      </c>
      <c r="B280" s="2" t="s">
        <v>1073</v>
      </c>
      <c r="C280" s="2" t="s">
        <v>1450</v>
      </c>
      <c r="D280" s="2" t="s">
        <v>38</v>
      </c>
      <c r="E280" s="2" t="s">
        <v>1432</v>
      </c>
      <c r="F280" s="2" t="s">
        <v>613</v>
      </c>
      <c r="G280" s="2"/>
      <c r="H280" s="2" t="s">
        <v>2440</v>
      </c>
      <c r="I280" s="2" t="s">
        <v>1433</v>
      </c>
      <c r="J280" s="2" t="s">
        <v>614</v>
      </c>
      <c r="K280" s="2" t="s">
        <v>2441</v>
      </c>
      <c r="L280" s="2" t="s">
        <v>2442</v>
      </c>
      <c r="M280" s="2"/>
      <c r="N280" s="2" t="s">
        <v>2443</v>
      </c>
      <c r="O280" s="2" t="s">
        <v>1442</v>
      </c>
      <c r="P280" s="2" t="s">
        <v>1456</v>
      </c>
    </row>
    <row r="281" spans="1:16" x14ac:dyDescent="0.25">
      <c r="A281" s="2" t="s">
        <v>2800</v>
      </c>
      <c r="B281" s="2" t="s">
        <v>1141</v>
      </c>
      <c r="C281" s="2" t="s">
        <v>2801</v>
      </c>
      <c r="D281" s="2" t="s">
        <v>131</v>
      </c>
      <c r="E281" s="2" t="s">
        <v>1432</v>
      </c>
      <c r="F281" s="2" t="s">
        <v>1142</v>
      </c>
      <c r="G281" s="2" t="s">
        <v>2802</v>
      </c>
      <c r="H281" s="2" t="s">
        <v>3014</v>
      </c>
      <c r="I281" s="2" t="s">
        <v>1121</v>
      </c>
      <c r="J281" s="2" t="s">
        <v>1143</v>
      </c>
      <c r="K281" s="2" t="s">
        <v>3015</v>
      </c>
      <c r="L281" s="2" t="s">
        <v>3016</v>
      </c>
      <c r="M281" s="2" t="s">
        <v>3017</v>
      </c>
      <c r="N281" s="2" t="s">
        <v>3018</v>
      </c>
      <c r="O281" s="2" t="s">
        <v>3019</v>
      </c>
      <c r="P281" s="2" t="s">
        <v>3020</v>
      </c>
    </row>
    <row r="282" spans="1:16" x14ac:dyDescent="0.25">
      <c r="A282" s="2" t="s">
        <v>1471</v>
      </c>
      <c r="B282" s="2" t="s">
        <v>1472</v>
      </c>
      <c r="C282" s="2" t="s">
        <v>1473</v>
      </c>
      <c r="D282" s="2" t="s">
        <v>54</v>
      </c>
      <c r="E282" s="2" t="s">
        <v>1432</v>
      </c>
      <c r="F282" s="2" t="s">
        <v>1474</v>
      </c>
      <c r="G282" s="2"/>
      <c r="H282" s="2" t="s">
        <v>1475</v>
      </c>
      <c r="I282" s="2" t="s">
        <v>1433</v>
      </c>
      <c r="J282" s="2" t="s">
        <v>1476</v>
      </c>
      <c r="K282" s="2" t="s">
        <v>1477</v>
      </c>
      <c r="L282" s="2" t="s">
        <v>1478</v>
      </c>
      <c r="M282" s="2"/>
      <c r="N282" s="2" t="s">
        <v>1479</v>
      </c>
      <c r="O282" s="2" t="s">
        <v>1442</v>
      </c>
      <c r="P282" s="2"/>
    </row>
    <row r="283" spans="1:16" x14ac:dyDescent="0.25">
      <c r="A283" s="2" t="s">
        <v>2264</v>
      </c>
      <c r="B283" s="2" t="s">
        <v>412</v>
      </c>
      <c r="C283" s="2" t="s">
        <v>2265</v>
      </c>
      <c r="D283" s="2" t="s">
        <v>16</v>
      </c>
      <c r="E283" s="2" t="s">
        <v>1432</v>
      </c>
      <c r="F283" s="2" t="s">
        <v>59</v>
      </c>
      <c r="G283" s="2"/>
      <c r="H283" s="2" t="s">
        <v>2266</v>
      </c>
      <c r="I283" s="2" t="s">
        <v>1433</v>
      </c>
      <c r="J283" s="2" t="s">
        <v>413</v>
      </c>
      <c r="K283" s="2" t="s">
        <v>2267</v>
      </c>
      <c r="L283" s="2" t="s">
        <v>2268</v>
      </c>
      <c r="M283" s="2"/>
      <c r="N283" s="2" t="s">
        <v>2269</v>
      </c>
      <c r="O283" s="2" t="s">
        <v>1442</v>
      </c>
      <c r="P283" s="2"/>
    </row>
    <row r="284" spans="1:16" x14ac:dyDescent="0.25">
      <c r="A284" s="2" t="s">
        <v>1819</v>
      </c>
      <c r="B284" s="2" t="s">
        <v>520</v>
      </c>
      <c r="C284" s="2" t="s">
        <v>1820</v>
      </c>
      <c r="D284" s="2" t="s">
        <v>58</v>
      </c>
      <c r="E284" s="2" t="s">
        <v>1432</v>
      </c>
      <c r="F284" s="2" t="s">
        <v>67</v>
      </c>
      <c r="G284" s="2"/>
      <c r="H284" s="2" t="s">
        <v>1821</v>
      </c>
      <c r="I284" s="2" t="s">
        <v>1433</v>
      </c>
      <c r="J284" s="2" t="s">
        <v>521</v>
      </c>
      <c r="K284" s="2" t="s">
        <v>1822</v>
      </c>
      <c r="L284" s="2" t="s">
        <v>1823</v>
      </c>
      <c r="M284" s="2"/>
      <c r="N284" s="2" t="s">
        <v>1824</v>
      </c>
      <c r="O284" s="2" t="s">
        <v>1442</v>
      </c>
      <c r="P284" s="2"/>
    </row>
    <row r="285" spans="1:16" x14ac:dyDescent="0.25">
      <c r="A285" s="2" t="s">
        <v>1370</v>
      </c>
      <c r="B285" s="2" t="s">
        <v>829</v>
      </c>
      <c r="C285" s="2" t="s">
        <v>1144</v>
      </c>
      <c r="D285" s="2" t="s">
        <v>146</v>
      </c>
      <c r="E285" s="2" t="s">
        <v>1119</v>
      </c>
      <c r="F285" s="2"/>
      <c r="G285" s="2"/>
      <c r="H285" s="2" t="s">
        <v>1371</v>
      </c>
      <c r="I285" s="2" t="s">
        <v>1176</v>
      </c>
      <c r="J285" s="2" t="s">
        <v>830</v>
      </c>
      <c r="K285" s="2" t="s">
        <v>1372</v>
      </c>
      <c r="L285" s="2" t="s">
        <v>1373</v>
      </c>
      <c r="M285" s="2"/>
      <c r="N285" s="2" t="s">
        <v>1374</v>
      </c>
      <c r="O285" s="2" t="s">
        <v>1145</v>
      </c>
      <c r="P285" s="2" t="s">
        <v>856</v>
      </c>
    </row>
    <row r="286" spans="1:16" x14ac:dyDescent="0.25">
      <c r="A286" s="2" t="s">
        <v>1242</v>
      </c>
      <c r="B286" s="2" t="s">
        <v>1243</v>
      </c>
      <c r="C286" s="2" t="s">
        <v>1834</v>
      </c>
      <c r="D286" s="2" t="s">
        <v>16</v>
      </c>
      <c r="E286" s="2" t="s">
        <v>1432</v>
      </c>
      <c r="F286" s="2" t="s">
        <v>1244</v>
      </c>
      <c r="G286" s="2" t="s">
        <v>107</v>
      </c>
      <c r="H286" s="2" t="s">
        <v>1835</v>
      </c>
      <c r="I286" s="2" t="s">
        <v>1121</v>
      </c>
      <c r="J286" s="2" t="s">
        <v>1245</v>
      </c>
      <c r="K286" s="2" t="s">
        <v>1836</v>
      </c>
      <c r="L286" s="2" t="s">
        <v>1837</v>
      </c>
      <c r="M286" s="2" t="s">
        <v>1838</v>
      </c>
      <c r="N286" s="2"/>
      <c r="O286" s="2" t="s">
        <v>1839</v>
      </c>
      <c r="P286" s="2" t="s">
        <v>1840</v>
      </c>
    </row>
    <row r="287" spans="1:16" x14ac:dyDescent="0.25">
      <c r="A287" s="2" t="s">
        <v>2488</v>
      </c>
      <c r="B287" s="2" t="s">
        <v>1101</v>
      </c>
      <c r="C287" s="2" t="s">
        <v>37</v>
      </c>
      <c r="D287" s="2" t="s">
        <v>16</v>
      </c>
      <c r="E287" s="2" t="s">
        <v>1432</v>
      </c>
      <c r="F287" s="2" t="s">
        <v>2489</v>
      </c>
      <c r="G287" s="2" t="s">
        <v>226</v>
      </c>
      <c r="H287" s="2" t="s">
        <v>2490</v>
      </c>
      <c r="I287" s="2" t="s">
        <v>1121</v>
      </c>
      <c r="J287" s="2" t="s">
        <v>1102</v>
      </c>
      <c r="K287" s="2" t="s">
        <v>2491</v>
      </c>
      <c r="L287" s="2" t="s">
        <v>2492</v>
      </c>
      <c r="M287" s="2" t="s">
        <v>2493</v>
      </c>
      <c r="N287" s="2" t="s">
        <v>2494</v>
      </c>
      <c r="O287" s="2" t="s">
        <v>1442</v>
      </c>
      <c r="P287" s="2" t="s">
        <v>1485</v>
      </c>
    </row>
    <row r="288" spans="1:16" x14ac:dyDescent="0.25">
      <c r="A288" s="2" t="s">
        <v>337</v>
      </c>
      <c r="B288" s="2" t="s">
        <v>338</v>
      </c>
      <c r="C288" s="2" t="s">
        <v>1450</v>
      </c>
      <c r="D288" s="2" t="s">
        <v>49</v>
      </c>
      <c r="E288" s="2" t="s">
        <v>1432</v>
      </c>
      <c r="F288" s="2" t="s">
        <v>339</v>
      </c>
      <c r="G288" s="2"/>
      <c r="H288" s="2" t="s">
        <v>3122</v>
      </c>
      <c r="I288" s="2" t="s">
        <v>1433</v>
      </c>
      <c r="J288" s="2" t="s">
        <v>340</v>
      </c>
      <c r="K288" s="2" t="s">
        <v>3123</v>
      </c>
      <c r="L288" s="2" t="s">
        <v>3124</v>
      </c>
      <c r="M288" s="2"/>
      <c r="N288" s="2" t="s">
        <v>3125</v>
      </c>
      <c r="O288" s="2"/>
      <c r="P288" s="2" t="s">
        <v>1456</v>
      </c>
    </row>
    <row r="289" spans="1:16" x14ac:dyDescent="0.25">
      <c r="A289" s="2" t="s">
        <v>2449</v>
      </c>
      <c r="B289" s="2" t="s">
        <v>2450</v>
      </c>
      <c r="C289" s="2" t="s">
        <v>2451</v>
      </c>
      <c r="D289" s="2" t="s">
        <v>38</v>
      </c>
      <c r="E289" s="2" t="s">
        <v>1432</v>
      </c>
      <c r="F289" s="2" t="s">
        <v>2452</v>
      </c>
      <c r="G289" s="2" t="s">
        <v>666</v>
      </c>
      <c r="H289" s="2" t="s">
        <v>2453</v>
      </c>
      <c r="I289" s="2" t="s">
        <v>1121</v>
      </c>
      <c r="J289" s="2" t="s">
        <v>2454</v>
      </c>
      <c r="K289" s="2" t="s">
        <v>2455</v>
      </c>
      <c r="L289" s="2" t="s">
        <v>2456</v>
      </c>
      <c r="M289" s="2" t="s">
        <v>2457</v>
      </c>
      <c r="N289" s="2" t="s">
        <v>2458</v>
      </c>
      <c r="O289" s="2" t="s">
        <v>2459</v>
      </c>
      <c r="P289" s="2" t="s">
        <v>2460</v>
      </c>
    </row>
    <row r="290" spans="1:16" x14ac:dyDescent="0.25">
      <c r="A290" s="2" t="s">
        <v>784</v>
      </c>
      <c r="B290" s="2" t="s">
        <v>785</v>
      </c>
      <c r="C290" s="2" t="s">
        <v>2723</v>
      </c>
      <c r="D290" s="2" t="s">
        <v>16</v>
      </c>
      <c r="E290" s="2" t="s">
        <v>1432</v>
      </c>
      <c r="F290" s="2" t="s">
        <v>786</v>
      </c>
      <c r="G290" s="2" t="s">
        <v>3757</v>
      </c>
      <c r="H290" s="2" t="s">
        <v>3758</v>
      </c>
      <c r="I290" s="2" t="s">
        <v>1433</v>
      </c>
      <c r="J290" s="2" t="s">
        <v>787</v>
      </c>
      <c r="K290" s="2" t="s">
        <v>3759</v>
      </c>
      <c r="L290" s="2" t="s">
        <v>3760</v>
      </c>
      <c r="M290" s="2" t="s">
        <v>3761</v>
      </c>
      <c r="N290" s="2" t="s">
        <v>3762</v>
      </c>
      <c r="O290" s="2" t="s">
        <v>1647</v>
      </c>
      <c r="P290" s="2" t="s">
        <v>2724</v>
      </c>
    </row>
    <row r="291" spans="1:16" x14ac:dyDescent="0.25">
      <c r="A291" s="2" t="s">
        <v>546</v>
      </c>
      <c r="B291" s="2" t="s">
        <v>547</v>
      </c>
      <c r="C291" s="2" t="s">
        <v>2709</v>
      </c>
      <c r="D291" s="2" t="s">
        <v>66</v>
      </c>
      <c r="E291" s="2" t="s">
        <v>1432</v>
      </c>
      <c r="F291" s="2" t="s">
        <v>102</v>
      </c>
      <c r="G291" s="2"/>
      <c r="H291" s="2" t="s">
        <v>2710</v>
      </c>
      <c r="I291" s="2" t="s">
        <v>1433</v>
      </c>
      <c r="J291" s="2" t="s">
        <v>548</v>
      </c>
      <c r="K291" s="2" t="s">
        <v>2711</v>
      </c>
      <c r="L291" s="2" t="s">
        <v>2712</v>
      </c>
      <c r="M291" s="2"/>
      <c r="N291" s="2" t="s">
        <v>2713</v>
      </c>
      <c r="O291" s="2" t="s">
        <v>1442</v>
      </c>
      <c r="P291" s="2"/>
    </row>
    <row r="292" spans="1:16" x14ac:dyDescent="0.25">
      <c r="A292" s="2" t="s">
        <v>3363</v>
      </c>
      <c r="B292" s="2" t="s">
        <v>2803</v>
      </c>
      <c r="C292" s="2" t="s">
        <v>37</v>
      </c>
      <c r="D292" s="2" t="s">
        <v>38</v>
      </c>
      <c r="E292" s="2" t="s">
        <v>1432</v>
      </c>
      <c r="F292" s="2" t="s">
        <v>1280</v>
      </c>
      <c r="G292" s="2" t="s">
        <v>40</v>
      </c>
      <c r="H292" s="2" t="s">
        <v>3364</v>
      </c>
      <c r="I292" s="2" t="s">
        <v>1121</v>
      </c>
      <c r="J292" s="2" t="s">
        <v>1281</v>
      </c>
      <c r="K292" s="2" t="s">
        <v>3365</v>
      </c>
      <c r="L292" s="2" t="s">
        <v>3366</v>
      </c>
      <c r="M292" s="2" t="s">
        <v>3367</v>
      </c>
      <c r="N292" s="2" t="s">
        <v>3368</v>
      </c>
      <c r="O292" s="2" t="s">
        <v>1442</v>
      </c>
      <c r="P292" s="2" t="s">
        <v>1485</v>
      </c>
    </row>
    <row r="293" spans="1:16" x14ac:dyDescent="0.25">
      <c r="A293" s="2" t="s">
        <v>1151</v>
      </c>
      <c r="B293" s="2" t="s">
        <v>1152</v>
      </c>
      <c r="C293" s="2" t="s">
        <v>756</v>
      </c>
      <c r="D293" s="2" t="s">
        <v>16</v>
      </c>
      <c r="E293" s="2" t="s">
        <v>853</v>
      </c>
      <c r="F293" s="2" t="s">
        <v>1153</v>
      </c>
      <c r="G293" s="2" t="s">
        <v>758</v>
      </c>
      <c r="H293" s="2" t="s">
        <v>1154</v>
      </c>
      <c r="I293" s="2"/>
      <c r="J293" s="2" t="s">
        <v>1155</v>
      </c>
      <c r="K293" s="2" t="s">
        <v>1156</v>
      </c>
      <c r="L293" s="2"/>
      <c r="M293" s="2"/>
      <c r="N293" s="2" t="s">
        <v>1157</v>
      </c>
      <c r="O293" s="2"/>
      <c r="P293" s="2" t="s">
        <v>1158</v>
      </c>
    </row>
    <row r="294" spans="1:16" x14ac:dyDescent="0.25">
      <c r="A294" s="2" t="s">
        <v>968</v>
      </c>
      <c r="B294" s="2" t="s">
        <v>969</v>
      </c>
      <c r="C294" s="2" t="s">
        <v>852</v>
      </c>
      <c r="D294" s="2" t="s">
        <v>54</v>
      </c>
      <c r="E294" s="2" t="s">
        <v>1432</v>
      </c>
      <c r="F294" s="2" t="s">
        <v>1201</v>
      </c>
      <c r="G294" s="2" t="s">
        <v>950</v>
      </c>
      <c r="H294" s="2" t="s">
        <v>1905</v>
      </c>
      <c r="I294" s="2" t="s">
        <v>1433</v>
      </c>
      <c r="J294" s="2" t="s">
        <v>970</v>
      </c>
      <c r="K294" s="2" t="s">
        <v>1906</v>
      </c>
      <c r="L294" s="2" t="s">
        <v>1907</v>
      </c>
      <c r="M294" s="2" t="s">
        <v>1908</v>
      </c>
      <c r="N294" s="2" t="s">
        <v>1909</v>
      </c>
      <c r="O294" s="2" t="s">
        <v>1723</v>
      </c>
      <c r="P294" s="2" t="s">
        <v>1569</v>
      </c>
    </row>
    <row r="295" spans="1:16" x14ac:dyDescent="0.25">
      <c r="A295" s="2" t="s">
        <v>2378</v>
      </c>
      <c r="B295" s="2" t="s">
        <v>2379</v>
      </c>
      <c r="C295" s="2" t="s">
        <v>37</v>
      </c>
      <c r="D295" s="2" t="s">
        <v>58</v>
      </c>
      <c r="E295" s="2" t="s">
        <v>1432</v>
      </c>
      <c r="F295" s="2" t="s">
        <v>586</v>
      </c>
      <c r="G295" s="2" t="s">
        <v>511</v>
      </c>
      <c r="H295" s="2" t="s">
        <v>2380</v>
      </c>
      <c r="I295" s="2" t="s">
        <v>1121</v>
      </c>
      <c r="J295" s="2" t="s">
        <v>587</v>
      </c>
      <c r="K295" s="2" t="s">
        <v>2381</v>
      </c>
      <c r="L295" s="2" t="s">
        <v>2382</v>
      </c>
      <c r="M295" s="2" t="s">
        <v>2383</v>
      </c>
      <c r="N295" s="2" t="s">
        <v>2384</v>
      </c>
      <c r="O295" s="2" t="s">
        <v>1442</v>
      </c>
      <c r="P295" s="2" t="s">
        <v>1485</v>
      </c>
    </row>
    <row r="296" spans="1:16" x14ac:dyDescent="0.25">
      <c r="A296" s="2" t="s">
        <v>608</v>
      </c>
      <c r="B296" s="2" t="s">
        <v>609</v>
      </c>
      <c r="C296" s="2" t="s">
        <v>3416</v>
      </c>
      <c r="D296" s="2" t="s">
        <v>152</v>
      </c>
      <c r="E296" s="2" t="s">
        <v>1432</v>
      </c>
      <c r="F296" s="2" t="s">
        <v>610</v>
      </c>
      <c r="G296" s="2" t="s">
        <v>1595</v>
      </c>
      <c r="H296" s="2" t="s">
        <v>3417</v>
      </c>
      <c r="I296" s="2" t="s">
        <v>1433</v>
      </c>
      <c r="J296" s="2" t="s">
        <v>611</v>
      </c>
      <c r="K296" s="2" t="s">
        <v>3418</v>
      </c>
      <c r="L296" s="2" t="s">
        <v>3419</v>
      </c>
      <c r="M296" s="2" t="s">
        <v>3420</v>
      </c>
      <c r="N296" s="2" t="s">
        <v>3421</v>
      </c>
      <c r="O296" s="2" t="s">
        <v>1442</v>
      </c>
      <c r="P296" s="2"/>
    </row>
    <row r="297" spans="1:16" x14ac:dyDescent="0.25">
      <c r="A297" s="2" t="s">
        <v>3737</v>
      </c>
      <c r="B297" s="2" t="s">
        <v>3738</v>
      </c>
      <c r="C297" s="2" t="s">
        <v>3739</v>
      </c>
      <c r="D297" s="2" t="s">
        <v>16</v>
      </c>
      <c r="E297" s="2" t="s">
        <v>853</v>
      </c>
      <c r="F297" s="2" t="s">
        <v>3740</v>
      </c>
      <c r="G297" s="2" t="s">
        <v>3741</v>
      </c>
      <c r="H297" s="2" t="s">
        <v>3742</v>
      </c>
      <c r="I297" s="2"/>
      <c r="J297" s="2" t="s">
        <v>3743</v>
      </c>
      <c r="K297" s="2" t="s">
        <v>3744</v>
      </c>
      <c r="L297" s="2"/>
      <c r="M297" s="2"/>
      <c r="N297" s="2" t="s">
        <v>3745</v>
      </c>
      <c r="O297" s="2"/>
      <c r="P297" s="2" t="s">
        <v>3746</v>
      </c>
    </row>
    <row r="298" spans="1:16" x14ac:dyDescent="0.25">
      <c r="A298" s="2" t="s">
        <v>2299</v>
      </c>
      <c r="B298" s="2" t="s">
        <v>224</v>
      </c>
      <c r="C298" s="2" t="s">
        <v>37</v>
      </c>
      <c r="D298" s="2" t="s">
        <v>16</v>
      </c>
      <c r="E298" s="2" t="s">
        <v>1432</v>
      </c>
      <c r="F298" s="2" t="s">
        <v>225</v>
      </c>
      <c r="G298" s="2" t="s">
        <v>226</v>
      </c>
      <c r="H298" s="2" t="s">
        <v>2300</v>
      </c>
      <c r="I298" s="2" t="s">
        <v>1121</v>
      </c>
      <c r="J298" s="2" t="s">
        <v>227</v>
      </c>
      <c r="K298" s="2" t="s">
        <v>2301</v>
      </c>
      <c r="L298" s="2" t="s">
        <v>2302</v>
      </c>
      <c r="M298" s="2" t="s">
        <v>2303</v>
      </c>
      <c r="N298" s="2" t="s">
        <v>2304</v>
      </c>
      <c r="O298" s="2" t="s">
        <v>1442</v>
      </c>
      <c r="P298" s="2" t="s">
        <v>1485</v>
      </c>
    </row>
    <row r="299" spans="1:16" x14ac:dyDescent="0.25">
      <c r="A299" s="2" t="s">
        <v>601</v>
      </c>
      <c r="B299" s="2" t="s">
        <v>459</v>
      </c>
      <c r="C299" s="2" t="s">
        <v>602</v>
      </c>
      <c r="D299" s="2" t="s">
        <v>58</v>
      </c>
      <c r="E299" s="2" t="s">
        <v>1432</v>
      </c>
      <c r="F299" s="2" t="s">
        <v>603</v>
      </c>
      <c r="G299" s="2" t="s">
        <v>115</v>
      </c>
      <c r="H299" s="2" t="s">
        <v>3710</v>
      </c>
      <c r="I299" s="2" t="s">
        <v>1121</v>
      </c>
      <c r="J299" s="2" t="s">
        <v>604</v>
      </c>
      <c r="K299" s="2" t="s">
        <v>3711</v>
      </c>
      <c r="L299" s="2" t="s">
        <v>3712</v>
      </c>
      <c r="M299" s="2" t="s">
        <v>3713</v>
      </c>
      <c r="N299" s="2" t="s">
        <v>3714</v>
      </c>
      <c r="O299" s="2" t="s">
        <v>1442</v>
      </c>
      <c r="P299" s="2" t="s">
        <v>3715</v>
      </c>
    </row>
    <row r="300" spans="1:16" x14ac:dyDescent="0.25">
      <c r="A300" s="2" t="s">
        <v>1515</v>
      </c>
      <c r="B300" s="2" t="s">
        <v>1516</v>
      </c>
      <c r="C300" s="2" t="s">
        <v>1517</v>
      </c>
      <c r="D300" s="2" t="s">
        <v>152</v>
      </c>
      <c r="E300" s="2" t="s">
        <v>1432</v>
      </c>
      <c r="F300" s="2" t="s">
        <v>1518</v>
      </c>
      <c r="G300" s="2" t="s">
        <v>420</v>
      </c>
      <c r="H300" s="2" t="s">
        <v>1519</v>
      </c>
      <c r="I300" s="2" t="s">
        <v>1121</v>
      </c>
      <c r="J300" s="2" t="s">
        <v>1520</v>
      </c>
      <c r="K300" s="2" t="s">
        <v>1521</v>
      </c>
      <c r="L300" s="2" t="s">
        <v>1522</v>
      </c>
      <c r="M300" s="2" t="s">
        <v>1523</v>
      </c>
      <c r="N300" s="2" t="s">
        <v>1524</v>
      </c>
      <c r="O300" s="2" t="s">
        <v>1525</v>
      </c>
      <c r="P300" s="2" t="s">
        <v>1526</v>
      </c>
    </row>
    <row r="301" spans="1:16" x14ac:dyDescent="0.25">
      <c r="A301" s="2" t="s">
        <v>2161</v>
      </c>
      <c r="B301" s="2" t="s">
        <v>2162</v>
      </c>
      <c r="C301" s="2" t="s">
        <v>1450</v>
      </c>
      <c r="D301" s="2" t="s">
        <v>16</v>
      </c>
      <c r="E301" s="2" t="s">
        <v>1432</v>
      </c>
      <c r="F301" s="2" t="s">
        <v>2163</v>
      </c>
      <c r="G301" s="2"/>
      <c r="H301" s="2" t="s">
        <v>2164</v>
      </c>
      <c r="I301" s="2" t="s">
        <v>1433</v>
      </c>
      <c r="J301" s="2" t="s">
        <v>2165</v>
      </c>
      <c r="K301" s="2" t="s">
        <v>2166</v>
      </c>
      <c r="L301" s="2" t="s">
        <v>2167</v>
      </c>
      <c r="M301" s="2"/>
      <c r="N301" s="2" t="s">
        <v>2168</v>
      </c>
      <c r="O301" s="2" t="s">
        <v>1442</v>
      </c>
      <c r="P301" s="2" t="s">
        <v>1456</v>
      </c>
    </row>
    <row r="302" spans="1:16" x14ac:dyDescent="0.25">
      <c r="A302" s="2" t="s">
        <v>2250</v>
      </c>
      <c r="B302" s="2" t="s">
        <v>2251</v>
      </c>
      <c r="C302" s="2" t="s">
        <v>37</v>
      </c>
      <c r="D302" s="2" t="s">
        <v>38</v>
      </c>
      <c r="E302" s="2" t="s">
        <v>1432</v>
      </c>
      <c r="F302" s="2" t="s">
        <v>506</v>
      </c>
      <c r="G302" s="2" t="s">
        <v>40</v>
      </c>
      <c r="H302" s="2" t="s">
        <v>2252</v>
      </c>
      <c r="I302" s="2" t="s">
        <v>1121</v>
      </c>
      <c r="J302" s="2" t="s">
        <v>507</v>
      </c>
      <c r="K302" s="2" t="s">
        <v>2253</v>
      </c>
      <c r="L302" s="2" t="s">
        <v>2254</v>
      </c>
      <c r="M302" s="2" t="s">
        <v>2255</v>
      </c>
      <c r="N302" s="2" t="s">
        <v>2256</v>
      </c>
      <c r="O302" s="2" t="s">
        <v>1442</v>
      </c>
      <c r="P302" s="2" t="s">
        <v>1485</v>
      </c>
    </row>
    <row r="303" spans="1:16" x14ac:dyDescent="0.25">
      <c r="A303" s="2" t="s">
        <v>3091</v>
      </c>
      <c r="B303" s="2" t="s">
        <v>338</v>
      </c>
      <c r="C303" s="2" t="s">
        <v>2820</v>
      </c>
      <c r="D303" s="2" t="s">
        <v>194</v>
      </c>
      <c r="E303" s="2" t="s">
        <v>853</v>
      </c>
      <c r="F303" s="2" t="s">
        <v>3092</v>
      </c>
      <c r="G303" s="2" t="s">
        <v>2821</v>
      </c>
      <c r="H303" s="2" t="s">
        <v>3093</v>
      </c>
      <c r="I303" s="2"/>
      <c r="J303" s="2" t="s">
        <v>3094</v>
      </c>
      <c r="K303" s="2" t="s">
        <v>3095</v>
      </c>
      <c r="L303" s="2"/>
      <c r="M303" s="2"/>
      <c r="N303" s="2" t="s">
        <v>3096</v>
      </c>
      <c r="O303" s="2"/>
      <c r="P303" s="2"/>
    </row>
    <row r="304" spans="1:16" x14ac:dyDescent="0.25">
      <c r="A304" s="2" t="s">
        <v>2574</v>
      </c>
      <c r="B304" s="2" t="s">
        <v>338</v>
      </c>
      <c r="C304" s="2" t="s">
        <v>852</v>
      </c>
      <c r="D304" s="2" t="s">
        <v>194</v>
      </c>
      <c r="E304" s="2" t="s">
        <v>1432</v>
      </c>
      <c r="F304" s="2" t="s">
        <v>2575</v>
      </c>
      <c r="G304" s="2" t="s">
        <v>32</v>
      </c>
      <c r="H304" s="2" t="s">
        <v>2576</v>
      </c>
      <c r="I304" s="2" t="s">
        <v>1121</v>
      </c>
      <c r="J304" s="2" t="s">
        <v>2577</v>
      </c>
      <c r="K304" s="2" t="s">
        <v>2578</v>
      </c>
      <c r="L304" s="2" t="s">
        <v>2579</v>
      </c>
      <c r="M304" s="2" t="s">
        <v>2580</v>
      </c>
      <c r="N304" s="2" t="s">
        <v>2581</v>
      </c>
      <c r="O304" s="2"/>
      <c r="P304" s="2" t="s">
        <v>1569</v>
      </c>
    </row>
    <row r="305" spans="1:16" x14ac:dyDescent="0.25">
      <c r="A305" s="2" t="s">
        <v>3633</v>
      </c>
      <c r="B305" s="2" t="s">
        <v>276</v>
      </c>
      <c r="C305" s="2" t="s">
        <v>3634</v>
      </c>
      <c r="D305" s="2" t="s">
        <v>66</v>
      </c>
      <c r="E305" s="2" t="s">
        <v>1432</v>
      </c>
      <c r="F305" s="2" t="s">
        <v>277</v>
      </c>
      <c r="G305" s="2"/>
      <c r="H305" s="2" t="s">
        <v>3635</v>
      </c>
      <c r="I305" s="2" t="s">
        <v>1433</v>
      </c>
      <c r="J305" s="2" t="s">
        <v>278</v>
      </c>
      <c r="K305" s="2" t="s">
        <v>3636</v>
      </c>
      <c r="L305" s="2" t="s">
        <v>3637</v>
      </c>
      <c r="M305" s="2" t="s">
        <v>3638</v>
      </c>
      <c r="N305" s="2" t="s">
        <v>3639</v>
      </c>
      <c r="O305" s="2" t="s">
        <v>1442</v>
      </c>
      <c r="P305" s="2"/>
    </row>
    <row r="306" spans="1:16" x14ac:dyDescent="0.25">
      <c r="A306" s="2" t="s">
        <v>2805</v>
      </c>
      <c r="B306" s="2" t="s">
        <v>2806</v>
      </c>
      <c r="C306" s="2" t="s">
        <v>3669</v>
      </c>
      <c r="D306" s="2" t="s">
        <v>16</v>
      </c>
      <c r="E306" s="2" t="s">
        <v>853</v>
      </c>
      <c r="F306" s="2" t="s">
        <v>3670</v>
      </c>
      <c r="G306" s="2"/>
      <c r="H306" s="2" t="s">
        <v>3671</v>
      </c>
      <c r="I306" s="2"/>
      <c r="J306" s="2" t="s">
        <v>2807</v>
      </c>
      <c r="K306" s="2" t="s">
        <v>3672</v>
      </c>
      <c r="L306" s="2"/>
      <c r="M306" s="2"/>
      <c r="N306" s="2" t="s">
        <v>3673</v>
      </c>
      <c r="O306" s="2"/>
      <c r="P306" s="2"/>
    </row>
    <row r="307" spans="1:16" x14ac:dyDescent="0.25">
      <c r="A307" s="2" t="s">
        <v>696</v>
      </c>
      <c r="B307" s="2" t="s">
        <v>697</v>
      </c>
      <c r="C307" s="2" t="s">
        <v>698</v>
      </c>
      <c r="D307" s="2" t="s">
        <v>131</v>
      </c>
      <c r="E307" s="2" t="s">
        <v>1432</v>
      </c>
      <c r="F307" s="2" t="s">
        <v>699</v>
      </c>
      <c r="G307" s="2" t="s">
        <v>420</v>
      </c>
      <c r="H307" s="2" t="s">
        <v>2994</v>
      </c>
      <c r="I307" s="2" t="s">
        <v>1121</v>
      </c>
      <c r="J307" s="2" t="s">
        <v>700</v>
      </c>
      <c r="K307" s="2" t="s">
        <v>2995</v>
      </c>
      <c r="L307" s="2" t="s">
        <v>2996</v>
      </c>
      <c r="M307" s="2" t="s">
        <v>2997</v>
      </c>
      <c r="N307" s="2" t="s">
        <v>2998</v>
      </c>
      <c r="O307" s="2"/>
      <c r="P307" s="2" t="s">
        <v>1514</v>
      </c>
    </row>
    <row r="308" spans="1:16" x14ac:dyDescent="0.25">
      <c r="A308" s="2" t="s">
        <v>1825</v>
      </c>
      <c r="B308" s="2" t="s">
        <v>1241</v>
      </c>
      <c r="C308" s="2" t="s">
        <v>1826</v>
      </c>
      <c r="D308" s="2" t="s">
        <v>31</v>
      </c>
      <c r="E308" s="2" t="s">
        <v>1432</v>
      </c>
      <c r="F308" s="2" t="s">
        <v>55</v>
      </c>
      <c r="G308" s="2" t="s">
        <v>1024</v>
      </c>
      <c r="H308" s="2" t="s">
        <v>1827</v>
      </c>
      <c r="I308" s="2" t="s">
        <v>1433</v>
      </c>
      <c r="J308" s="2" t="s">
        <v>1828</v>
      </c>
      <c r="K308" s="2" t="s">
        <v>1829</v>
      </c>
      <c r="L308" s="2" t="s">
        <v>1830</v>
      </c>
      <c r="M308" s="2"/>
      <c r="N308" s="2" t="s">
        <v>1831</v>
      </c>
      <c r="O308" s="2" t="s">
        <v>1832</v>
      </c>
      <c r="P308" s="2" t="s">
        <v>1833</v>
      </c>
    </row>
    <row r="309" spans="1:16" x14ac:dyDescent="0.25">
      <c r="A309" s="2" t="s">
        <v>1007</v>
      </c>
      <c r="B309" s="2" t="s">
        <v>1008</v>
      </c>
      <c r="C309" s="2" t="s">
        <v>1009</v>
      </c>
      <c r="D309" s="2" t="s">
        <v>66</v>
      </c>
      <c r="E309" s="2" t="s">
        <v>853</v>
      </c>
      <c r="F309" s="2" t="s">
        <v>1010</v>
      </c>
      <c r="G309" s="2"/>
      <c r="H309" s="2" t="s">
        <v>1011</v>
      </c>
      <c r="I309" s="2"/>
      <c r="J309" s="2" t="s">
        <v>1012</v>
      </c>
      <c r="K309" s="2" t="s">
        <v>1013</v>
      </c>
      <c r="L309" s="2"/>
      <c r="M309" s="2"/>
      <c r="N309" s="2" t="s">
        <v>1014</v>
      </c>
      <c r="O309" s="2"/>
      <c r="P309" s="2"/>
    </row>
    <row r="310" spans="1:16" x14ac:dyDescent="0.25">
      <c r="A310" s="2" t="s">
        <v>2804</v>
      </c>
      <c r="B310" s="2" t="s">
        <v>821</v>
      </c>
      <c r="C310" s="2" t="s">
        <v>715</v>
      </c>
      <c r="D310" s="2" t="s">
        <v>270</v>
      </c>
      <c r="E310" s="2" t="s">
        <v>1432</v>
      </c>
      <c r="F310" s="2" t="s">
        <v>822</v>
      </c>
      <c r="G310" s="2" t="s">
        <v>783</v>
      </c>
      <c r="H310" s="2" t="s">
        <v>3033</v>
      </c>
      <c r="I310" s="2" t="s">
        <v>1121</v>
      </c>
      <c r="J310" s="2" t="s">
        <v>823</v>
      </c>
      <c r="K310" s="2" t="s">
        <v>3034</v>
      </c>
      <c r="L310" s="2" t="s">
        <v>3035</v>
      </c>
      <c r="M310" s="2"/>
      <c r="N310" s="2" t="s">
        <v>3036</v>
      </c>
      <c r="O310" s="2"/>
      <c r="P310" s="2" t="s">
        <v>1639</v>
      </c>
    </row>
    <row r="311" spans="1:16" x14ac:dyDescent="0.25">
      <c r="A311" s="2" t="s">
        <v>3553</v>
      </c>
      <c r="B311" s="2" t="s">
        <v>405</v>
      </c>
      <c r="C311" s="2" t="s">
        <v>37</v>
      </c>
      <c r="D311" s="2" t="s">
        <v>66</v>
      </c>
      <c r="E311" s="2" t="s">
        <v>1432</v>
      </c>
      <c r="F311" s="2" t="s">
        <v>406</v>
      </c>
      <c r="G311" s="2" t="s">
        <v>112</v>
      </c>
      <c r="H311" s="2" t="s">
        <v>3554</v>
      </c>
      <c r="I311" s="2" t="s">
        <v>1121</v>
      </c>
      <c r="J311" s="2" t="s">
        <v>407</v>
      </c>
      <c r="K311" s="2" t="s">
        <v>3555</v>
      </c>
      <c r="L311" s="2" t="s">
        <v>3556</v>
      </c>
      <c r="M311" s="2" t="s">
        <v>3557</v>
      </c>
      <c r="N311" s="2" t="s">
        <v>3558</v>
      </c>
      <c r="O311" s="2" t="s">
        <v>1442</v>
      </c>
      <c r="P311" s="2" t="s">
        <v>1485</v>
      </c>
    </row>
    <row r="312" spans="1:16" x14ac:dyDescent="0.25">
      <c r="A312" s="2" t="s">
        <v>121</v>
      </c>
      <c r="B312" s="2" t="s">
        <v>122</v>
      </c>
      <c r="C312" s="2" t="s">
        <v>123</v>
      </c>
      <c r="D312" s="2" t="s">
        <v>38</v>
      </c>
      <c r="E312" s="2" t="s">
        <v>1432</v>
      </c>
      <c r="F312" s="2" t="s">
        <v>124</v>
      </c>
      <c r="G312" s="2" t="s">
        <v>125</v>
      </c>
      <c r="H312" s="2" t="s">
        <v>1753</v>
      </c>
      <c r="I312" s="2" t="s">
        <v>1121</v>
      </c>
      <c r="J312" s="2" t="s">
        <v>126</v>
      </c>
      <c r="K312" s="2" t="s">
        <v>1754</v>
      </c>
      <c r="L312" s="2" t="s">
        <v>1755</v>
      </c>
      <c r="M312" s="2" t="s">
        <v>1756</v>
      </c>
      <c r="N312" s="2" t="s">
        <v>1757</v>
      </c>
      <c r="O312" s="2" t="s">
        <v>1442</v>
      </c>
      <c r="P312" s="2" t="s">
        <v>1758</v>
      </c>
    </row>
    <row r="313" spans="1:16" x14ac:dyDescent="0.25">
      <c r="A313" s="2" t="s">
        <v>1093</v>
      </c>
      <c r="B313" s="2" t="s">
        <v>1094</v>
      </c>
      <c r="C313" s="2" t="s">
        <v>1437</v>
      </c>
      <c r="D313" s="2" t="s">
        <v>152</v>
      </c>
      <c r="E313" s="2" t="s">
        <v>1432</v>
      </c>
      <c r="F313" s="2" t="s">
        <v>1333</v>
      </c>
      <c r="G313" s="2" t="s">
        <v>2177</v>
      </c>
      <c r="H313" s="2" t="s">
        <v>2626</v>
      </c>
      <c r="I313" s="2" t="s">
        <v>1433</v>
      </c>
      <c r="J313" s="2" t="s">
        <v>1095</v>
      </c>
      <c r="K313" s="2" t="s">
        <v>2627</v>
      </c>
      <c r="L313" s="2" t="s">
        <v>2628</v>
      </c>
      <c r="M313" s="2" t="s">
        <v>2629</v>
      </c>
      <c r="N313" s="2" t="s">
        <v>2630</v>
      </c>
      <c r="O313" s="2" t="s">
        <v>1436</v>
      </c>
      <c r="P313" s="2" t="s">
        <v>1438</v>
      </c>
    </row>
    <row r="314" spans="1:16" x14ac:dyDescent="0.25">
      <c r="A314" s="2" t="s">
        <v>991</v>
      </c>
      <c r="B314" s="2" t="s">
        <v>353</v>
      </c>
      <c r="C314" s="2" t="s">
        <v>932</v>
      </c>
      <c r="D314" s="2" t="s">
        <v>194</v>
      </c>
      <c r="E314" s="2" t="s">
        <v>853</v>
      </c>
      <c r="F314" s="2" t="s">
        <v>354</v>
      </c>
      <c r="G314" s="2"/>
      <c r="H314" s="2" t="s">
        <v>355</v>
      </c>
      <c r="I314" s="2"/>
      <c r="J314" s="2" t="s">
        <v>356</v>
      </c>
      <c r="K314" s="2" t="s">
        <v>992</v>
      </c>
      <c r="L314" s="2"/>
      <c r="M314" s="2"/>
      <c r="N314" s="2" t="s">
        <v>993</v>
      </c>
      <c r="O314" s="2"/>
      <c r="P314" s="2"/>
    </row>
    <row r="315" spans="1:16" x14ac:dyDescent="0.25">
      <c r="A315" s="2" t="s">
        <v>3474</v>
      </c>
      <c r="B315" s="2" t="s">
        <v>3475</v>
      </c>
      <c r="C315" s="2" t="s">
        <v>2742</v>
      </c>
      <c r="D315" s="2" t="s">
        <v>66</v>
      </c>
      <c r="E315" s="2" t="s">
        <v>853</v>
      </c>
      <c r="F315" s="2" t="s">
        <v>3476</v>
      </c>
      <c r="G315" s="2" t="s">
        <v>945</v>
      </c>
      <c r="H315" s="2" t="s">
        <v>3477</v>
      </c>
      <c r="I315" s="2"/>
      <c r="J315" s="2" t="s">
        <v>3478</v>
      </c>
      <c r="K315" s="2" t="s">
        <v>3479</v>
      </c>
      <c r="L315" s="2"/>
      <c r="M315" s="2"/>
      <c r="N315" s="2" t="s">
        <v>3480</v>
      </c>
      <c r="O315" s="2"/>
      <c r="P315" s="2" t="s">
        <v>1314</v>
      </c>
    </row>
    <row r="316" spans="1:16" x14ac:dyDescent="0.25">
      <c r="A316" s="2" t="s">
        <v>110</v>
      </c>
      <c r="B316" s="2" t="s">
        <v>1724</v>
      </c>
      <c r="C316" s="2" t="s">
        <v>1725</v>
      </c>
      <c r="D316" s="2" t="s">
        <v>111</v>
      </c>
      <c r="E316" s="2" t="s">
        <v>1432</v>
      </c>
      <c r="F316" s="2" t="s">
        <v>1726</v>
      </c>
      <c r="G316" s="2" t="s">
        <v>112</v>
      </c>
      <c r="H316" s="2" t="s">
        <v>1727</v>
      </c>
      <c r="I316" s="2" t="s">
        <v>1433</v>
      </c>
      <c r="J316" s="2" t="s">
        <v>113</v>
      </c>
      <c r="K316" s="2" t="s">
        <v>1728</v>
      </c>
      <c r="L316" s="2" t="s">
        <v>1729</v>
      </c>
      <c r="M316" s="2" t="s">
        <v>1730</v>
      </c>
      <c r="N316" s="2" t="s">
        <v>1731</v>
      </c>
      <c r="O316" s="2"/>
      <c r="P316" s="2"/>
    </row>
    <row r="317" spans="1:16" x14ac:dyDescent="0.25">
      <c r="A317" s="2" t="s">
        <v>2319</v>
      </c>
      <c r="B317" s="2" t="s">
        <v>236</v>
      </c>
      <c r="C317" s="2" t="s">
        <v>715</v>
      </c>
      <c r="D317" s="2" t="s">
        <v>66</v>
      </c>
      <c r="E317" s="2" t="s">
        <v>1432</v>
      </c>
      <c r="F317" s="2" t="s">
        <v>764</v>
      </c>
      <c r="G317" s="2" t="s">
        <v>666</v>
      </c>
      <c r="H317" s="2" t="s">
        <v>2320</v>
      </c>
      <c r="I317" s="2" t="s">
        <v>1121</v>
      </c>
      <c r="J317" s="2" t="s">
        <v>765</v>
      </c>
      <c r="K317" s="2" t="s">
        <v>2321</v>
      </c>
      <c r="L317" s="2" t="s">
        <v>2322</v>
      </c>
      <c r="M317" s="2" t="s">
        <v>2323</v>
      </c>
      <c r="N317" s="2" t="s">
        <v>2324</v>
      </c>
      <c r="O317" s="2" t="s">
        <v>1638</v>
      </c>
      <c r="P317" s="2" t="s">
        <v>1639</v>
      </c>
    </row>
    <row r="318" spans="1:16" x14ac:dyDescent="0.25">
      <c r="A318" s="2" t="s">
        <v>794</v>
      </c>
      <c r="B318" s="2" t="s">
        <v>795</v>
      </c>
      <c r="C318" s="2" t="s">
        <v>1877</v>
      </c>
      <c r="D318" s="2" t="s">
        <v>38</v>
      </c>
      <c r="E318" s="2" t="s">
        <v>1432</v>
      </c>
      <c r="F318" s="2" t="s">
        <v>796</v>
      </c>
      <c r="G318" s="2" t="s">
        <v>2290</v>
      </c>
      <c r="H318" s="2" t="s">
        <v>3347</v>
      </c>
      <c r="I318" s="2" t="s">
        <v>1433</v>
      </c>
      <c r="J318" s="2" t="s">
        <v>1097</v>
      </c>
      <c r="K318" s="2" t="s">
        <v>3348</v>
      </c>
      <c r="L318" s="2" t="s">
        <v>1658</v>
      </c>
      <c r="M318" s="2"/>
      <c r="N318" s="2" t="s">
        <v>3349</v>
      </c>
      <c r="O318" s="2" t="s">
        <v>1442</v>
      </c>
      <c r="P318" s="2"/>
    </row>
    <row r="319" spans="1:16" x14ac:dyDescent="0.25">
      <c r="A319" s="2" t="s">
        <v>1107</v>
      </c>
      <c r="B319" s="2" t="s">
        <v>1108</v>
      </c>
      <c r="C319" s="2" t="s">
        <v>1109</v>
      </c>
      <c r="D319" s="2" t="s">
        <v>49</v>
      </c>
      <c r="E319" s="2" t="s">
        <v>853</v>
      </c>
      <c r="F319" s="2" t="s">
        <v>1110</v>
      </c>
      <c r="G319" s="2"/>
      <c r="H319" s="2" t="s">
        <v>1111</v>
      </c>
      <c r="I319" s="2"/>
      <c r="J319" s="2" t="s">
        <v>1112</v>
      </c>
      <c r="K319" s="2" t="s">
        <v>1113</v>
      </c>
      <c r="L319" s="2"/>
      <c r="M319" s="2"/>
      <c r="N319" s="2" t="s">
        <v>1114</v>
      </c>
      <c r="O319" s="2"/>
      <c r="P319" s="2"/>
    </row>
    <row r="320" spans="1:16" x14ac:dyDescent="0.25">
      <c r="A320" s="2" t="s">
        <v>2270</v>
      </c>
      <c r="B320" s="2" t="s">
        <v>588</v>
      </c>
      <c r="C320" s="2" t="s">
        <v>2271</v>
      </c>
      <c r="D320" s="2" t="s">
        <v>66</v>
      </c>
      <c r="E320" s="2" t="s">
        <v>1432</v>
      </c>
      <c r="F320" s="2" t="s">
        <v>589</v>
      </c>
      <c r="G320" s="2" t="s">
        <v>2272</v>
      </c>
      <c r="H320" s="2" t="s">
        <v>2273</v>
      </c>
      <c r="I320" s="2" t="s">
        <v>1433</v>
      </c>
      <c r="J320" s="2" t="s">
        <v>760</v>
      </c>
      <c r="K320" s="2" t="s">
        <v>2274</v>
      </c>
      <c r="L320" s="2" t="s">
        <v>2275</v>
      </c>
      <c r="M320" s="2"/>
      <c r="N320" s="2"/>
      <c r="O320" s="2" t="s">
        <v>1442</v>
      </c>
      <c r="P320" s="2" t="s">
        <v>2276</v>
      </c>
    </row>
    <row r="321" spans="1:16" x14ac:dyDescent="0.25">
      <c r="A321" s="2" t="s">
        <v>1030</v>
      </c>
      <c r="B321" s="2" t="s">
        <v>1031</v>
      </c>
      <c r="C321" s="2" t="s">
        <v>1032</v>
      </c>
      <c r="D321" s="2" t="s">
        <v>66</v>
      </c>
      <c r="E321" s="2" t="s">
        <v>1432</v>
      </c>
      <c r="F321" s="2" t="s">
        <v>2203</v>
      </c>
      <c r="G321" s="2" t="s">
        <v>1033</v>
      </c>
      <c r="H321" s="2" t="s">
        <v>2204</v>
      </c>
      <c r="I321" s="2" t="s">
        <v>1121</v>
      </c>
      <c r="J321" s="2" t="s">
        <v>1034</v>
      </c>
      <c r="K321" s="2" t="s">
        <v>2205</v>
      </c>
      <c r="L321" s="2" t="s">
        <v>2206</v>
      </c>
      <c r="M321" s="2" t="s">
        <v>2207</v>
      </c>
      <c r="N321" s="2" t="s">
        <v>2208</v>
      </c>
      <c r="O321" s="2" t="s">
        <v>1539</v>
      </c>
      <c r="P321" s="2" t="s">
        <v>2209</v>
      </c>
    </row>
    <row r="322" spans="1:16" x14ac:dyDescent="0.25">
      <c r="A322" s="2" t="s">
        <v>921</v>
      </c>
      <c r="B322" s="2" t="s">
        <v>922</v>
      </c>
      <c r="C322" s="2" t="s">
        <v>555</v>
      </c>
      <c r="D322" s="2" t="s">
        <v>16</v>
      </c>
      <c r="E322" s="2" t="s">
        <v>853</v>
      </c>
      <c r="F322" s="2" t="s">
        <v>923</v>
      </c>
      <c r="G322" s="2" t="s">
        <v>924</v>
      </c>
      <c r="H322" s="2" t="s">
        <v>925</v>
      </c>
      <c r="I322" s="2"/>
      <c r="J322" s="2" t="s">
        <v>926</v>
      </c>
      <c r="K322" s="2" t="s">
        <v>927</v>
      </c>
      <c r="L322" s="2"/>
      <c r="M322" s="2"/>
      <c r="N322" s="2" t="s">
        <v>928</v>
      </c>
      <c r="O322" s="2"/>
      <c r="P322" s="2" t="s">
        <v>929</v>
      </c>
    </row>
    <row r="323" spans="1:16" x14ac:dyDescent="0.25">
      <c r="A323" s="2" t="s">
        <v>3691</v>
      </c>
      <c r="B323" s="2" t="s">
        <v>579</v>
      </c>
      <c r="C323" s="2" t="s">
        <v>3692</v>
      </c>
      <c r="D323" s="2" t="s">
        <v>58</v>
      </c>
      <c r="E323" s="2" t="s">
        <v>1432</v>
      </c>
      <c r="F323" s="2" t="s">
        <v>580</v>
      </c>
      <c r="G323" s="2"/>
      <c r="H323" s="2" t="s">
        <v>3693</v>
      </c>
      <c r="I323" s="2" t="s">
        <v>1433</v>
      </c>
      <c r="J323" s="2" t="s">
        <v>581</v>
      </c>
      <c r="K323" s="2" t="s">
        <v>3694</v>
      </c>
      <c r="L323" s="2" t="s">
        <v>3695</v>
      </c>
      <c r="M323" s="2" t="s">
        <v>3696</v>
      </c>
      <c r="N323" s="2" t="s">
        <v>3697</v>
      </c>
      <c r="O323" s="2" t="s">
        <v>1442</v>
      </c>
      <c r="P323" s="2"/>
    </row>
    <row r="324" spans="1:16" x14ac:dyDescent="0.25">
      <c r="A324" s="2" t="s">
        <v>3081</v>
      </c>
      <c r="B324" s="2" t="s">
        <v>882</v>
      </c>
      <c r="C324" s="2" t="s">
        <v>715</v>
      </c>
      <c r="D324" s="2" t="s">
        <v>194</v>
      </c>
      <c r="E324" s="2" t="s">
        <v>1432</v>
      </c>
      <c r="F324" s="2" t="s">
        <v>1120</v>
      </c>
      <c r="G324" s="2" t="s">
        <v>621</v>
      </c>
      <c r="H324" s="2" t="s">
        <v>3082</v>
      </c>
      <c r="I324" s="2" t="s">
        <v>1121</v>
      </c>
      <c r="J324" s="2" t="s">
        <v>883</v>
      </c>
      <c r="K324" s="2" t="s">
        <v>3083</v>
      </c>
      <c r="L324" s="2" t="s">
        <v>3084</v>
      </c>
      <c r="M324" s="2"/>
      <c r="N324" s="2" t="s">
        <v>3085</v>
      </c>
      <c r="O324" s="2"/>
      <c r="P324" s="2" t="s">
        <v>1639</v>
      </c>
    </row>
    <row r="325" spans="1:16" x14ac:dyDescent="0.25">
      <c r="A325" s="2" t="s">
        <v>972</v>
      </c>
      <c r="B325" s="2" t="s">
        <v>743</v>
      </c>
      <c r="C325" s="2" t="s">
        <v>715</v>
      </c>
      <c r="D325" s="2" t="s">
        <v>38</v>
      </c>
      <c r="E325" s="2" t="s">
        <v>1432</v>
      </c>
      <c r="F325" s="2" t="s">
        <v>744</v>
      </c>
      <c r="G325" s="2" t="s">
        <v>745</v>
      </c>
      <c r="H325" s="2" t="s">
        <v>2027</v>
      </c>
      <c r="I325" s="2" t="s">
        <v>1121</v>
      </c>
      <c r="J325" s="2" t="s">
        <v>746</v>
      </c>
      <c r="K325" s="2" t="s">
        <v>2028</v>
      </c>
      <c r="L325" s="2" t="s">
        <v>2029</v>
      </c>
      <c r="M325" s="2" t="s">
        <v>2030</v>
      </c>
      <c r="N325" s="2" t="s">
        <v>2031</v>
      </c>
      <c r="O325" s="2" t="s">
        <v>1638</v>
      </c>
      <c r="P325" s="2" t="s">
        <v>1639</v>
      </c>
    </row>
    <row r="326" spans="1:16" x14ac:dyDescent="0.25">
      <c r="A326" s="2" t="s">
        <v>1046</v>
      </c>
      <c r="B326" s="2" t="s">
        <v>476</v>
      </c>
      <c r="C326" s="2" t="s">
        <v>1047</v>
      </c>
      <c r="D326" s="2" t="s">
        <v>24</v>
      </c>
      <c r="E326" s="2" t="s">
        <v>853</v>
      </c>
      <c r="F326" s="2" t="s">
        <v>1048</v>
      </c>
      <c r="G326" s="2"/>
      <c r="H326" s="2" t="s">
        <v>477</v>
      </c>
      <c r="I326" s="2"/>
      <c r="J326" s="2" t="s">
        <v>478</v>
      </c>
      <c r="K326" s="2" t="s">
        <v>1049</v>
      </c>
      <c r="L326" s="2"/>
      <c r="M326" s="2"/>
      <c r="N326" s="2" t="s">
        <v>1050</v>
      </c>
      <c r="O326" s="2"/>
      <c r="P326" s="2"/>
    </row>
    <row r="327" spans="1:16" x14ac:dyDescent="0.25">
      <c r="A327" s="2" t="s">
        <v>778</v>
      </c>
      <c r="B327" s="2" t="s">
        <v>476</v>
      </c>
      <c r="C327" s="2" t="s">
        <v>852</v>
      </c>
      <c r="D327" s="2" t="s">
        <v>194</v>
      </c>
      <c r="E327" s="2" t="s">
        <v>1432</v>
      </c>
      <c r="F327" s="2" t="s">
        <v>779</v>
      </c>
      <c r="G327" s="2" t="s">
        <v>32</v>
      </c>
      <c r="H327" s="2" t="s">
        <v>3201</v>
      </c>
      <c r="I327" s="2" t="s">
        <v>1121</v>
      </c>
      <c r="J327" s="2" t="s">
        <v>780</v>
      </c>
      <c r="K327" s="2" t="s">
        <v>3202</v>
      </c>
      <c r="L327" s="2" t="s">
        <v>3203</v>
      </c>
      <c r="M327" s="2" t="s">
        <v>3204</v>
      </c>
      <c r="N327" s="2" t="s">
        <v>3205</v>
      </c>
      <c r="O327" s="2"/>
      <c r="P327" s="2" t="s">
        <v>1569</v>
      </c>
    </row>
    <row r="328" spans="1:16" x14ac:dyDescent="0.25">
      <c r="A328" s="2" t="s">
        <v>357</v>
      </c>
      <c r="B328" s="2" t="s">
        <v>358</v>
      </c>
      <c r="C328" s="2" t="s">
        <v>1570</v>
      </c>
      <c r="D328" s="2" t="s">
        <v>16</v>
      </c>
      <c r="E328" s="2" t="s">
        <v>1432</v>
      </c>
      <c r="F328" s="2" t="s">
        <v>359</v>
      </c>
      <c r="G328" s="2" t="s">
        <v>2495</v>
      </c>
      <c r="H328" s="2" t="s">
        <v>3808</v>
      </c>
      <c r="I328" s="2" t="s">
        <v>1433</v>
      </c>
      <c r="J328" s="2" t="s">
        <v>360</v>
      </c>
      <c r="K328" s="2" t="s">
        <v>3809</v>
      </c>
      <c r="L328" s="2" t="s">
        <v>3810</v>
      </c>
      <c r="M328" s="2"/>
      <c r="N328" s="2"/>
      <c r="O328" s="2" t="s">
        <v>1442</v>
      </c>
      <c r="P328" s="2" t="s">
        <v>1575</v>
      </c>
    </row>
    <row r="329" spans="1:16" x14ac:dyDescent="0.25">
      <c r="A329" s="2" t="s">
        <v>175</v>
      </c>
      <c r="B329" s="2" t="s">
        <v>176</v>
      </c>
      <c r="C329" s="2" t="s">
        <v>1570</v>
      </c>
      <c r="D329" s="2" t="s">
        <v>152</v>
      </c>
      <c r="E329" s="2" t="s">
        <v>1432</v>
      </c>
      <c r="F329" s="2" t="s">
        <v>177</v>
      </c>
      <c r="G329" s="2"/>
      <c r="H329" s="2" t="s">
        <v>1912</v>
      </c>
      <c r="I329" s="2" t="s">
        <v>1433</v>
      </c>
      <c r="J329" s="2" t="s">
        <v>178</v>
      </c>
      <c r="K329" s="2" t="s">
        <v>1913</v>
      </c>
      <c r="L329" s="2" t="s">
        <v>1914</v>
      </c>
      <c r="M329" s="2"/>
      <c r="N329" s="2" t="s">
        <v>1915</v>
      </c>
      <c r="O329" s="2" t="s">
        <v>1442</v>
      </c>
      <c r="P329" s="2" t="s">
        <v>1575</v>
      </c>
    </row>
    <row r="330" spans="1:16" x14ac:dyDescent="0.25">
      <c r="A330" s="2" t="s">
        <v>2812</v>
      </c>
      <c r="B330" s="2" t="s">
        <v>2813</v>
      </c>
      <c r="C330" s="2" t="s">
        <v>982</v>
      </c>
      <c r="D330" s="2" t="s">
        <v>152</v>
      </c>
      <c r="E330" s="2" t="s">
        <v>853</v>
      </c>
      <c r="F330" s="2" t="s">
        <v>3283</v>
      </c>
      <c r="G330" s="2"/>
      <c r="H330" s="2" t="s">
        <v>2814</v>
      </c>
      <c r="I330" s="2"/>
      <c r="J330" s="2" t="s">
        <v>2815</v>
      </c>
      <c r="K330" s="2" t="s">
        <v>3284</v>
      </c>
      <c r="L330" s="2"/>
      <c r="M330" s="2"/>
      <c r="N330" s="2" t="s">
        <v>3285</v>
      </c>
      <c r="O330" s="2"/>
      <c r="P330" s="2"/>
    </row>
    <row r="331" spans="1:16" x14ac:dyDescent="0.25">
      <c r="A331" s="2" t="s">
        <v>2809</v>
      </c>
      <c r="B331" s="2" t="s">
        <v>3661</v>
      </c>
      <c r="C331" s="2" t="s">
        <v>105</v>
      </c>
      <c r="D331" s="2" t="s">
        <v>16</v>
      </c>
      <c r="E331" s="2" t="s">
        <v>853</v>
      </c>
      <c r="F331" s="2" t="s">
        <v>2810</v>
      </c>
      <c r="G331" s="2" t="s">
        <v>365</v>
      </c>
      <c r="H331" s="2" t="s">
        <v>3662</v>
      </c>
      <c r="I331" s="2"/>
      <c r="J331" s="2" t="s">
        <v>2811</v>
      </c>
      <c r="K331" s="2" t="s">
        <v>3663</v>
      </c>
      <c r="L331" s="2"/>
      <c r="M331" s="2"/>
      <c r="N331" s="2" t="s">
        <v>3664</v>
      </c>
      <c r="O331" s="2"/>
      <c r="P331" s="2" t="s">
        <v>109</v>
      </c>
    </row>
    <row r="332" spans="1:16" x14ac:dyDescent="0.25">
      <c r="A332" s="2" t="s">
        <v>1289</v>
      </c>
      <c r="B332" s="2" t="s">
        <v>1290</v>
      </c>
      <c r="C332" s="2" t="s">
        <v>1291</v>
      </c>
      <c r="D332" s="2" t="s">
        <v>54</v>
      </c>
      <c r="E332" s="2" t="s">
        <v>1119</v>
      </c>
      <c r="F332" s="2" t="s">
        <v>1292</v>
      </c>
      <c r="G332" s="2"/>
      <c r="H332" s="2" t="s">
        <v>1293</v>
      </c>
      <c r="I332" s="2" t="s">
        <v>1126</v>
      </c>
      <c r="J332" s="2" t="s">
        <v>1294</v>
      </c>
      <c r="K332" s="2" t="s">
        <v>1295</v>
      </c>
      <c r="L332" s="2" t="s">
        <v>1296</v>
      </c>
      <c r="M332" s="2"/>
      <c r="N332" s="2"/>
      <c r="O332" s="2" t="s">
        <v>1127</v>
      </c>
      <c r="P332" s="2" t="s">
        <v>1297</v>
      </c>
    </row>
    <row r="333" spans="1:16" x14ac:dyDescent="0.25">
      <c r="A333" s="2" t="s">
        <v>441</v>
      </c>
      <c r="B333" s="2" t="s">
        <v>442</v>
      </c>
      <c r="C333" s="2" t="s">
        <v>2054</v>
      </c>
      <c r="D333" s="2" t="s">
        <v>16</v>
      </c>
      <c r="E333" s="2" t="s">
        <v>1432</v>
      </c>
      <c r="F333" s="2" t="s">
        <v>102</v>
      </c>
      <c r="G333" s="2"/>
      <c r="H333" s="2" t="s">
        <v>2055</v>
      </c>
      <c r="I333" s="2" t="s">
        <v>1433</v>
      </c>
      <c r="J333" s="2" t="s">
        <v>443</v>
      </c>
      <c r="K333" s="2" t="s">
        <v>2056</v>
      </c>
      <c r="L333" s="2" t="s">
        <v>2057</v>
      </c>
      <c r="M333" s="2"/>
      <c r="N333" s="2" t="s">
        <v>2058</v>
      </c>
      <c r="O333" s="2" t="s">
        <v>1442</v>
      </c>
      <c r="P333" s="2"/>
    </row>
    <row r="334" spans="1:16" x14ac:dyDescent="0.25">
      <c r="A334" s="2" t="s">
        <v>917</v>
      </c>
      <c r="B334" s="2" t="s">
        <v>918</v>
      </c>
      <c r="C334" s="2" t="s">
        <v>698</v>
      </c>
      <c r="D334" s="2" t="s">
        <v>38</v>
      </c>
      <c r="E334" s="2" t="s">
        <v>1432</v>
      </c>
      <c r="F334" s="2" t="s">
        <v>1732</v>
      </c>
      <c r="G334" s="2" t="s">
        <v>919</v>
      </c>
      <c r="H334" s="2" t="s">
        <v>1733</v>
      </c>
      <c r="I334" s="2" t="s">
        <v>1121</v>
      </c>
      <c r="J334" s="2" t="s">
        <v>920</v>
      </c>
      <c r="K334" s="2" t="s">
        <v>1734</v>
      </c>
      <c r="L334" s="2" t="s">
        <v>1735</v>
      </c>
      <c r="M334" s="2" t="s">
        <v>1736</v>
      </c>
      <c r="N334" s="2" t="s">
        <v>1737</v>
      </c>
      <c r="O334" s="2" t="s">
        <v>1738</v>
      </c>
      <c r="P334" s="2" t="s">
        <v>1514</v>
      </c>
    </row>
    <row r="335" spans="1:16" x14ac:dyDescent="0.25">
      <c r="A335" s="2" t="s">
        <v>3704</v>
      </c>
      <c r="B335" s="2" t="s">
        <v>1103</v>
      </c>
      <c r="C335" s="2" t="s">
        <v>1458</v>
      </c>
      <c r="D335" s="2" t="s">
        <v>58</v>
      </c>
      <c r="E335" s="2" t="s">
        <v>1432</v>
      </c>
      <c r="F335" s="2" t="s">
        <v>1326</v>
      </c>
      <c r="G335" s="2" t="s">
        <v>947</v>
      </c>
      <c r="H335" s="2" t="s">
        <v>3705</v>
      </c>
      <c r="I335" s="2" t="s">
        <v>1121</v>
      </c>
      <c r="J335" s="2" t="s">
        <v>1104</v>
      </c>
      <c r="K335" s="2" t="s">
        <v>3706</v>
      </c>
      <c r="L335" s="2" t="s">
        <v>3707</v>
      </c>
      <c r="M335" s="2" t="s">
        <v>3708</v>
      </c>
      <c r="N335" s="2" t="s">
        <v>3709</v>
      </c>
      <c r="O335" s="2" t="s">
        <v>1464</v>
      </c>
      <c r="P335" s="2" t="s">
        <v>1465</v>
      </c>
    </row>
    <row r="336" spans="1:16" x14ac:dyDescent="0.25">
      <c r="A336" s="2" t="s">
        <v>1801</v>
      </c>
      <c r="B336" s="2" t="s">
        <v>1802</v>
      </c>
      <c r="C336" s="2" t="s">
        <v>1803</v>
      </c>
      <c r="D336" s="2" t="s">
        <v>29</v>
      </c>
      <c r="E336" s="2" t="s">
        <v>1432</v>
      </c>
      <c r="F336" s="2" t="s">
        <v>1804</v>
      </c>
      <c r="G336" s="2"/>
      <c r="H336" s="2" t="s">
        <v>1805</v>
      </c>
      <c r="I336" s="2" t="s">
        <v>1433</v>
      </c>
      <c r="J336" s="2" t="s">
        <v>1238</v>
      </c>
      <c r="K336" s="2" t="s">
        <v>1806</v>
      </c>
      <c r="L336" s="2" t="s">
        <v>1807</v>
      </c>
      <c r="M336" s="2"/>
      <c r="N336" s="2" t="s">
        <v>1808</v>
      </c>
      <c r="O336" s="2"/>
      <c r="P336" s="2" t="s">
        <v>1809</v>
      </c>
    </row>
    <row r="337" spans="1:16" x14ac:dyDescent="0.25">
      <c r="A337" s="2" t="s">
        <v>909</v>
      </c>
      <c r="B337" s="2" t="s">
        <v>910</v>
      </c>
      <c r="C337" s="2" t="s">
        <v>911</v>
      </c>
      <c r="D337" s="2" t="s">
        <v>131</v>
      </c>
      <c r="E337" s="2" t="s">
        <v>853</v>
      </c>
      <c r="F337" s="2" t="s">
        <v>912</v>
      </c>
      <c r="G337" s="2"/>
      <c r="H337" s="2" t="s">
        <v>913</v>
      </c>
      <c r="I337" s="2"/>
      <c r="J337" s="2" t="s">
        <v>914</v>
      </c>
      <c r="K337" s="2" t="s">
        <v>915</v>
      </c>
      <c r="L337" s="2"/>
      <c r="M337" s="2"/>
      <c r="N337" s="2" t="s">
        <v>916</v>
      </c>
      <c r="O337" s="2"/>
      <c r="P337" s="2"/>
    </row>
    <row r="338" spans="1:16" x14ac:dyDescent="0.25">
      <c r="A338" s="2" t="s">
        <v>2808</v>
      </c>
      <c r="B338" s="2" t="s">
        <v>256</v>
      </c>
      <c r="C338" s="2" t="s">
        <v>1570</v>
      </c>
      <c r="D338" s="2" t="s">
        <v>111</v>
      </c>
      <c r="E338" s="2" t="s">
        <v>1432</v>
      </c>
      <c r="F338" s="2" t="s">
        <v>813</v>
      </c>
      <c r="G338" s="2" t="s">
        <v>111</v>
      </c>
      <c r="H338" s="2" t="s">
        <v>2974</v>
      </c>
      <c r="I338" s="2" t="s">
        <v>1433</v>
      </c>
      <c r="J338" s="2" t="s">
        <v>814</v>
      </c>
      <c r="K338" s="2" t="s">
        <v>2975</v>
      </c>
      <c r="L338" s="2" t="s">
        <v>2976</v>
      </c>
      <c r="M338" s="2"/>
      <c r="N338" s="2" t="s">
        <v>2977</v>
      </c>
      <c r="O338" s="2" t="s">
        <v>1442</v>
      </c>
      <c r="P338" s="2" t="s">
        <v>1575</v>
      </c>
    </row>
    <row r="339" spans="1:16" x14ac:dyDescent="0.25">
      <c r="A339" s="2" t="s">
        <v>2000</v>
      </c>
      <c r="B339" s="2" t="s">
        <v>738</v>
      </c>
      <c r="C339" s="2" t="s">
        <v>2001</v>
      </c>
      <c r="D339" s="2" t="s">
        <v>38</v>
      </c>
      <c r="E339" s="2" t="s">
        <v>1432</v>
      </c>
      <c r="F339" s="2" t="s">
        <v>2002</v>
      </c>
      <c r="G339" s="2"/>
      <c r="H339" s="2" t="s">
        <v>2003</v>
      </c>
      <c r="I339" s="2" t="s">
        <v>1433</v>
      </c>
      <c r="J339" s="2" t="s">
        <v>2004</v>
      </c>
      <c r="K339" s="2" t="s">
        <v>2005</v>
      </c>
      <c r="L339" s="2" t="s">
        <v>1658</v>
      </c>
      <c r="M339" s="2" t="s">
        <v>2006</v>
      </c>
      <c r="N339" s="2" t="s">
        <v>2007</v>
      </c>
      <c r="O339" s="2" t="s">
        <v>1442</v>
      </c>
      <c r="P339" s="2"/>
    </row>
    <row r="340" spans="1:16" x14ac:dyDescent="0.25">
      <c r="A340" s="2" t="s">
        <v>1147</v>
      </c>
      <c r="B340" s="2" t="s">
        <v>2894</v>
      </c>
      <c r="C340" s="2" t="s">
        <v>367</v>
      </c>
      <c r="D340" s="2" t="s">
        <v>981</v>
      </c>
      <c r="E340" s="2" t="s">
        <v>1432</v>
      </c>
      <c r="F340" s="2" t="s">
        <v>1148</v>
      </c>
      <c r="G340" s="2" t="s">
        <v>680</v>
      </c>
      <c r="H340" s="2" t="s">
        <v>2895</v>
      </c>
      <c r="I340" s="2" t="s">
        <v>1121</v>
      </c>
      <c r="J340" s="2" t="s">
        <v>1149</v>
      </c>
      <c r="K340" s="2" t="s">
        <v>2896</v>
      </c>
      <c r="L340" s="2" t="s">
        <v>2897</v>
      </c>
      <c r="M340" s="2" t="s">
        <v>2898</v>
      </c>
      <c r="N340" s="2" t="s">
        <v>2899</v>
      </c>
      <c r="O340" s="2"/>
      <c r="P340" s="2" t="s">
        <v>2900</v>
      </c>
    </row>
    <row r="341" spans="1:16" x14ac:dyDescent="0.25">
      <c r="A341" s="2" t="s">
        <v>186</v>
      </c>
      <c r="B341" s="2" t="s">
        <v>187</v>
      </c>
      <c r="C341" s="2" t="s">
        <v>2916</v>
      </c>
      <c r="D341" s="2" t="s">
        <v>188</v>
      </c>
      <c r="E341" s="2" t="s">
        <v>853</v>
      </c>
      <c r="F341" s="2" t="s">
        <v>2917</v>
      </c>
      <c r="G341" s="2"/>
      <c r="H341" s="2" t="s">
        <v>2918</v>
      </c>
      <c r="I341" s="2"/>
      <c r="J341" s="2" t="s">
        <v>189</v>
      </c>
      <c r="K341" s="2" t="s">
        <v>2919</v>
      </c>
      <c r="L341" s="2"/>
      <c r="M341" s="2"/>
      <c r="N341" s="2" t="s">
        <v>2920</v>
      </c>
      <c r="O341" s="2"/>
      <c r="P341" s="2"/>
    </row>
    <row r="342" spans="1:16" x14ac:dyDescent="0.25">
      <c r="A342" s="2" t="s">
        <v>2582</v>
      </c>
      <c r="B342" s="2" t="s">
        <v>655</v>
      </c>
      <c r="C342" s="2" t="s">
        <v>1977</v>
      </c>
      <c r="D342" s="2" t="s">
        <v>66</v>
      </c>
      <c r="E342" s="2" t="s">
        <v>1432</v>
      </c>
      <c r="F342" s="2" t="s">
        <v>656</v>
      </c>
      <c r="G342" s="2"/>
      <c r="H342" s="2" t="s">
        <v>2583</v>
      </c>
      <c r="I342" s="2" t="s">
        <v>1433</v>
      </c>
      <c r="J342" s="2" t="s">
        <v>657</v>
      </c>
      <c r="K342" s="2" t="s">
        <v>2584</v>
      </c>
      <c r="L342" s="2" t="s">
        <v>2585</v>
      </c>
      <c r="M342" s="2" t="s">
        <v>2586</v>
      </c>
      <c r="N342" s="2" t="s">
        <v>2587</v>
      </c>
      <c r="O342" s="2" t="s">
        <v>658</v>
      </c>
      <c r="P342" s="2"/>
    </row>
    <row r="343" spans="1:16" x14ac:dyDescent="0.25">
      <c r="A343" s="2" t="s">
        <v>1629</v>
      </c>
      <c r="B343" s="2" t="s">
        <v>1630</v>
      </c>
      <c r="C343" s="2" t="s">
        <v>715</v>
      </c>
      <c r="D343" s="2" t="s">
        <v>58</v>
      </c>
      <c r="E343" s="2" t="s">
        <v>1432</v>
      </c>
      <c r="F343" s="2" t="s">
        <v>1631</v>
      </c>
      <c r="G343" s="2" t="s">
        <v>776</v>
      </c>
      <c r="H343" s="2" t="s">
        <v>1632</v>
      </c>
      <c r="I343" s="2" t="s">
        <v>1121</v>
      </c>
      <c r="J343" s="2" t="s">
        <v>1633</v>
      </c>
      <c r="K343" s="2" t="s">
        <v>1634</v>
      </c>
      <c r="L343" s="2" t="s">
        <v>1635</v>
      </c>
      <c r="M343" s="2" t="s">
        <v>1636</v>
      </c>
      <c r="N343" s="2" t="s">
        <v>1637</v>
      </c>
      <c r="O343" s="2" t="s">
        <v>1638</v>
      </c>
      <c r="P343" s="2" t="s">
        <v>1639</v>
      </c>
    </row>
    <row r="344" spans="1:16" x14ac:dyDescent="0.25">
      <c r="A344" s="2" t="s">
        <v>2968</v>
      </c>
      <c r="B344" s="2" t="s">
        <v>203</v>
      </c>
      <c r="C344" s="2" t="s">
        <v>1570</v>
      </c>
      <c r="D344" s="2" t="s">
        <v>76</v>
      </c>
      <c r="E344" s="2" t="s">
        <v>1432</v>
      </c>
      <c r="F344" s="2" t="s">
        <v>204</v>
      </c>
      <c r="G344" s="2" t="s">
        <v>76</v>
      </c>
      <c r="H344" s="2" t="s">
        <v>2969</v>
      </c>
      <c r="I344" s="2" t="s">
        <v>1433</v>
      </c>
      <c r="J344" s="2" t="s">
        <v>205</v>
      </c>
      <c r="K344" s="2" t="s">
        <v>2970</v>
      </c>
      <c r="L344" s="2" t="s">
        <v>2971</v>
      </c>
      <c r="M344" s="2" t="s">
        <v>2972</v>
      </c>
      <c r="N344" s="2" t="s">
        <v>2973</v>
      </c>
      <c r="O344" s="2"/>
      <c r="P344" s="2" t="s">
        <v>1575</v>
      </c>
    </row>
    <row r="345" spans="1:16" x14ac:dyDescent="0.25">
      <c r="A345" s="2" t="s">
        <v>69</v>
      </c>
      <c r="B345" s="2" t="s">
        <v>70</v>
      </c>
      <c r="C345" s="2" t="s">
        <v>3613</v>
      </c>
      <c r="D345" s="2" t="s">
        <v>58</v>
      </c>
      <c r="E345" s="2" t="s">
        <v>853</v>
      </c>
      <c r="F345" s="2" t="s">
        <v>971</v>
      </c>
      <c r="G345" s="2"/>
      <c r="H345" s="2" t="s">
        <v>72</v>
      </c>
      <c r="I345" s="2"/>
      <c r="J345" s="2" t="s">
        <v>73</v>
      </c>
      <c r="K345" s="2" t="s">
        <v>3614</v>
      </c>
      <c r="L345" s="2"/>
      <c r="M345" s="2"/>
      <c r="N345" s="2" t="s">
        <v>3615</v>
      </c>
      <c r="O345" s="2"/>
      <c r="P345" s="2"/>
    </row>
    <row r="346" spans="1:16" x14ac:dyDescent="0.25">
      <c r="A346" s="2" t="s">
        <v>2645</v>
      </c>
      <c r="B346" s="2" t="s">
        <v>1338</v>
      </c>
      <c r="C346" s="2" t="s">
        <v>852</v>
      </c>
      <c r="D346" s="2" t="s">
        <v>152</v>
      </c>
      <c r="E346" s="2" t="s">
        <v>1432</v>
      </c>
      <c r="F346" s="2" t="s">
        <v>1339</v>
      </c>
      <c r="G346" s="2" t="s">
        <v>666</v>
      </c>
      <c r="H346" s="2" t="s">
        <v>2646</v>
      </c>
      <c r="I346" s="2" t="s">
        <v>1121</v>
      </c>
      <c r="J346" s="2" t="s">
        <v>1340</v>
      </c>
      <c r="K346" s="2" t="s">
        <v>2647</v>
      </c>
      <c r="L346" s="2" t="s">
        <v>2648</v>
      </c>
      <c r="M346" s="2" t="s">
        <v>2649</v>
      </c>
      <c r="N346" s="2" t="s">
        <v>2650</v>
      </c>
      <c r="O346" s="2" t="s">
        <v>1723</v>
      </c>
      <c r="P346" s="2" t="s">
        <v>1569</v>
      </c>
    </row>
    <row r="347" spans="1:16" x14ac:dyDescent="0.25">
      <c r="A347" s="2" t="s">
        <v>1449</v>
      </c>
      <c r="B347" s="2" t="s">
        <v>306</v>
      </c>
      <c r="C347" s="2" t="s">
        <v>1450</v>
      </c>
      <c r="D347" s="2" t="s">
        <v>58</v>
      </c>
      <c r="E347" s="2" t="s">
        <v>1432</v>
      </c>
      <c r="F347" s="2" t="s">
        <v>307</v>
      </c>
      <c r="G347" s="2"/>
      <c r="H347" s="2" t="s">
        <v>1451</v>
      </c>
      <c r="I347" s="2" t="s">
        <v>1433</v>
      </c>
      <c r="J347" s="2" t="s">
        <v>308</v>
      </c>
      <c r="K347" s="2" t="s">
        <v>1452</v>
      </c>
      <c r="L347" s="2" t="s">
        <v>1453</v>
      </c>
      <c r="M347" s="2" t="s">
        <v>1454</v>
      </c>
      <c r="N347" s="2" t="s">
        <v>1455</v>
      </c>
      <c r="O347" s="2" t="s">
        <v>1442</v>
      </c>
      <c r="P347" s="2" t="s">
        <v>1456</v>
      </c>
    </row>
    <row r="348" spans="1:16" x14ac:dyDescent="0.25">
      <c r="A348" s="2" t="s">
        <v>2817</v>
      </c>
      <c r="B348" s="2" t="s">
        <v>2818</v>
      </c>
      <c r="C348" s="2" t="s">
        <v>3358</v>
      </c>
      <c r="D348" s="2" t="s">
        <v>38</v>
      </c>
      <c r="E348" s="2" t="s">
        <v>1432</v>
      </c>
      <c r="F348" s="2" t="s">
        <v>102</v>
      </c>
      <c r="G348" s="2"/>
      <c r="H348" s="2" t="s">
        <v>3359</v>
      </c>
      <c r="I348" s="2" t="s">
        <v>1433</v>
      </c>
      <c r="J348" s="2" t="s">
        <v>2819</v>
      </c>
      <c r="K348" s="2" t="s">
        <v>3360</v>
      </c>
      <c r="L348" s="2" t="s">
        <v>3361</v>
      </c>
      <c r="M348" s="2"/>
      <c r="N348" s="2" t="s">
        <v>3362</v>
      </c>
      <c r="O348" s="2" t="s">
        <v>1442</v>
      </c>
      <c r="P348" s="2"/>
    </row>
    <row r="349" spans="1:16" x14ac:dyDescent="0.25">
      <c r="A349" s="2" t="s">
        <v>1385</v>
      </c>
      <c r="B349" s="2" t="s">
        <v>1386</v>
      </c>
      <c r="C349" s="2" t="s">
        <v>689</v>
      </c>
      <c r="D349" s="2" t="s">
        <v>152</v>
      </c>
      <c r="E349" s="2" t="s">
        <v>1432</v>
      </c>
      <c r="F349" s="2" t="s">
        <v>1387</v>
      </c>
      <c r="G349" s="2" t="s">
        <v>1388</v>
      </c>
      <c r="H349" s="2" t="s">
        <v>2569</v>
      </c>
      <c r="I349" s="2" t="s">
        <v>1121</v>
      </c>
      <c r="J349" s="2" t="s">
        <v>1389</v>
      </c>
      <c r="K349" s="2" t="s">
        <v>2570</v>
      </c>
      <c r="L349" s="2" t="s">
        <v>2571</v>
      </c>
      <c r="M349" s="2" t="s">
        <v>2572</v>
      </c>
      <c r="N349" s="2" t="s">
        <v>2573</v>
      </c>
      <c r="O349" s="2" t="s">
        <v>1539</v>
      </c>
      <c r="P349" s="2" t="s">
        <v>1493</v>
      </c>
    </row>
    <row r="350" spans="1:16" x14ac:dyDescent="0.25">
      <c r="A350" s="2" t="s">
        <v>535</v>
      </c>
      <c r="B350" s="2" t="s">
        <v>536</v>
      </c>
      <c r="C350" s="2" t="s">
        <v>37</v>
      </c>
      <c r="D350" s="2" t="s">
        <v>152</v>
      </c>
      <c r="E350" s="2" t="s">
        <v>1432</v>
      </c>
      <c r="F350" s="2" t="s">
        <v>537</v>
      </c>
      <c r="G350" s="2" t="s">
        <v>27</v>
      </c>
      <c r="H350" s="2" t="s">
        <v>1748</v>
      </c>
      <c r="I350" s="2" t="s">
        <v>1121</v>
      </c>
      <c r="J350" s="2" t="s">
        <v>538</v>
      </c>
      <c r="K350" s="2" t="s">
        <v>1749</v>
      </c>
      <c r="L350" s="2" t="s">
        <v>1750</v>
      </c>
      <c r="M350" s="2" t="s">
        <v>1751</v>
      </c>
      <c r="N350" s="2" t="s">
        <v>1752</v>
      </c>
      <c r="O350" s="2" t="s">
        <v>1442</v>
      </c>
      <c r="P350" s="2" t="s">
        <v>1485</v>
      </c>
    </row>
    <row r="351" spans="1:16" x14ac:dyDescent="0.25">
      <c r="A351" s="2" t="s">
        <v>195</v>
      </c>
      <c r="B351" s="2" t="s">
        <v>196</v>
      </c>
      <c r="C351" s="2" t="s">
        <v>1450</v>
      </c>
      <c r="D351" s="2" t="s">
        <v>38</v>
      </c>
      <c r="E351" s="2" t="s">
        <v>1432</v>
      </c>
      <c r="F351" s="2" t="s">
        <v>197</v>
      </c>
      <c r="G351" s="2"/>
      <c r="H351" s="2" t="s">
        <v>2410</v>
      </c>
      <c r="I351" s="2" t="s">
        <v>1433</v>
      </c>
      <c r="J351" s="2" t="s">
        <v>198</v>
      </c>
      <c r="K351" s="2" t="s">
        <v>2411</v>
      </c>
      <c r="L351" s="2" t="s">
        <v>2412</v>
      </c>
      <c r="M351" s="2"/>
      <c r="N351" s="2" t="s">
        <v>2413</v>
      </c>
      <c r="O351" s="2" t="s">
        <v>1442</v>
      </c>
      <c r="P351" s="2" t="s">
        <v>1456</v>
      </c>
    </row>
    <row r="352" spans="1:16" x14ac:dyDescent="0.25">
      <c r="A352" s="2" t="s">
        <v>1051</v>
      </c>
      <c r="B352" s="2" t="s">
        <v>1052</v>
      </c>
      <c r="C352" s="2" t="s">
        <v>1053</v>
      </c>
      <c r="D352" s="2" t="s">
        <v>58</v>
      </c>
      <c r="E352" s="2" t="s">
        <v>853</v>
      </c>
      <c r="F352" s="2" t="s">
        <v>1054</v>
      </c>
      <c r="G352" s="2"/>
      <c r="H352" s="2" t="s">
        <v>1055</v>
      </c>
      <c r="I352" s="2"/>
      <c r="J352" s="2" t="s">
        <v>1056</v>
      </c>
      <c r="K352" s="2" t="s">
        <v>1057</v>
      </c>
      <c r="L352" s="2"/>
      <c r="M352" s="2"/>
      <c r="N352" s="2" t="s">
        <v>1058</v>
      </c>
      <c r="O352" s="2"/>
      <c r="P352" s="2"/>
    </row>
    <row r="353" spans="1:16" x14ac:dyDescent="0.25">
      <c r="A353" s="2" t="s">
        <v>559</v>
      </c>
      <c r="B353" s="2" t="s">
        <v>560</v>
      </c>
      <c r="C353" s="2" t="s">
        <v>37</v>
      </c>
      <c r="D353" s="2" t="s">
        <v>58</v>
      </c>
      <c r="E353" s="2" t="s">
        <v>1432</v>
      </c>
      <c r="F353" s="2" t="s">
        <v>561</v>
      </c>
      <c r="G353" s="2" t="s">
        <v>511</v>
      </c>
      <c r="H353" s="2" t="s">
        <v>3686</v>
      </c>
      <c r="I353" s="2" t="s">
        <v>1121</v>
      </c>
      <c r="J353" s="2" t="s">
        <v>562</v>
      </c>
      <c r="K353" s="2" t="s">
        <v>3687</v>
      </c>
      <c r="L353" s="2" t="s">
        <v>3688</v>
      </c>
      <c r="M353" s="2" t="s">
        <v>3689</v>
      </c>
      <c r="N353" s="2" t="s">
        <v>3690</v>
      </c>
      <c r="O353" s="2" t="s">
        <v>1442</v>
      </c>
      <c r="P353" s="2" t="s">
        <v>1485</v>
      </c>
    </row>
    <row r="354" spans="1:16" x14ac:dyDescent="0.25">
      <c r="A354" s="2" t="s">
        <v>983</v>
      </c>
      <c r="B354" s="2" t="s">
        <v>2938</v>
      </c>
      <c r="C354" s="2" t="s">
        <v>689</v>
      </c>
      <c r="D354" s="2" t="s">
        <v>270</v>
      </c>
      <c r="E354" s="2" t="s">
        <v>1432</v>
      </c>
      <c r="F354" s="2" t="s">
        <v>984</v>
      </c>
      <c r="G354" s="2" t="s">
        <v>721</v>
      </c>
      <c r="H354" s="2" t="s">
        <v>2939</v>
      </c>
      <c r="I354" s="2" t="s">
        <v>1121</v>
      </c>
      <c r="J354" s="2" t="s">
        <v>985</v>
      </c>
      <c r="K354" s="2" t="s">
        <v>2940</v>
      </c>
      <c r="L354" s="2" t="s">
        <v>2941</v>
      </c>
      <c r="M354" s="2" t="s">
        <v>2942</v>
      </c>
      <c r="N354" s="2" t="s">
        <v>2943</v>
      </c>
      <c r="O354" s="2"/>
      <c r="P354" s="2" t="s">
        <v>1493</v>
      </c>
    </row>
    <row r="355" spans="1:16" x14ac:dyDescent="0.25">
      <c r="A355" s="2" t="s">
        <v>749</v>
      </c>
      <c r="B355" s="2" t="s">
        <v>3323</v>
      </c>
      <c r="C355" s="2" t="s">
        <v>715</v>
      </c>
      <c r="D355" s="2" t="s">
        <v>31</v>
      </c>
      <c r="E355" s="2" t="s">
        <v>1432</v>
      </c>
      <c r="F355" s="2" t="s">
        <v>750</v>
      </c>
      <c r="G355" s="2" t="s">
        <v>250</v>
      </c>
      <c r="H355" s="2" t="s">
        <v>3324</v>
      </c>
      <c r="I355" s="2" t="s">
        <v>1121</v>
      </c>
      <c r="J355" s="2" t="s">
        <v>751</v>
      </c>
      <c r="K355" s="2" t="s">
        <v>3325</v>
      </c>
      <c r="L355" s="2" t="s">
        <v>3326</v>
      </c>
      <c r="M355" s="2"/>
      <c r="N355" s="2" t="s">
        <v>3327</v>
      </c>
      <c r="O355" s="2" t="s">
        <v>1638</v>
      </c>
      <c r="P355" s="2" t="s">
        <v>1639</v>
      </c>
    </row>
    <row r="356" spans="1:16" x14ac:dyDescent="0.25">
      <c r="A356" s="2" t="s">
        <v>3140</v>
      </c>
      <c r="B356" s="2" t="s">
        <v>3107</v>
      </c>
      <c r="C356" s="2" t="s">
        <v>689</v>
      </c>
      <c r="D356" s="2" t="s">
        <v>54</v>
      </c>
      <c r="E356" s="2" t="s">
        <v>853</v>
      </c>
      <c r="F356" s="2" t="s">
        <v>1316</v>
      </c>
      <c r="G356" s="2" t="s">
        <v>940</v>
      </c>
      <c r="H356" s="2" t="s">
        <v>3141</v>
      </c>
      <c r="I356" s="2"/>
      <c r="J356" s="2" t="s">
        <v>1317</v>
      </c>
      <c r="K356" s="2" t="s">
        <v>3142</v>
      </c>
      <c r="L356" s="2"/>
      <c r="M356" s="2"/>
      <c r="N356" s="2" t="s">
        <v>3143</v>
      </c>
      <c r="O356" s="2"/>
      <c r="P356" s="2" t="s">
        <v>860</v>
      </c>
    </row>
    <row r="357" spans="1:16" x14ac:dyDescent="0.25">
      <c r="A357" s="2" t="s">
        <v>3405</v>
      </c>
      <c r="B357" s="2" t="s">
        <v>1115</v>
      </c>
      <c r="C357" s="2" t="s">
        <v>715</v>
      </c>
      <c r="D357" s="2" t="s">
        <v>152</v>
      </c>
      <c r="E357" s="2" t="s">
        <v>1432</v>
      </c>
      <c r="F357" s="2" t="s">
        <v>1116</v>
      </c>
      <c r="G357" s="2" t="s">
        <v>950</v>
      </c>
      <c r="H357" s="2" t="s">
        <v>3406</v>
      </c>
      <c r="I357" s="2" t="s">
        <v>1121</v>
      </c>
      <c r="J357" s="2" t="s">
        <v>1117</v>
      </c>
      <c r="K357" s="2" t="s">
        <v>3407</v>
      </c>
      <c r="L357" s="2" t="s">
        <v>3408</v>
      </c>
      <c r="M357" s="2"/>
      <c r="N357" s="2" t="s">
        <v>3409</v>
      </c>
      <c r="O357" s="2" t="s">
        <v>1638</v>
      </c>
      <c r="P357" s="2" t="s">
        <v>1639</v>
      </c>
    </row>
    <row r="358" spans="1:16" x14ac:dyDescent="0.25">
      <c r="A358" s="2" t="s">
        <v>962</v>
      </c>
      <c r="B358" s="2" t="s">
        <v>963</v>
      </c>
      <c r="C358" s="2" t="s">
        <v>1570</v>
      </c>
      <c r="D358" s="2" t="s">
        <v>194</v>
      </c>
      <c r="E358" s="2" t="s">
        <v>1432</v>
      </c>
      <c r="F358" s="2" t="s">
        <v>964</v>
      </c>
      <c r="G358" s="2"/>
      <c r="H358" s="2" t="s">
        <v>3192</v>
      </c>
      <c r="I358" s="2" t="s">
        <v>1433</v>
      </c>
      <c r="J358" s="2" t="s">
        <v>965</v>
      </c>
      <c r="K358" s="2" t="s">
        <v>3193</v>
      </c>
      <c r="L358" s="2" t="s">
        <v>3194</v>
      </c>
      <c r="M358" s="2"/>
      <c r="N358" s="2" t="s">
        <v>3195</v>
      </c>
      <c r="O358" s="2"/>
      <c r="P358" s="2" t="s">
        <v>1575</v>
      </c>
    </row>
    <row r="359" spans="1:16" x14ac:dyDescent="0.25">
      <c r="A359" s="2" t="s">
        <v>1327</v>
      </c>
      <c r="B359" s="2" t="s">
        <v>256</v>
      </c>
      <c r="C359" s="2" t="s">
        <v>1777</v>
      </c>
      <c r="D359" s="2" t="s">
        <v>139</v>
      </c>
      <c r="E359" s="2" t="s">
        <v>1432</v>
      </c>
      <c r="F359" s="2" t="s">
        <v>811</v>
      </c>
      <c r="G359" s="2" t="s">
        <v>92</v>
      </c>
      <c r="H359" s="2" t="s">
        <v>2964</v>
      </c>
      <c r="I359" s="2" t="s">
        <v>1121</v>
      </c>
      <c r="J359" s="2" t="s">
        <v>812</v>
      </c>
      <c r="K359" s="2" t="s">
        <v>2965</v>
      </c>
      <c r="L359" s="2" t="s">
        <v>2966</v>
      </c>
      <c r="M359" s="2"/>
      <c r="N359" s="2" t="s">
        <v>2967</v>
      </c>
      <c r="O359" s="2"/>
      <c r="P359" s="2" t="s">
        <v>1783</v>
      </c>
    </row>
    <row r="360" spans="1:16" x14ac:dyDescent="0.25">
      <c r="A360" s="2" t="s">
        <v>2461</v>
      </c>
      <c r="B360" s="2" t="s">
        <v>2462</v>
      </c>
      <c r="C360" s="2" t="s">
        <v>2463</v>
      </c>
      <c r="D360" s="2" t="s">
        <v>31</v>
      </c>
      <c r="E360" s="2" t="s">
        <v>1432</v>
      </c>
      <c r="F360" s="2" t="s">
        <v>2464</v>
      </c>
      <c r="G360" s="2"/>
      <c r="H360" s="2" t="s">
        <v>2465</v>
      </c>
      <c r="I360" s="2" t="s">
        <v>1433</v>
      </c>
      <c r="J360" s="2" t="s">
        <v>2466</v>
      </c>
      <c r="K360" s="2" t="s">
        <v>2467</v>
      </c>
      <c r="L360" s="2" t="s">
        <v>2468</v>
      </c>
      <c r="M360" s="2"/>
      <c r="N360" s="2" t="s">
        <v>2469</v>
      </c>
      <c r="O360" s="2" t="s">
        <v>1442</v>
      </c>
      <c r="P360" s="2"/>
    </row>
    <row r="361" spans="1:16" x14ac:dyDescent="0.25">
      <c r="A361" s="2" t="s">
        <v>2944</v>
      </c>
      <c r="B361" s="2" t="s">
        <v>2945</v>
      </c>
      <c r="C361" s="2" t="s">
        <v>1570</v>
      </c>
      <c r="D361" s="2" t="s">
        <v>270</v>
      </c>
      <c r="E361" s="2" t="s">
        <v>1432</v>
      </c>
      <c r="F361" s="2" t="s">
        <v>2823</v>
      </c>
      <c r="G361" s="2"/>
      <c r="H361" s="2" t="s">
        <v>2946</v>
      </c>
      <c r="I361" s="2" t="s">
        <v>1433</v>
      </c>
      <c r="J361" s="2" t="s">
        <v>2816</v>
      </c>
      <c r="K361" s="2" t="s">
        <v>2947</v>
      </c>
      <c r="L361" s="2" t="s">
        <v>2948</v>
      </c>
      <c r="M361" s="2"/>
      <c r="N361" s="2" t="s">
        <v>2949</v>
      </c>
      <c r="O361" s="2"/>
      <c r="P361" s="2" t="s">
        <v>1575</v>
      </c>
    </row>
    <row r="362" spans="1:16" x14ac:dyDescent="0.25">
      <c r="A362" s="2" t="s">
        <v>3235</v>
      </c>
      <c r="B362" s="2" t="s">
        <v>2822</v>
      </c>
      <c r="C362" s="2" t="s">
        <v>1570</v>
      </c>
      <c r="D362" s="2" t="s">
        <v>54</v>
      </c>
      <c r="E362" s="2" t="s">
        <v>1432</v>
      </c>
      <c r="F362" s="2" t="s">
        <v>1303</v>
      </c>
      <c r="G362" s="2" t="s">
        <v>1677</v>
      </c>
      <c r="H362" s="2" t="s">
        <v>3236</v>
      </c>
      <c r="I362" s="2" t="s">
        <v>1433</v>
      </c>
      <c r="J362" s="2" t="s">
        <v>1304</v>
      </c>
      <c r="K362" s="2" t="s">
        <v>3237</v>
      </c>
      <c r="L362" s="2" t="s">
        <v>2116</v>
      </c>
      <c r="M362" s="2"/>
      <c r="N362" s="2" t="s">
        <v>3238</v>
      </c>
      <c r="O362" s="2" t="s">
        <v>1442</v>
      </c>
      <c r="P362" s="2" t="s">
        <v>1575</v>
      </c>
    </row>
    <row r="363" spans="1:16" x14ac:dyDescent="0.25">
      <c r="A363" s="2" t="s">
        <v>1963</v>
      </c>
      <c r="B363" s="2" t="s">
        <v>672</v>
      </c>
      <c r="C363" s="2" t="s">
        <v>1964</v>
      </c>
      <c r="D363" s="2" t="s">
        <v>66</v>
      </c>
      <c r="E363" s="2" t="s">
        <v>1432</v>
      </c>
      <c r="F363" s="2" t="s">
        <v>673</v>
      </c>
      <c r="G363" s="2" t="s">
        <v>1965</v>
      </c>
      <c r="H363" s="2" t="s">
        <v>1966</v>
      </c>
      <c r="I363" s="2" t="s">
        <v>1433</v>
      </c>
      <c r="J363" s="2" t="s">
        <v>674</v>
      </c>
      <c r="K363" s="2" t="s">
        <v>1967</v>
      </c>
      <c r="L363" s="2" t="s">
        <v>1968</v>
      </c>
      <c r="M363" s="2"/>
      <c r="N363" s="2"/>
      <c r="O363" s="2" t="s">
        <v>1969</v>
      </c>
      <c r="P363" s="2" t="s">
        <v>1970</v>
      </c>
    </row>
    <row r="364" spans="1:16" x14ac:dyDescent="0.25">
      <c r="A364" s="2" t="s">
        <v>3508</v>
      </c>
      <c r="B364" s="2" t="s">
        <v>503</v>
      </c>
      <c r="C364" s="2" t="s">
        <v>3509</v>
      </c>
      <c r="D364" s="2" t="s">
        <v>66</v>
      </c>
      <c r="E364" s="2" t="s">
        <v>1432</v>
      </c>
      <c r="F364" s="2" t="s">
        <v>504</v>
      </c>
      <c r="G364" s="2"/>
      <c r="H364" s="2" t="s">
        <v>3510</v>
      </c>
      <c r="I364" s="2" t="s">
        <v>1433</v>
      </c>
      <c r="J364" s="2" t="s">
        <v>505</v>
      </c>
      <c r="K364" s="2" t="s">
        <v>3511</v>
      </c>
      <c r="L364" s="2" t="s">
        <v>3512</v>
      </c>
      <c r="M364" s="2"/>
      <c r="N364" s="2" t="s">
        <v>3513</v>
      </c>
      <c r="O364" s="2" t="s">
        <v>1442</v>
      </c>
      <c r="P364" s="2"/>
    </row>
    <row r="365" spans="1:16" x14ac:dyDescent="0.25">
      <c r="A365" s="2" t="s">
        <v>453</v>
      </c>
      <c r="B365" s="2" t="s">
        <v>454</v>
      </c>
      <c r="C365" s="2" t="s">
        <v>37</v>
      </c>
      <c r="D365" s="2" t="s">
        <v>146</v>
      </c>
      <c r="E365" s="2" t="s">
        <v>1432</v>
      </c>
      <c r="F365" s="2" t="s">
        <v>455</v>
      </c>
      <c r="G365" s="2" t="s">
        <v>143</v>
      </c>
      <c r="H365" s="2" t="s">
        <v>3457</v>
      </c>
      <c r="I365" s="2" t="s">
        <v>1121</v>
      </c>
      <c r="J365" s="2" t="s">
        <v>456</v>
      </c>
      <c r="K365" s="2" t="s">
        <v>3458</v>
      </c>
      <c r="L365" s="2" t="s">
        <v>3459</v>
      </c>
      <c r="M365" s="2" t="s">
        <v>3460</v>
      </c>
      <c r="N365" s="2" t="s">
        <v>3461</v>
      </c>
      <c r="O365" s="2" t="s">
        <v>1442</v>
      </c>
      <c r="P365" s="2" t="s">
        <v>1485</v>
      </c>
    </row>
    <row r="366" spans="1:16" x14ac:dyDescent="0.25">
      <c r="A366" s="2" t="s">
        <v>220</v>
      </c>
      <c r="B366" s="2" t="s">
        <v>221</v>
      </c>
      <c r="C366" s="2" t="s">
        <v>105</v>
      </c>
      <c r="D366" s="2" t="s">
        <v>66</v>
      </c>
      <c r="E366" s="2" t="s">
        <v>1432</v>
      </c>
      <c r="F366" s="2" t="s">
        <v>222</v>
      </c>
      <c r="G366" s="2" t="s">
        <v>143</v>
      </c>
      <c r="H366" s="2" t="s">
        <v>3503</v>
      </c>
      <c r="I366" s="2" t="s">
        <v>1121</v>
      </c>
      <c r="J366" s="2" t="s">
        <v>223</v>
      </c>
      <c r="K366" s="2" t="s">
        <v>3504</v>
      </c>
      <c r="L366" s="2" t="s">
        <v>3505</v>
      </c>
      <c r="M366" s="2" t="s">
        <v>3506</v>
      </c>
      <c r="N366" s="2" t="s">
        <v>3507</v>
      </c>
      <c r="O366" s="2" t="s">
        <v>1442</v>
      </c>
      <c r="P366" s="2" t="s">
        <v>1676</v>
      </c>
    </row>
    <row r="367" spans="1:16" x14ac:dyDescent="0.25">
      <c r="A367" s="2" t="s">
        <v>437</v>
      </c>
      <c r="B367" s="2" t="s">
        <v>438</v>
      </c>
      <c r="C367" s="2" t="s">
        <v>891</v>
      </c>
      <c r="D367" s="2" t="s">
        <v>16</v>
      </c>
      <c r="E367" s="2" t="s">
        <v>853</v>
      </c>
      <c r="F367" s="2" t="s">
        <v>1015</v>
      </c>
      <c r="G367" s="2"/>
      <c r="H367" s="2" t="s">
        <v>439</v>
      </c>
      <c r="I367" s="2"/>
      <c r="J367" s="2" t="s">
        <v>440</v>
      </c>
      <c r="K367" s="2" t="s">
        <v>1016</v>
      </c>
      <c r="L367" s="2"/>
      <c r="M367" s="2"/>
      <c r="N367" s="2" t="s">
        <v>1017</v>
      </c>
      <c r="O367" s="2"/>
      <c r="P367" s="2"/>
    </row>
    <row r="368" spans="1:16" x14ac:dyDescent="0.25">
      <c r="A368" s="2" t="s">
        <v>181</v>
      </c>
      <c r="B368" s="2" t="s">
        <v>182</v>
      </c>
      <c r="C368" s="2" t="s">
        <v>105</v>
      </c>
      <c r="D368" s="2" t="s">
        <v>146</v>
      </c>
      <c r="E368" s="2" t="s">
        <v>1432</v>
      </c>
      <c r="F368" s="2" t="s">
        <v>183</v>
      </c>
      <c r="G368" s="2" t="s">
        <v>184</v>
      </c>
      <c r="H368" s="2" t="s">
        <v>1916</v>
      </c>
      <c r="I368" s="2" t="s">
        <v>1121</v>
      </c>
      <c r="J368" s="2" t="s">
        <v>185</v>
      </c>
      <c r="K368" s="2" t="s">
        <v>1917</v>
      </c>
      <c r="L368" s="2" t="s">
        <v>1918</v>
      </c>
      <c r="M368" s="2" t="s">
        <v>1919</v>
      </c>
      <c r="N368" s="2" t="s">
        <v>1920</v>
      </c>
      <c r="O368" s="2" t="s">
        <v>1442</v>
      </c>
      <c r="P368" s="2" t="s">
        <v>1676</v>
      </c>
    </row>
    <row r="369" spans="1:16" x14ac:dyDescent="0.25">
      <c r="A369" s="2" t="s">
        <v>723</v>
      </c>
      <c r="B369" s="2" t="s">
        <v>724</v>
      </c>
      <c r="C369" s="2" t="s">
        <v>698</v>
      </c>
      <c r="D369" s="2" t="s">
        <v>66</v>
      </c>
      <c r="E369" s="2" t="s">
        <v>1432</v>
      </c>
      <c r="F369" s="2" t="s">
        <v>725</v>
      </c>
      <c r="G369" s="2" t="s">
        <v>726</v>
      </c>
      <c r="H369" s="2" t="s">
        <v>2156</v>
      </c>
      <c r="I369" s="2" t="s">
        <v>1121</v>
      </c>
      <c r="J369" s="2" t="s">
        <v>727</v>
      </c>
      <c r="K369" s="2" t="s">
        <v>2157</v>
      </c>
      <c r="L369" s="2" t="s">
        <v>2158</v>
      </c>
      <c r="M369" s="2" t="s">
        <v>2159</v>
      </c>
      <c r="N369" s="2" t="s">
        <v>2160</v>
      </c>
      <c r="O369" s="2" t="s">
        <v>1738</v>
      </c>
      <c r="P369" s="2" t="s">
        <v>1514</v>
      </c>
    </row>
    <row r="370" spans="1:16" x14ac:dyDescent="0.25">
      <c r="A370" s="2" t="s">
        <v>199</v>
      </c>
      <c r="B370" s="2" t="s">
        <v>200</v>
      </c>
      <c r="C370" s="2" t="s">
        <v>1570</v>
      </c>
      <c r="D370" s="2" t="s">
        <v>127</v>
      </c>
      <c r="E370" s="2" t="s">
        <v>1432</v>
      </c>
      <c r="F370" s="2" t="s">
        <v>201</v>
      </c>
      <c r="G370" s="2"/>
      <c r="H370" s="2" t="s">
        <v>3176</v>
      </c>
      <c r="I370" s="2" t="s">
        <v>1433</v>
      </c>
      <c r="J370" s="2" t="s">
        <v>202</v>
      </c>
      <c r="K370" s="2" t="s">
        <v>3177</v>
      </c>
      <c r="L370" s="2" t="s">
        <v>1934</v>
      </c>
      <c r="M370" s="2"/>
      <c r="N370" s="2" t="s">
        <v>3178</v>
      </c>
      <c r="O370" s="2" t="s">
        <v>1442</v>
      </c>
      <c r="P370" s="2" t="s">
        <v>1575</v>
      </c>
    </row>
    <row r="371" spans="1:16" x14ac:dyDescent="0.25">
      <c r="A371" s="2" t="s">
        <v>269</v>
      </c>
      <c r="B371" s="2" t="s">
        <v>266</v>
      </c>
      <c r="C371" s="2" t="s">
        <v>3042</v>
      </c>
      <c r="D371" s="2" t="s">
        <v>270</v>
      </c>
      <c r="E371" s="2" t="s">
        <v>1432</v>
      </c>
      <c r="F371" s="2" t="s">
        <v>102</v>
      </c>
      <c r="G371" s="2"/>
      <c r="H371" s="2" t="s">
        <v>271</v>
      </c>
      <c r="I371" s="2" t="s">
        <v>1433</v>
      </c>
      <c r="J371" s="2"/>
      <c r="K371" s="2" t="s">
        <v>3043</v>
      </c>
      <c r="L371" s="2" t="s">
        <v>3044</v>
      </c>
      <c r="M371" s="2"/>
      <c r="N371" s="2" t="s">
        <v>3045</v>
      </c>
      <c r="O371" s="2"/>
      <c r="P371" s="2"/>
    </row>
    <row r="372" spans="1:16" x14ac:dyDescent="0.25">
      <c r="A372" s="2" t="s">
        <v>3308</v>
      </c>
      <c r="B372" s="2" t="s">
        <v>3309</v>
      </c>
      <c r="C372" s="2" t="s">
        <v>1777</v>
      </c>
      <c r="D372" s="2" t="s">
        <v>31</v>
      </c>
      <c r="E372" s="2" t="s">
        <v>1432</v>
      </c>
      <c r="F372" s="2" t="s">
        <v>3310</v>
      </c>
      <c r="G372" s="2" t="s">
        <v>3311</v>
      </c>
      <c r="H372" s="2" t="s">
        <v>3312</v>
      </c>
      <c r="I372" s="2" t="s">
        <v>1664</v>
      </c>
      <c r="J372" s="2" t="s">
        <v>3313</v>
      </c>
      <c r="K372" s="2" t="s">
        <v>3314</v>
      </c>
      <c r="L372" s="2" t="s">
        <v>3315</v>
      </c>
      <c r="M372" s="2" t="s">
        <v>3316</v>
      </c>
      <c r="N372" s="2" t="s">
        <v>3317</v>
      </c>
      <c r="O372" s="2" t="s">
        <v>1436</v>
      </c>
      <c r="P372" s="2" t="s">
        <v>1783</v>
      </c>
    </row>
    <row r="373" spans="1:16" x14ac:dyDescent="0.25">
      <c r="A373" s="2" t="s">
        <v>329</v>
      </c>
      <c r="B373" s="2" t="s">
        <v>330</v>
      </c>
      <c r="C373" s="2" t="s">
        <v>3144</v>
      </c>
      <c r="D373" s="2" t="s">
        <v>127</v>
      </c>
      <c r="E373" s="2" t="s">
        <v>1432</v>
      </c>
      <c r="F373" s="2" t="s">
        <v>331</v>
      </c>
      <c r="G373" s="2" t="s">
        <v>3145</v>
      </c>
      <c r="H373" s="2" t="s">
        <v>3146</v>
      </c>
      <c r="I373" s="2" t="s">
        <v>1433</v>
      </c>
      <c r="J373" s="2" t="s">
        <v>332</v>
      </c>
      <c r="K373" s="2" t="s">
        <v>3147</v>
      </c>
      <c r="L373" s="2" t="s">
        <v>3148</v>
      </c>
      <c r="M373" s="2"/>
      <c r="N373" s="2" t="s">
        <v>3149</v>
      </c>
      <c r="O373" s="2" t="s">
        <v>1442</v>
      </c>
      <c r="P373" s="2" t="s">
        <v>3150</v>
      </c>
    </row>
    <row r="374" spans="1:16" x14ac:dyDescent="0.25">
      <c r="A374" s="2" t="s">
        <v>1976</v>
      </c>
      <c r="B374" s="2" t="s">
        <v>675</v>
      </c>
      <c r="C374" s="2" t="s">
        <v>1977</v>
      </c>
      <c r="D374" s="2" t="s">
        <v>66</v>
      </c>
      <c r="E374" s="2" t="s">
        <v>1432</v>
      </c>
      <c r="F374" s="2" t="s">
        <v>676</v>
      </c>
      <c r="G374" s="2"/>
      <c r="H374" s="2" t="s">
        <v>1978</v>
      </c>
      <c r="I374" s="2" t="s">
        <v>1433</v>
      </c>
      <c r="J374" s="2" t="s">
        <v>677</v>
      </c>
      <c r="K374" s="2" t="s">
        <v>1979</v>
      </c>
      <c r="L374" s="2" t="s">
        <v>1980</v>
      </c>
      <c r="M374" s="2" t="s">
        <v>1981</v>
      </c>
      <c r="N374" s="2" t="s">
        <v>1982</v>
      </c>
      <c r="O374" s="2" t="s">
        <v>658</v>
      </c>
      <c r="P374" s="2"/>
    </row>
    <row r="375" spans="1:16" x14ac:dyDescent="0.25">
      <c r="A375" s="2" t="s">
        <v>2827</v>
      </c>
      <c r="B375" s="2" t="s">
        <v>662</v>
      </c>
      <c r="C375" s="2" t="s">
        <v>2888</v>
      </c>
      <c r="D375" s="2" t="s">
        <v>111</v>
      </c>
      <c r="E375" s="2" t="s">
        <v>1432</v>
      </c>
      <c r="F375" s="2" t="s">
        <v>663</v>
      </c>
      <c r="G375" s="2"/>
      <c r="H375" s="2" t="s">
        <v>2889</v>
      </c>
      <c r="I375" s="2" t="s">
        <v>1433</v>
      </c>
      <c r="J375" s="2" t="s">
        <v>2828</v>
      </c>
      <c r="K375" s="2" t="s">
        <v>2890</v>
      </c>
      <c r="L375" s="2" t="s">
        <v>2891</v>
      </c>
      <c r="M375" s="2" t="s">
        <v>2892</v>
      </c>
      <c r="N375" s="2" t="s">
        <v>2893</v>
      </c>
      <c r="O375" s="2"/>
      <c r="P375" s="2"/>
    </row>
    <row r="376" spans="1:16" x14ac:dyDescent="0.25">
      <c r="A376" s="2" t="s">
        <v>393</v>
      </c>
      <c r="B376" s="2" t="s">
        <v>394</v>
      </c>
      <c r="C376" s="2" t="s">
        <v>1570</v>
      </c>
      <c r="D376" s="2" t="s">
        <v>31</v>
      </c>
      <c r="E376" s="2" t="s">
        <v>1432</v>
      </c>
      <c r="F376" s="2" t="s">
        <v>395</v>
      </c>
      <c r="G376" s="2" t="s">
        <v>1607</v>
      </c>
      <c r="H376" s="2" t="s">
        <v>1608</v>
      </c>
      <c r="I376" s="2" t="s">
        <v>1433</v>
      </c>
      <c r="J376" s="2" t="s">
        <v>396</v>
      </c>
      <c r="K376" s="2" t="s">
        <v>1609</v>
      </c>
      <c r="L376" s="2" t="s">
        <v>1610</v>
      </c>
      <c r="M376" s="2"/>
      <c r="N376" s="2" t="s">
        <v>1611</v>
      </c>
      <c r="O376" s="2" t="s">
        <v>1442</v>
      </c>
      <c r="P376" s="2" t="s">
        <v>1575</v>
      </c>
    </row>
    <row r="377" spans="1:16" x14ac:dyDescent="0.25">
      <c r="A377" s="2" t="s">
        <v>527</v>
      </c>
      <c r="B377" s="2" t="s">
        <v>528</v>
      </c>
      <c r="C377" s="2" t="s">
        <v>1884</v>
      </c>
      <c r="D377" s="2" t="s">
        <v>58</v>
      </c>
      <c r="E377" s="2" t="s">
        <v>1432</v>
      </c>
      <c r="F377" s="2" t="s">
        <v>529</v>
      </c>
      <c r="G377" s="2"/>
      <c r="H377" s="2" t="s">
        <v>1885</v>
      </c>
      <c r="I377" s="2" t="s">
        <v>1433</v>
      </c>
      <c r="J377" s="2" t="s">
        <v>530</v>
      </c>
      <c r="K377" s="2" t="s">
        <v>1886</v>
      </c>
      <c r="L377" s="2" t="s">
        <v>1887</v>
      </c>
      <c r="M377" s="2"/>
      <c r="N377" s="2" t="s">
        <v>1888</v>
      </c>
      <c r="O377" s="2" t="s">
        <v>1442</v>
      </c>
      <c r="P377" s="2" t="s">
        <v>1889</v>
      </c>
    </row>
    <row r="378" spans="1:16" x14ac:dyDescent="0.25">
      <c r="A378" s="2" t="s">
        <v>303</v>
      </c>
      <c r="B378" s="2" t="s">
        <v>300</v>
      </c>
      <c r="C378" s="2" t="s">
        <v>1570</v>
      </c>
      <c r="D378" s="2" t="s">
        <v>54</v>
      </c>
      <c r="E378" s="2" t="s">
        <v>1432</v>
      </c>
      <c r="F378" s="2" t="s">
        <v>304</v>
      </c>
      <c r="G378" s="2" t="s">
        <v>1677</v>
      </c>
      <c r="H378" s="2" t="s">
        <v>2400</v>
      </c>
      <c r="I378" s="2" t="s">
        <v>1433</v>
      </c>
      <c r="J378" s="2" t="s">
        <v>305</v>
      </c>
      <c r="K378" s="2" t="s">
        <v>2401</v>
      </c>
      <c r="L378" s="2" t="s">
        <v>2402</v>
      </c>
      <c r="M378" s="2"/>
      <c r="N378" s="2" t="s">
        <v>2403</v>
      </c>
      <c r="O378" s="2" t="s">
        <v>1442</v>
      </c>
      <c r="P378" s="2" t="s">
        <v>1575</v>
      </c>
    </row>
    <row r="379" spans="1:16" x14ac:dyDescent="0.25">
      <c r="A379" s="2" t="s">
        <v>2041</v>
      </c>
      <c r="B379" s="2" t="s">
        <v>2042</v>
      </c>
      <c r="C379" s="2" t="s">
        <v>2043</v>
      </c>
      <c r="D379" s="2" t="s">
        <v>270</v>
      </c>
      <c r="E379" s="2" t="s">
        <v>1432</v>
      </c>
      <c r="F379" s="2" t="s">
        <v>2044</v>
      </c>
      <c r="G379" s="2"/>
      <c r="H379" s="2" t="s">
        <v>2045</v>
      </c>
      <c r="I379" s="2" t="s">
        <v>1433</v>
      </c>
      <c r="J379" s="2" t="s">
        <v>2046</v>
      </c>
      <c r="K379" s="2" t="s">
        <v>2047</v>
      </c>
      <c r="L379" s="2" t="s">
        <v>2048</v>
      </c>
      <c r="M379" s="2"/>
      <c r="N379" s="2" t="s">
        <v>2049</v>
      </c>
      <c r="O379" s="2"/>
      <c r="P379" s="2"/>
    </row>
    <row r="380" spans="1:16" x14ac:dyDescent="0.25">
      <c r="A380" s="2" t="s">
        <v>2631</v>
      </c>
      <c r="B380" s="2" t="s">
        <v>850</v>
      </c>
      <c r="C380" s="2" t="s">
        <v>1826</v>
      </c>
      <c r="D380" s="2" t="s">
        <v>194</v>
      </c>
      <c r="E380" s="2" t="s">
        <v>1432</v>
      </c>
      <c r="F380" s="2" t="s">
        <v>2632</v>
      </c>
      <c r="G380" s="2" t="s">
        <v>107</v>
      </c>
      <c r="H380" s="2" t="s">
        <v>2633</v>
      </c>
      <c r="I380" s="2" t="s">
        <v>1433</v>
      </c>
      <c r="J380" s="2" t="s">
        <v>2634</v>
      </c>
      <c r="K380" s="2" t="s">
        <v>2635</v>
      </c>
      <c r="L380" s="2" t="s">
        <v>2636</v>
      </c>
      <c r="M380" s="2" t="s">
        <v>2637</v>
      </c>
      <c r="N380" s="2" t="s">
        <v>2638</v>
      </c>
      <c r="O380" s="2" t="s">
        <v>1832</v>
      </c>
      <c r="P380" s="2" t="s">
        <v>1833</v>
      </c>
    </row>
    <row r="381" spans="1:16" x14ac:dyDescent="0.25">
      <c r="A381" s="2" t="s">
        <v>1182</v>
      </c>
      <c r="B381" s="2" t="s">
        <v>1183</v>
      </c>
      <c r="C381" s="2" t="s">
        <v>1184</v>
      </c>
      <c r="D381" s="2" t="s">
        <v>16</v>
      </c>
      <c r="E381" s="2" t="s">
        <v>1119</v>
      </c>
      <c r="F381" s="2"/>
      <c r="G381" s="2" t="s">
        <v>1185</v>
      </c>
      <c r="H381" s="2" t="s">
        <v>1186</v>
      </c>
      <c r="I381" s="2" t="s">
        <v>1121</v>
      </c>
      <c r="J381" s="2" t="s">
        <v>1187</v>
      </c>
      <c r="K381" s="2" t="s">
        <v>1188</v>
      </c>
      <c r="L381" s="2" t="s">
        <v>1189</v>
      </c>
      <c r="M381" s="2"/>
      <c r="N381" s="2" t="s">
        <v>1190</v>
      </c>
      <c r="O381" s="2" t="s">
        <v>1129</v>
      </c>
      <c r="P381" s="2" t="s">
        <v>1191</v>
      </c>
    </row>
    <row r="382" spans="1:16" x14ac:dyDescent="0.25">
      <c r="A382" s="2" t="s">
        <v>2824</v>
      </c>
      <c r="B382" s="2" t="s">
        <v>3721</v>
      </c>
      <c r="C382" s="2" t="s">
        <v>2825</v>
      </c>
      <c r="D382" s="2" t="s">
        <v>58</v>
      </c>
      <c r="E382" s="2" t="s">
        <v>1432</v>
      </c>
      <c r="F382" s="2" t="s">
        <v>3722</v>
      </c>
      <c r="G382" s="2" t="s">
        <v>1185</v>
      </c>
      <c r="H382" s="2" t="s">
        <v>3723</v>
      </c>
      <c r="I382" s="2" t="s">
        <v>1121</v>
      </c>
      <c r="J382" s="2" t="s">
        <v>2826</v>
      </c>
      <c r="K382" s="2" t="s">
        <v>3724</v>
      </c>
      <c r="L382" s="2" t="s">
        <v>3725</v>
      </c>
      <c r="M382" s="2" t="s">
        <v>3726</v>
      </c>
      <c r="N382" s="2" t="s">
        <v>3727</v>
      </c>
      <c r="O382" s="2" t="s">
        <v>1910</v>
      </c>
      <c r="P382" s="2" t="s">
        <v>3728</v>
      </c>
    </row>
    <row r="383" spans="1:16" x14ac:dyDescent="0.25">
      <c r="A383" s="2" t="s">
        <v>272</v>
      </c>
      <c r="B383" s="2" t="s">
        <v>273</v>
      </c>
      <c r="C383" s="2" t="s">
        <v>3037</v>
      </c>
      <c r="D383" s="2" t="s">
        <v>270</v>
      </c>
      <c r="E383" s="2" t="s">
        <v>1432</v>
      </c>
      <c r="F383" s="2" t="s">
        <v>274</v>
      </c>
      <c r="G383" s="2"/>
      <c r="H383" s="2" t="s">
        <v>3038</v>
      </c>
      <c r="I383" s="2" t="s">
        <v>1433</v>
      </c>
      <c r="J383" s="2" t="s">
        <v>275</v>
      </c>
      <c r="K383" s="2" t="s">
        <v>3039</v>
      </c>
      <c r="L383" s="2" t="s">
        <v>3040</v>
      </c>
      <c r="M383" s="2"/>
      <c r="N383" s="2" t="s">
        <v>3041</v>
      </c>
      <c r="O383" s="2"/>
      <c r="P383" s="2"/>
    </row>
    <row r="384" spans="1:16" x14ac:dyDescent="0.25">
      <c r="A384" s="2" t="s">
        <v>179</v>
      </c>
      <c r="B384" s="2" t="s">
        <v>180</v>
      </c>
      <c r="C384" s="2" t="s">
        <v>1930</v>
      </c>
      <c r="D384" s="2" t="s">
        <v>31</v>
      </c>
      <c r="E384" s="2" t="s">
        <v>1432</v>
      </c>
      <c r="F384" s="2" t="s">
        <v>102</v>
      </c>
      <c r="G384" s="2"/>
      <c r="H384" s="2" t="s">
        <v>1931</v>
      </c>
      <c r="I384" s="2" t="s">
        <v>1433</v>
      </c>
      <c r="J384" s="2" t="s">
        <v>1932</v>
      </c>
      <c r="K384" s="2" t="s">
        <v>1933</v>
      </c>
      <c r="L384" s="2" t="s">
        <v>1934</v>
      </c>
      <c r="M384" s="2"/>
      <c r="N384" s="2" t="s">
        <v>1935</v>
      </c>
      <c r="O384" s="2" t="s">
        <v>1442</v>
      </c>
      <c r="P384" s="2"/>
    </row>
    <row r="385" spans="1:16" x14ac:dyDescent="0.25">
      <c r="A385" s="2" t="s">
        <v>513</v>
      </c>
      <c r="B385" s="2" t="s">
        <v>172</v>
      </c>
      <c r="C385" s="2" t="s">
        <v>1870</v>
      </c>
      <c r="D385" s="2" t="s">
        <v>66</v>
      </c>
      <c r="E385" s="2" t="s">
        <v>1432</v>
      </c>
      <c r="F385" s="2" t="s">
        <v>514</v>
      </c>
      <c r="G385" s="2" t="s">
        <v>2082</v>
      </c>
      <c r="H385" s="2" t="s">
        <v>2087</v>
      </c>
      <c r="I385" s="2" t="s">
        <v>1433</v>
      </c>
      <c r="J385" s="2" t="s">
        <v>515</v>
      </c>
      <c r="K385" s="2" t="s">
        <v>2088</v>
      </c>
      <c r="L385" s="2" t="s">
        <v>2085</v>
      </c>
      <c r="M385" s="2"/>
      <c r="N385" s="2" t="s">
        <v>2089</v>
      </c>
      <c r="O385" s="2" t="s">
        <v>1442</v>
      </c>
      <c r="P385" s="2"/>
    </row>
    <row r="386" spans="1:16" x14ac:dyDescent="0.25">
      <c r="A386" s="2" t="s">
        <v>74</v>
      </c>
      <c r="B386" s="2" t="s">
        <v>75</v>
      </c>
      <c r="C386" s="2" t="s">
        <v>1987</v>
      </c>
      <c r="D386" s="2" t="s">
        <v>76</v>
      </c>
      <c r="E386" s="2" t="s">
        <v>1432</v>
      </c>
      <c r="F386" s="2" t="s">
        <v>1237</v>
      </c>
      <c r="G386" s="2" t="s">
        <v>77</v>
      </c>
      <c r="H386" s="2" t="s">
        <v>1988</v>
      </c>
      <c r="I386" s="2" t="s">
        <v>1433</v>
      </c>
      <c r="J386" s="2" t="s">
        <v>78</v>
      </c>
      <c r="K386" s="2" t="s">
        <v>1989</v>
      </c>
      <c r="L386" s="2" t="s">
        <v>1990</v>
      </c>
      <c r="M386" s="2"/>
      <c r="N386" s="2" t="s">
        <v>1991</v>
      </c>
      <c r="O386" s="2"/>
      <c r="P386" s="2"/>
    </row>
    <row r="387" spans="1:16" x14ac:dyDescent="0.25">
      <c r="A387" s="2" t="s">
        <v>377</v>
      </c>
      <c r="B387" s="2" t="s">
        <v>378</v>
      </c>
      <c r="C387" s="2" t="s">
        <v>3616</v>
      </c>
      <c r="D387" s="2" t="s">
        <v>58</v>
      </c>
      <c r="E387" s="2" t="s">
        <v>853</v>
      </c>
      <c r="F387" s="2" t="s">
        <v>3617</v>
      </c>
      <c r="G387" s="2"/>
      <c r="H387" s="2" t="s">
        <v>379</v>
      </c>
      <c r="I387" s="2"/>
      <c r="J387" s="2" t="s">
        <v>380</v>
      </c>
      <c r="K387" s="2" t="s">
        <v>3618</v>
      </c>
      <c r="L387" s="2"/>
      <c r="M387" s="2"/>
      <c r="N387" s="2" t="s">
        <v>3619</v>
      </c>
      <c r="O387" s="2"/>
      <c r="P387" s="2"/>
    </row>
    <row r="388" spans="1:16" x14ac:dyDescent="0.25">
      <c r="A388" s="2" t="s">
        <v>321</v>
      </c>
      <c r="B388" s="2" t="s">
        <v>322</v>
      </c>
      <c r="C388" s="2" t="s">
        <v>3655</v>
      </c>
      <c r="D388" s="2" t="s">
        <v>16</v>
      </c>
      <c r="E388" s="2" t="s">
        <v>1432</v>
      </c>
      <c r="F388" s="2" t="s">
        <v>323</v>
      </c>
      <c r="G388" s="2"/>
      <c r="H388" s="2" t="s">
        <v>3656</v>
      </c>
      <c r="I388" s="2" t="s">
        <v>1433</v>
      </c>
      <c r="J388" s="2" t="s">
        <v>324</v>
      </c>
      <c r="K388" s="2" t="s">
        <v>3657</v>
      </c>
      <c r="L388" s="2" t="s">
        <v>3658</v>
      </c>
      <c r="M388" s="2" t="s">
        <v>3659</v>
      </c>
      <c r="N388" s="2" t="s">
        <v>3660</v>
      </c>
      <c r="O388" s="2" t="s">
        <v>1442</v>
      </c>
      <c r="P388" s="2"/>
    </row>
    <row r="389" spans="1:16" x14ac:dyDescent="0.25">
      <c r="A389" s="2" t="s">
        <v>3789</v>
      </c>
      <c r="B389" s="2" t="s">
        <v>1257</v>
      </c>
      <c r="C389" s="2" t="s">
        <v>3790</v>
      </c>
      <c r="D389" s="2" t="s">
        <v>16</v>
      </c>
      <c r="E389" s="2" t="s">
        <v>1432</v>
      </c>
      <c r="F389" s="2" t="s">
        <v>1258</v>
      </c>
      <c r="G389" s="2" t="s">
        <v>1259</v>
      </c>
      <c r="H389" s="2" t="s">
        <v>3791</v>
      </c>
      <c r="I389" s="2" t="s">
        <v>1121</v>
      </c>
      <c r="J389" s="2" t="s">
        <v>1260</v>
      </c>
      <c r="K389" s="2" t="s">
        <v>3792</v>
      </c>
      <c r="L389" s="2" t="s">
        <v>3793</v>
      </c>
      <c r="M389" s="2" t="s">
        <v>3794</v>
      </c>
      <c r="N389" s="2"/>
      <c r="O389" s="2" t="s">
        <v>1125</v>
      </c>
      <c r="P389" s="2" t="s">
        <v>3795</v>
      </c>
    </row>
    <row r="390" spans="1:16" x14ac:dyDescent="0.25">
      <c r="A390" s="2" t="s">
        <v>408</v>
      </c>
      <c r="B390" s="2" t="s">
        <v>409</v>
      </c>
      <c r="C390" s="2" t="s">
        <v>1450</v>
      </c>
      <c r="D390" s="2" t="s">
        <v>66</v>
      </c>
      <c r="E390" s="2" t="s">
        <v>1432</v>
      </c>
      <c r="F390" s="2" t="s">
        <v>410</v>
      </c>
      <c r="G390" s="2"/>
      <c r="H390" s="2" t="s">
        <v>3518</v>
      </c>
      <c r="I390" s="2" t="s">
        <v>1433</v>
      </c>
      <c r="J390" s="2" t="s">
        <v>411</v>
      </c>
      <c r="K390" s="2" t="s">
        <v>3519</v>
      </c>
      <c r="L390" s="2" t="s">
        <v>2268</v>
      </c>
      <c r="M390" s="2"/>
      <c r="N390" s="2" t="s">
        <v>3520</v>
      </c>
      <c r="O390" s="2" t="s">
        <v>1442</v>
      </c>
      <c r="P390" s="2" t="s">
        <v>1456</v>
      </c>
    </row>
    <row r="391" spans="1:16" x14ac:dyDescent="0.25">
      <c r="A391" s="2" t="s">
        <v>1343</v>
      </c>
      <c r="B391" s="2" t="s">
        <v>1344</v>
      </c>
      <c r="C391" s="2" t="s">
        <v>1180</v>
      </c>
      <c r="D391" s="2" t="s">
        <v>146</v>
      </c>
      <c r="E391" s="2" t="s">
        <v>1119</v>
      </c>
      <c r="F391" s="2" t="s">
        <v>1345</v>
      </c>
      <c r="G391" s="2" t="s">
        <v>686</v>
      </c>
      <c r="H391" s="2" t="s">
        <v>1346</v>
      </c>
      <c r="I391" s="2" t="s">
        <v>1121</v>
      </c>
      <c r="J391" s="2" t="s">
        <v>1347</v>
      </c>
      <c r="K391" s="2" t="s">
        <v>1348</v>
      </c>
      <c r="L391" s="2" t="s">
        <v>1349</v>
      </c>
      <c r="M391" s="2"/>
      <c r="N391" s="2" t="s">
        <v>1350</v>
      </c>
      <c r="O391" s="2" t="s">
        <v>1171</v>
      </c>
      <c r="P391" s="2" t="s">
        <v>1181</v>
      </c>
    </row>
    <row r="392" spans="1:16" x14ac:dyDescent="0.25">
      <c r="A392" s="2" t="s">
        <v>553</v>
      </c>
      <c r="B392" s="2" t="s">
        <v>554</v>
      </c>
      <c r="C392" s="2" t="s">
        <v>555</v>
      </c>
      <c r="D392" s="2" t="s">
        <v>66</v>
      </c>
      <c r="E392" s="2" t="s">
        <v>1432</v>
      </c>
      <c r="F392" s="2" t="s">
        <v>556</v>
      </c>
      <c r="G392" s="2" t="s">
        <v>557</v>
      </c>
      <c r="H392" s="2" t="s">
        <v>2563</v>
      </c>
      <c r="I392" s="2" t="s">
        <v>1121</v>
      </c>
      <c r="J392" s="2" t="s">
        <v>558</v>
      </c>
      <c r="K392" s="2" t="s">
        <v>2564</v>
      </c>
      <c r="L392" s="2" t="s">
        <v>2565</v>
      </c>
      <c r="M392" s="2" t="s">
        <v>2566</v>
      </c>
      <c r="N392" s="2" t="s">
        <v>2567</v>
      </c>
      <c r="O392" s="2" t="s">
        <v>1442</v>
      </c>
      <c r="P392" s="2" t="s">
        <v>2568</v>
      </c>
    </row>
    <row r="393" spans="1:16" x14ac:dyDescent="0.25">
      <c r="A393" s="2" t="s">
        <v>243</v>
      </c>
      <c r="B393" s="2" t="s">
        <v>244</v>
      </c>
      <c r="C393" s="2" t="s">
        <v>1441</v>
      </c>
      <c r="D393" s="2" t="s">
        <v>54</v>
      </c>
      <c r="E393" s="2" t="s">
        <v>1432</v>
      </c>
      <c r="F393" s="2" t="s">
        <v>102</v>
      </c>
      <c r="G393" s="2"/>
      <c r="H393" s="2" t="s">
        <v>2470</v>
      </c>
      <c r="I393" s="2" t="s">
        <v>1433</v>
      </c>
      <c r="J393" s="2" t="s">
        <v>245</v>
      </c>
      <c r="K393" s="2" t="s">
        <v>2471</v>
      </c>
      <c r="L393" s="2" t="s">
        <v>2472</v>
      </c>
      <c r="M393" s="2" t="s">
        <v>2473</v>
      </c>
      <c r="N393" s="2" t="s">
        <v>2474</v>
      </c>
      <c r="O393" s="2" t="s">
        <v>1442</v>
      </c>
      <c r="P393" s="2"/>
    </row>
    <row r="394" spans="1:16" x14ac:dyDescent="0.25">
      <c r="A394" s="2" t="s">
        <v>798</v>
      </c>
      <c r="B394" s="2" t="s">
        <v>799</v>
      </c>
      <c r="C394" s="2" t="s">
        <v>3626</v>
      </c>
      <c r="D394" s="2" t="s">
        <v>66</v>
      </c>
      <c r="E394" s="2" t="s">
        <v>1432</v>
      </c>
      <c r="F394" s="2" t="s">
        <v>800</v>
      </c>
      <c r="G394" s="2" t="s">
        <v>3627</v>
      </c>
      <c r="H394" s="2" t="s">
        <v>3628</v>
      </c>
      <c r="I394" s="2" t="s">
        <v>1433</v>
      </c>
      <c r="J394" s="2" t="s">
        <v>1351</v>
      </c>
      <c r="K394" s="2" t="s">
        <v>3629</v>
      </c>
      <c r="L394" s="2" t="s">
        <v>3630</v>
      </c>
      <c r="M394" s="2" t="s">
        <v>3631</v>
      </c>
      <c r="N394" s="2"/>
      <c r="O394" s="2" t="s">
        <v>1660</v>
      </c>
      <c r="P394" s="2" t="s">
        <v>3632</v>
      </c>
    </row>
    <row r="395" spans="1:16" x14ac:dyDescent="0.25">
      <c r="A395" s="2" t="s">
        <v>1941</v>
      </c>
      <c r="B395" s="2" t="s">
        <v>671</v>
      </c>
      <c r="C395" s="2" t="s">
        <v>1439</v>
      </c>
      <c r="D395" s="2" t="s">
        <v>194</v>
      </c>
      <c r="E395" s="2" t="s">
        <v>1432</v>
      </c>
      <c r="F395" s="2" t="s">
        <v>1942</v>
      </c>
      <c r="G395" s="2" t="s">
        <v>1943</v>
      </c>
      <c r="H395" s="2" t="s">
        <v>1944</v>
      </c>
      <c r="I395" s="2" t="s">
        <v>1433</v>
      </c>
      <c r="J395" s="2" t="s">
        <v>1220</v>
      </c>
      <c r="K395" s="2" t="s">
        <v>1945</v>
      </c>
      <c r="L395" s="2" t="s">
        <v>1946</v>
      </c>
      <c r="M395" s="2" t="s">
        <v>1947</v>
      </c>
      <c r="N395" s="2" t="s">
        <v>1948</v>
      </c>
      <c r="O395" s="2" t="s">
        <v>1436</v>
      </c>
      <c r="P395" s="2" t="s">
        <v>1440</v>
      </c>
    </row>
    <row r="396" spans="1:16" x14ac:dyDescent="0.25">
      <c r="A396" s="2" t="s">
        <v>3381</v>
      </c>
      <c r="B396" s="2" t="s">
        <v>3382</v>
      </c>
      <c r="C396" s="2" t="s">
        <v>1123</v>
      </c>
      <c r="D396" s="2" t="s">
        <v>38</v>
      </c>
      <c r="E396" s="2" t="s">
        <v>1119</v>
      </c>
      <c r="F396" s="2" t="s">
        <v>3383</v>
      </c>
      <c r="G396" s="2" t="s">
        <v>125</v>
      </c>
      <c r="H396" s="2" t="s">
        <v>3384</v>
      </c>
      <c r="I396" s="2" t="s">
        <v>1121</v>
      </c>
      <c r="J396" s="2" t="s">
        <v>3385</v>
      </c>
      <c r="K396" s="2" t="s">
        <v>3386</v>
      </c>
      <c r="L396" s="2" t="s">
        <v>3387</v>
      </c>
      <c r="M396" s="2"/>
      <c r="N396" s="2" t="s">
        <v>3388</v>
      </c>
      <c r="O396" s="2" t="s">
        <v>1125</v>
      </c>
      <c r="P396" s="2"/>
    </row>
    <row r="397" spans="1:16" x14ac:dyDescent="0.25">
      <c r="A397" s="2" t="s">
        <v>973</v>
      </c>
      <c r="B397" s="2" t="s">
        <v>974</v>
      </c>
      <c r="C397" s="2" t="s">
        <v>975</v>
      </c>
      <c r="D397" s="2" t="s">
        <v>38</v>
      </c>
      <c r="E397" s="2" t="s">
        <v>853</v>
      </c>
      <c r="F397" s="2" t="s">
        <v>976</v>
      </c>
      <c r="G397" s="2"/>
      <c r="H397" s="2" t="s">
        <v>977</v>
      </c>
      <c r="I397" s="2"/>
      <c r="J397" s="2" t="s">
        <v>978</v>
      </c>
      <c r="K397" s="2" t="s">
        <v>979</v>
      </c>
      <c r="L397" s="2"/>
      <c r="M397" s="2"/>
      <c r="N397" s="2" t="s">
        <v>980</v>
      </c>
      <c r="O397" s="2"/>
      <c r="P397" s="2"/>
    </row>
    <row r="398" spans="1:16" x14ac:dyDescent="0.25">
      <c r="A398" s="2" t="s">
        <v>3532</v>
      </c>
      <c r="B398" s="2" t="s">
        <v>693</v>
      </c>
      <c r="C398" s="2" t="s">
        <v>3533</v>
      </c>
      <c r="D398" s="2" t="s">
        <v>66</v>
      </c>
      <c r="E398" s="2" t="s">
        <v>1432</v>
      </c>
      <c r="F398" s="2" t="s">
        <v>694</v>
      </c>
      <c r="G398" s="2"/>
      <c r="H398" s="2" t="s">
        <v>3534</v>
      </c>
      <c r="I398" s="2" t="s">
        <v>1433</v>
      </c>
      <c r="J398" s="2" t="s">
        <v>695</v>
      </c>
      <c r="K398" s="2" t="s">
        <v>3535</v>
      </c>
      <c r="L398" s="2" t="s">
        <v>1745</v>
      </c>
      <c r="M398" s="2"/>
      <c r="N398" s="2" t="s">
        <v>3536</v>
      </c>
      <c r="O398" s="2" t="s">
        <v>3537</v>
      </c>
      <c r="P398" s="2"/>
    </row>
    <row r="399" spans="1:16" x14ac:dyDescent="0.25">
      <c r="A399" s="2" t="s">
        <v>1159</v>
      </c>
      <c r="B399" s="2" t="s">
        <v>543</v>
      </c>
      <c r="C399" s="2" t="s">
        <v>1160</v>
      </c>
      <c r="D399" s="2" t="s">
        <v>152</v>
      </c>
      <c r="E399" s="2" t="s">
        <v>853</v>
      </c>
      <c r="F399" s="2" t="s">
        <v>967</v>
      </c>
      <c r="G399" s="2"/>
      <c r="H399" s="2" t="s">
        <v>544</v>
      </c>
      <c r="I399" s="2"/>
      <c r="J399" s="2" t="s">
        <v>545</v>
      </c>
      <c r="K399" s="2" t="s">
        <v>1161</v>
      </c>
      <c r="L399" s="2"/>
      <c r="M399" s="2"/>
      <c r="N399" s="2" t="s">
        <v>1162</v>
      </c>
      <c r="O399" s="2"/>
      <c r="P399" s="2"/>
    </row>
    <row r="400" spans="1:16" x14ac:dyDescent="0.25">
      <c r="A400" s="2" t="s">
        <v>155</v>
      </c>
      <c r="B400" s="2" t="s">
        <v>156</v>
      </c>
      <c r="C400" s="2" t="s">
        <v>1570</v>
      </c>
      <c r="D400" s="2" t="s">
        <v>131</v>
      </c>
      <c r="E400" s="2" t="s">
        <v>1432</v>
      </c>
      <c r="F400" s="2" t="s">
        <v>157</v>
      </c>
      <c r="G400" s="2"/>
      <c r="H400" s="2" t="s">
        <v>2050</v>
      </c>
      <c r="I400" s="2" t="s">
        <v>1433</v>
      </c>
      <c r="J400" s="2" t="s">
        <v>158</v>
      </c>
      <c r="K400" s="2" t="s">
        <v>2051</v>
      </c>
      <c r="L400" s="2" t="s">
        <v>2052</v>
      </c>
      <c r="M400" s="2"/>
      <c r="N400" s="2" t="s">
        <v>2053</v>
      </c>
      <c r="O400" s="2"/>
      <c r="P400" s="2" t="s">
        <v>1575</v>
      </c>
    </row>
    <row r="401" spans="1:16" x14ac:dyDescent="0.25">
      <c r="A401" s="2" t="s">
        <v>807</v>
      </c>
      <c r="B401" s="2" t="s">
        <v>808</v>
      </c>
      <c r="C401" s="2" t="s">
        <v>1434</v>
      </c>
      <c r="D401" s="2" t="s">
        <v>16</v>
      </c>
      <c r="E401" s="2" t="s">
        <v>1432</v>
      </c>
      <c r="F401" s="2" t="s">
        <v>809</v>
      </c>
      <c r="G401" s="2" t="s">
        <v>115</v>
      </c>
      <c r="H401" s="2" t="s">
        <v>3747</v>
      </c>
      <c r="I401" s="2" t="s">
        <v>1664</v>
      </c>
      <c r="J401" s="2" t="s">
        <v>810</v>
      </c>
      <c r="K401" s="2" t="s">
        <v>3748</v>
      </c>
      <c r="L401" s="2" t="s">
        <v>3749</v>
      </c>
      <c r="M401" s="2" t="s">
        <v>3750</v>
      </c>
      <c r="N401" s="2" t="s">
        <v>3751</v>
      </c>
      <c r="O401" s="2" t="s">
        <v>1669</v>
      </c>
      <c r="P401" s="2" t="s">
        <v>1435</v>
      </c>
    </row>
    <row r="402" spans="1:16" x14ac:dyDescent="0.25">
      <c r="A402" s="2" t="s">
        <v>3577</v>
      </c>
      <c r="B402" s="2" t="s">
        <v>2829</v>
      </c>
      <c r="C402" s="2" t="s">
        <v>37</v>
      </c>
      <c r="D402" s="2" t="s">
        <v>58</v>
      </c>
      <c r="E402" s="2" t="s">
        <v>1432</v>
      </c>
      <c r="F402" s="2" t="s">
        <v>2831</v>
      </c>
      <c r="G402" s="2" t="s">
        <v>511</v>
      </c>
      <c r="H402" s="2" t="s">
        <v>3578</v>
      </c>
      <c r="I402" s="2" t="s">
        <v>1121</v>
      </c>
      <c r="J402" s="2" t="s">
        <v>2830</v>
      </c>
      <c r="K402" s="2" t="s">
        <v>3579</v>
      </c>
      <c r="L402" s="2" t="s">
        <v>3580</v>
      </c>
      <c r="M402" s="2" t="s">
        <v>1483</v>
      </c>
      <c r="N402" s="2" t="s">
        <v>3581</v>
      </c>
      <c r="O402" s="2" t="s">
        <v>1442</v>
      </c>
      <c r="P402" s="2" t="s">
        <v>1485</v>
      </c>
    </row>
    <row r="403" spans="1:16" x14ac:dyDescent="0.25">
      <c r="A403" s="2" t="s">
        <v>2537</v>
      </c>
      <c r="B403" s="2" t="s">
        <v>771</v>
      </c>
      <c r="C403" s="2" t="s">
        <v>777</v>
      </c>
      <c r="D403" s="2" t="s">
        <v>16</v>
      </c>
      <c r="E403" s="2" t="s">
        <v>1432</v>
      </c>
      <c r="F403" s="2" t="s">
        <v>772</v>
      </c>
      <c r="G403" s="2" t="s">
        <v>92</v>
      </c>
      <c r="H403" s="2" t="s">
        <v>2538</v>
      </c>
      <c r="I403" s="2" t="s">
        <v>1121</v>
      </c>
      <c r="J403" s="2" t="s">
        <v>773</v>
      </c>
      <c r="K403" s="2" t="s">
        <v>2539</v>
      </c>
      <c r="L403" s="2" t="s">
        <v>2540</v>
      </c>
      <c r="M403" s="2" t="s">
        <v>2541</v>
      </c>
      <c r="N403" s="2" t="s">
        <v>2542</v>
      </c>
      <c r="O403" s="2" t="s">
        <v>1125</v>
      </c>
      <c r="P403" s="2" t="s">
        <v>1465</v>
      </c>
    </row>
    <row r="404" spans="1:16" x14ac:dyDescent="0.25">
      <c r="A404" s="2" t="s">
        <v>97</v>
      </c>
      <c r="B404" s="2" t="s">
        <v>98</v>
      </c>
      <c r="C404" s="2" t="s">
        <v>1870</v>
      </c>
      <c r="D404" s="2" t="s">
        <v>24</v>
      </c>
      <c r="E404" s="2" t="s">
        <v>1432</v>
      </c>
      <c r="F404" s="2" t="s">
        <v>99</v>
      </c>
      <c r="G404" s="2"/>
      <c r="H404" s="2" t="s">
        <v>1871</v>
      </c>
      <c r="I404" s="2" t="s">
        <v>1433</v>
      </c>
      <c r="J404" s="2" t="s">
        <v>100</v>
      </c>
      <c r="K404" s="2" t="s">
        <v>1872</v>
      </c>
      <c r="L404" s="2" t="s">
        <v>1873</v>
      </c>
      <c r="M404" s="2"/>
      <c r="N404" s="2" t="s">
        <v>1874</v>
      </c>
      <c r="O404" s="2"/>
      <c r="P404" s="2"/>
    </row>
    <row r="405" spans="1:16" x14ac:dyDescent="0.25">
      <c r="A405" s="2" t="s">
        <v>3698</v>
      </c>
      <c r="B405" s="2" t="s">
        <v>1105</v>
      </c>
      <c r="C405" s="2" t="s">
        <v>1450</v>
      </c>
      <c r="D405" s="2" t="s">
        <v>58</v>
      </c>
      <c r="E405" s="2" t="s">
        <v>1432</v>
      </c>
      <c r="F405" s="2" t="s">
        <v>3699</v>
      </c>
      <c r="G405" s="2"/>
      <c r="H405" s="2" t="s">
        <v>3700</v>
      </c>
      <c r="I405" s="2" t="s">
        <v>1433</v>
      </c>
      <c r="J405" s="2" t="s">
        <v>1106</v>
      </c>
      <c r="K405" s="2" t="s">
        <v>3701</v>
      </c>
      <c r="L405" s="2" t="s">
        <v>3702</v>
      </c>
      <c r="M405" s="2"/>
      <c r="N405" s="2" t="s">
        <v>3703</v>
      </c>
      <c r="O405" s="2" t="s">
        <v>1442</v>
      </c>
      <c r="P405" s="2" t="s">
        <v>1456</v>
      </c>
    </row>
    <row r="406" spans="1:16" x14ac:dyDescent="0.25">
      <c r="A406" s="2" t="s">
        <v>2639</v>
      </c>
      <c r="B406" s="2" t="s">
        <v>1096</v>
      </c>
      <c r="C406" s="2" t="s">
        <v>37</v>
      </c>
      <c r="D406" s="2" t="s">
        <v>58</v>
      </c>
      <c r="E406" s="2" t="s">
        <v>1432</v>
      </c>
      <c r="F406" s="2" t="s">
        <v>1341</v>
      </c>
      <c r="G406" s="2" t="s">
        <v>511</v>
      </c>
      <c r="H406" s="2" t="s">
        <v>2640</v>
      </c>
      <c r="I406" s="2" t="s">
        <v>1121</v>
      </c>
      <c r="J406" s="2" t="s">
        <v>1342</v>
      </c>
      <c r="K406" s="2" t="s">
        <v>2641</v>
      </c>
      <c r="L406" s="2" t="s">
        <v>2642</v>
      </c>
      <c r="M406" s="2" t="s">
        <v>2643</v>
      </c>
      <c r="N406" s="2" t="s">
        <v>2644</v>
      </c>
      <c r="O406" s="2" t="s">
        <v>1442</v>
      </c>
      <c r="P406" s="2" t="s">
        <v>1485</v>
      </c>
    </row>
    <row r="407" spans="1:16" x14ac:dyDescent="0.25">
      <c r="A407" s="2" t="s">
        <v>451</v>
      </c>
      <c r="B407" s="2" t="s">
        <v>182</v>
      </c>
      <c r="C407" s="2" t="s">
        <v>3538</v>
      </c>
      <c r="D407" s="2" t="s">
        <v>66</v>
      </c>
      <c r="E407" s="2" t="s">
        <v>1432</v>
      </c>
      <c r="F407" s="2" t="s">
        <v>102</v>
      </c>
      <c r="G407" s="2" t="s">
        <v>2082</v>
      </c>
      <c r="H407" s="2" t="s">
        <v>3539</v>
      </c>
      <c r="I407" s="2" t="s">
        <v>1433</v>
      </c>
      <c r="J407" s="2" t="s">
        <v>452</v>
      </c>
      <c r="K407" s="2" t="s">
        <v>3540</v>
      </c>
      <c r="L407" s="2" t="s">
        <v>3541</v>
      </c>
      <c r="M407" s="2"/>
      <c r="N407" s="2" t="s">
        <v>3542</v>
      </c>
      <c r="O407" s="2" t="s">
        <v>1442</v>
      </c>
      <c r="P407" s="2"/>
    </row>
    <row r="408" spans="1:16" x14ac:dyDescent="0.25">
      <c r="A408" s="2" t="s">
        <v>2231</v>
      </c>
      <c r="B408" s="2" t="s">
        <v>2232</v>
      </c>
      <c r="C408" s="2" t="s">
        <v>2233</v>
      </c>
      <c r="D408" s="2" t="s">
        <v>146</v>
      </c>
      <c r="E408" s="2" t="s">
        <v>1432</v>
      </c>
      <c r="F408" s="2" t="s">
        <v>2234</v>
      </c>
      <c r="G408" s="2" t="s">
        <v>2235</v>
      </c>
      <c r="H408" s="2" t="s">
        <v>2236</v>
      </c>
      <c r="I408" s="2" t="s">
        <v>1121</v>
      </c>
      <c r="J408" s="2" t="s">
        <v>2237</v>
      </c>
      <c r="K408" s="2" t="s">
        <v>2238</v>
      </c>
      <c r="L408" s="2" t="s">
        <v>2239</v>
      </c>
      <c r="M408" s="2" t="s">
        <v>2240</v>
      </c>
      <c r="N408" s="2" t="s">
        <v>2241</v>
      </c>
      <c r="O408" s="2" t="s">
        <v>1539</v>
      </c>
      <c r="P408" s="2" t="s">
        <v>2242</v>
      </c>
    </row>
    <row r="409" spans="1:16" x14ac:dyDescent="0.25">
      <c r="A409" s="2" t="s">
        <v>1640</v>
      </c>
      <c r="B409" s="2" t="s">
        <v>1175</v>
      </c>
      <c r="C409" s="2" t="s">
        <v>1641</v>
      </c>
      <c r="D409" s="2" t="s">
        <v>16</v>
      </c>
      <c r="E409" s="2" t="s">
        <v>1432</v>
      </c>
      <c r="F409" s="2"/>
      <c r="G409" s="2"/>
      <c r="H409" s="2" t="s">
        <v>1642</v>
      </c>
      <c r="I409" s="2" t="s">
        <v>1121</v>
      </c>
      <c r="J409" s="2" t="s">
        <v>1177</v>
      </c>
      <c r="K409" s="2" t="s">
        <v>1643</v>
      </c>
      <c r="L409" s="2" t="s">
        <v>1644</v>
      </c>
      <c r="M409" s="2" t="s">
        <v>1645</v>
      </c>
      <c r="N409" s="2" t="s">
        <v>1646</v>
      </c>
      <c r="O409" s="2" t="s">
        <v>1647</v>
      </c>
      <c r="P409" s="2" t="s">
        <v>1648</v>
      </c>
    </row>
    <row r="410" spans="1:16" x14ac:dyDescent="0.25">
      <c r="A410" s="2" t="s">
        <v>2118</v>
      </c>
      <c r="B410" s="2" t="s">
        <v>426</v>
      </c>
      <c r="C410" s="2" t="s">
        <v>2119</v>
      </c>
      <c r="D410" s="2" t="s">
        <v>31</v>
      </c>
      <c r="E410" s="2" t="s">
        <v>1432</v>
      </c>
      <c r="F410" s="2" t="s">
        <v>427</v>
      </c>
      <c r="G410" s="2"/>
      <c r="H410" s="2" t="s">
        <v>2120</v>
      </c>
      <c r="I410" s="2" t="s">
        <v>1433</v>
      </c>
      <c r="J410" s="2" t="s">
        <v>428</v>
      </c>
      <c r="K410" s="2" t="s">
        <v>2121</v>
      </c>
      <c r="L410" s="2" t="s">
        <v>2116</v>
      </c>
      <c r="M410" s="2" t="s">
        <v>2122</v>
      </c>
      <c r="N410" s="2" t="s">
        <v>2123</v>
      </c>
      <c r="O410" s="2" t="s">
        <v>1442</v>
      </c>
      <c r="P410" s="2"/>
    </row>
    <row r="411" spans="1:16" x14ac:dyDescent="0.25">
      <c r="A411" s="2" t="s">
        <v>569</v>
      </c>
      <c r="B411" s="2" t="s">
        <v>570</v>
      </c>
      <c r="C411" s="2" t="s">
        <v>1570</v>
      </c>
      <c r="D411" s="2" t="s">
        <v>54</v>
      </c>
      <c r="E411" s="2" t="s">
        <v>1432</v>
      </c>
      <c r="F411" s="2" t="s">
        <v>571</v>
      </c>
      <c r="G411" s="2" t="s">
        <v>1677</v>
      </c>
      <c r="H411" s="2" t="s">
        <v>1678</v>
      </c>
      <c r="I411" s="2" t="s">
        <v>1433</v>
      </c>
      <c r="J411" s="2" t="s">
        <v>572</v>
      </c>
      <c r="K411" s="2" t="s">
        <v>1679</v>
      </c>
      <c r="L411" s="2" t="s">
        <v>1680</v>
      </c>
      <c r="M411" s="2"/>
      <c r="N411" s="2" t="s">
        <v>1681</v>
      </c>
      <c r="O411" s="2" t="s">
        <v>1442</v>
      </c>
      <c r="P411"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R412"/>
  <sheetViews>
    <sheetView zoomScale="70" zoomScaleNormal="70" workbookViewId="0">
      <pane xSplit="3" ySplit="2" topLeftCell="D3" activePane="bottomRight" state="frozen"/>
      <selection pane="topRight" activeCell="C1" sqref="C1"/>
      <selection pane="bottomLeft" activeCell="A3" sqref="A3"/>
      <selection pane="bottomRight" activeCell="D3" sqref="D3"/>
    </sheetView>
  </sheetViews>
  <sheetFormatPr defaultRowHeight="13.2" x14ac:dyDescent="0.25"/>
  <cols>
    <col min="1" max="1" width="50.6640625" customWidth="1"/>
    <col min="2" max="2" width="20.6640625" customWidth="1"/>
    <col min="3" max="5" width="8.33203125" customWidth="1"/>
    <col min="6" max="15" width="13.33203125" customWidth="1"/>
    <col min="16" max="17" width="13.44140625" customWidth="1"/>
    <col min="18" max="18" width="13.33203125" customWidth="1"/>
  </cols>
  <sheetData>
    <row r="1" spans="1:18" x14ac:dyDescent="0.25">
      <c r="F1" s="3" t="s">
        <v>3824</v>
      </c>
      <c r="G1">
        <v>1</v>
      </c>
      <c r="H1">
        <v>1</v>
      </c>
      <c r="I1">
        <v>2</v>
      </c>
      <c r="J1">
        <v>1</v>
      </c>
      <c r="K1">
        <v>2</v>
      </c>
      <c r="L1">
        <v>1</v>
      </c>
      <c r="M1">
        <v>1</v>
      </c>
      <c r="N1">
        <v>1</v>
      </c>
      <c r="P1" s="6" t="s">
        <v>3835</v>
      </c>
      <c r="Q1">
        <v>7.5</v>
      </c>
    </row>
    <row r="2" spans="1:18" ht="26.4" x14ac:dyDescent="0.25">
      <c r="A2" s="3" t="s">
        <v>0</v>
      </c>
      <c r="B2" s="3" t="s">
        <v>1</v>
      </c>
      <c r="C2" s="3" t="s">
        <v>3</v>
      </c>
      <c r="D2" s="3" t="s">
        <v>9</v>
      </c>
      <c r="E2" s="3" t="s">
        <v>10</v>
      </c>
      <c r="F2" s="3" t="s">
        <v>3832</v>
      </c>
      <c r="G2" s="3" t="s">
        <v>3812</v>
      </c>
      <c r="H2" s="3" t="s">
        <v>3813</v>
      </c>
      <c r="I2" s="3" t="s">
        <v>3815</v>
      </c>
      <c r="J2" s="3" t="s">
        <v>3814</v>
      </c>
      <c r="K2" s="3" t="s">
        <v>3816</v>
      </c>
      <c r="L2" s="3" t="s">
        <v>3817</v>
      </c>
      <c r="M2" s="3" t="s">
        <v>3818</v>
      </c>
      <c r="N2" s="3" t="s">
        <v>3819</v>
      </c>
      <c r="O2" s="3" t="s">
        <v>3811</v>
      </c>
      <c r="P2" s="12" t="s">
        <v>3833</v>
      </c>
      <c r="Q2" s="12" t="s">
        <v>3834</v>
      </c>
      <c r="R2" s="12" t="s">
        <v>3840</v>
      </c>
    </row>
    <row r="3" spans="1:18" x14ac:dyDescent="0.25">
      <c r="A3" t="s">
        <v>1147</v>
      </c>
      <c r="B3" t="s">
        <v>2894</v>
      </c>
      <c r="C3" s="5">
        <v>2002</v>
      </c>
      <c r="D3" s="5" t="s">
        <v>1149</v>
      </c>
      <c r="E3" s="5" t="s">
        <v>2896</v>
      </c>
      <c r="F3">
        <v>9</v>
      </c>
      <c r="G3" t="s">
        <v>3822</v>
      </c>
      <c r="H3" t="s">
        <v>3821</v>
      </c>
      <c r="I3" t="s">
        <v>3821</v>
      </c>
      <c r="J3" t="s">
        <v>3822</v>
      </c>
      <c r="K3" t="s">
        <v>3821</v>
      </c>
      <c r="L3" t="s">
        <v>3821</v>
      </c>
      <c r="M3" t="s">
        <v>3821</v>
      </c>
      <c r="N3" t="s">
        <v>3821</v>
      </c>
      <c r="O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 t="str">
        <f>IF(OR(Table2[[#This Row],[QE2: method]]="none",Table2[[#This Row],[QE3: l+m]]="none",Table2[[#This Row],[QE5: long]]="none",Table2[[#This Row],[QE8: results]]="none"),"reject","ok")</f>
        <v>ok</v>
      </c>
      <c r="Q3" s="5" t="str">
        <f>IF(Table2[[#This Row],[QE score]]&lt;=$Q$1,"reject","ok")</f>
        <v>ok</v>
      </c>
      <c r="R3" s="5" t="str">
        <f>IF(AND(Table2[[#This Row],[QE R1:
QE2/3/5/8]] &lt;&gt; "reject", Table2[[#This Row],[QE R2:
cut-off]] &lt;&gt; "reject"),"yes","no")</f>
        <v>yes</v>
      </c>
    </row>
    <row r="4" spans="1:18" x14ac:dyDescent="0.25">
      <c r="A4" t="s">
        <v>18</v>
      </c>
      <c r="B4" t="s">
        <v>19</v>
      </c>
      <c r="C4" s="5">
        <v>2007</v>
      </c>
      <c r="D4" s="5" t="s">
        <v>22</v>
      </c>
      <c r="E4" s="5" t="s">
        <v>2961</v>
      </c>
      <c r="F4">
        <v>8.5</v>
      </c>
      <c r="G4" t="s">
        <v>3822</v>
      </c>
      <c r="H4" t="s">
        <v>3821</v>
      </c>
      <c r="I4" t="s">
        <v>3821</v>
      </c>
      <c r="J4" t="s">
        <v>3821</v>
      </c>
      <c r="K4" t="s">
        <v>3821</v>
      </c>
      <c r="L4" t="s">
        <v>3821</v>
      </c>
      <c r="M4" t="s">
        <v>3823</v>
      </c>
      <c r="N4" t="s">
        <v>3821</v>
      </c>
      <c r="O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4" t="str">
        <f>IF(OR(Table2[[#This Row],[QE2: method]]="none",Table2[[#This Row],[QE3: l+m]]="none",Table2[[#This Row],[QE5: long]]="none",Table2[[#This Row],[QE8: results]]="none"),"reject","ok")</f>
        <v>ok</v>
      </c>
      <c r="Q4" s="5" t="str">
        <f>IF(Table2[[#This Row],[QE score]]&lt;=$Q$1,"reject","ok")</f>
        <v>ok</v>
      </c>
      <c r="R4" s="5" t="str">
        <f>IF(AND(Table2[[#This Row],[QE R1:
QE2/3/5/8]] &lt;&gt; "reject", Table2[[#This Row],[QE R2:
cut-off]] &lt;&gt; "reject"),"yes","no")</f>
        <v>yes</v>
      </c>
    </row>
    <row r="5" spans="1:18" x14ac:dyDescent="0.25">
      <c r="A5" t="s">
        <v>117</v>
      </c>
      <c r="B5" t="s">
        <v>118</v>
      </c>
      <c r="C5" s="5">
        <v>2008</v>
      </c>
      <c r="D5" s="5" t="s">
        <v>120</v>
      </c>
      <c r="E5" s="5" t="s">
        <v>2952</v>
      </c>
      <c r="F5">
        <v>9</v>
      </c>
      <c r="G5" t="s">
        <v>3821</v>
      </c>
      <c r="H5" t="s">
        <v>3821</v>
      </c>
      <c r="I5" t="s">
        <v>3821</v>
      </c>
      <c r="J5" t="s">
        <v>3821</v>
      </c>
      <c r="K5" t="s">
        <v>3821</v>
      </c>
      <c r="L5" t="s">
        <v>3821</v>
      </c>
      <c r="M5" t="s">
        <v>3823</v>
      </c>
      <c r="N5" t="s">
        <v>3821</v>
      </c>
      <c r="O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 t="str">
        <f>IF(OR(Table2[[#This Row],[QE2: method]]="none",Table2[[#This Row],[QE3: l+m]]="none",Table2[[#This Row],[QE5: long]]="none",Table2[[#This Row],[QE8: results]]="none"),"reject","ok")</f>
        <v>ok</v>
      </c>
      <c r="Q5" s="5" t="str">
        <f>IF(Table2[[#This Row],[QE score]]&lt;=$Q$1,"reject","ok")</f>
        <v>ok</v>
      </c>
      <c r="R5" s="5" t="str">
        <f>IF(AND(Table2[[#This Row],[QE R1:
QE2/3/5/8]] &lt;&gt; "reject", Table2[[#This Row],[QE R2:
cut-off]] &lt;&gt; "reject"),"yes","no")</f>
        <v>yes</v>
      </c>
    </row>
    <row r="6" spans="1:18" x14ac:dyDescent="0.25">
      <c r="A6" t="s">
        <v>1081</v>
      </c>
      <c r="B6" t="s">
        <v>1082</v>
      </c>
      <c r="C6" s="5">
        <v>2009</v>
      </c>
      <c r="D6" s="5" t="s">
        <v>1085</v>
      </c>
      <c r="E6" s="5" t="s">
        <v>2929</v>
      </c>
      <c r="F6">
        <v>9</v>
      </c>
      <c r="G6" t="s">
        <v>3821</v>
      </c>
      <c r="H6" t="s">
        <v>3821</v>
      </c>
      <c r="I6" t="s">
        <v>3821</v>
      </c>
      <c r="J6" t="s">
        <v>3821</v>
      </c>
      <c r="K6" t="s">
        <v>3821</v>
      </c>
      <c r="L6" t="s">
        <v>3821</v>
      </c>
      <c r="M6" t="s">
        <v>3823</v>
      </c>
      <c r="N6" t="s">
        <v>3821</v>
      </c>
      <c r="O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 t="str">
        <f>IF(OR(Table2[[#This Row],[QE2: method]]="none",Table2[[#This Row],[QE3: l+m]]="none",Table2[[#This Row],[QE5: long]]="none",Table2[[#This Row],[QE8: results]]="none"),"reject","ok")</f>
        <v>ok</v>
      </c>
      <c r="Q6" s="5" t="str">
        <f>IF(Table2[[#This Row],[QE score]]&lt;=$Q$1,"reject","ok")</f>
        <v>ok</v>
      </c>
      <c r="R6" s="5" t="str">
        <f>IF(AND(Table2[[#This Row],[QE R1:
QE2/3/5/8]] &lt;&gt; "reject", Table2[[#This Row],[QE R2:
cut-off]] &lt;&gt; "reject"),"yes","no")</f>
        <v>yes</v>
      </c>
    </row>
    <row r="7" spans="1:18" x14ac:dyDescent="0.25">
      <c r="A7" t="s">
        <v>718</v>
      </c>
      <c r="B7" t="s">
        <v>719</v>
      </c>
      <c r="C7" s="5">
        <v>2009</v>
      </c>
      <c r="D7" s="5" t="s">
        <v>722</v>
      </c>
      <c r="E7" s="5" t="s">
        <v>2934</v>
      </c>
      <c r="F7">
        <v>8</v>
      </c>
      <c r="G7" t="s">
        <v>3822</v>
      </c>
      <c r="H7" t="s">
        <v>3821</v>
      </c>
      <c r="I7" t="s">
        <v>3821</v>
      </c>
      <c r="J7" t="s">
        <v>3822</v>
      </c>
      <c r="K7" t="s">
        <v>3821</v>
      </c>
      <c r="L7" t="s">
        <v>3821</v>
      </c>
      <c r="M7" t="s">
        <v>3823</v>
      </c>
      <c r="N7" t="s">
        <v>3821</v>
      </c>
      <c r="O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 t="str">
        <f>IF(OR(Table2[[#This Row],[QE2: method]]="none",Table2[[#This Row],[QE3: l+m]]="none",Table2[[#This Row],[QE5: long]]="none",Table2[[#This Row],[QE8: results]]="none"),"reject","ok")</f>
        <v>ok</v>
      </c>
      <c r="Q7" s="5" t="str">
        <f>IF(Table2[[#This Row],[QE score]]&lt;=$Q$1,"reject","ok")</f>
        <v>ok</v>
      </c>
      <c r="R7" s="5" t="str">
        <f>IF(AND(Table2[[#This Row],[QE R1:
QE2/3/5/8]] &lt;&gt; "reject", Table2[[#This Row],[QE R2:
cut-off]] &lt;&gt; "reject"),"yes","no")</f>
        <v>yes</v>
      </c>
    </row>
    <row r="8" spans="1:18" x14ac:dyDescent="0.25">
      <c r="A8" t="s">
        <v>576</v>
      </c>
      <c r="B8" t="s">
        <v>266</v>
      </c>
      <c r="C8" s="5">
        <v>2009</v>
      </c>
      <c r="D8" s="5" t="s">
        <v>578</v>
      </c>
      <c r="E8" s="5" t="s">
        <v>2549</v>
      </c>
      <c r="F8">
        <v>8.5</v>
      </c>
      <c r="G8" t="s">
        <v>3821</v>
      </c>
      <c r="H8" t="s">
        <v>3821</v>
      </c>
      <c r="I8" t="s">
        <v>3821</v>
      </c>
      <c r="J8" t="s">
        <v>3821</v>
      </c>
      <c r="K8" t="s">
        <v>3821</v>
      </c>
      <c r="L8" t="s">
        <v>3821</v>
      </c>
      <c r="M8" t="s">
        <v>3823</v>
      </c>
      <c r="N8" t="s">
        <v>3822</v>
      </c>
      <c r="O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 t="str">
        <f>IF(OR(Table2[[#This Row],[QE2: method]]="none",Table2[[#This Row],[QE3: l+m]]="none",Table2[[#This Row],[QE5: long]]="none",Table2[[#This Row],[QE8: results]]="none"),"reject","ok")</f>
        <v>ok</v>
      </c>
      <c r="Q8" s="5" t="str">
        <f>IF(Table2[[#This Row],[QE score]]&lt;=$Q$1,"reject","ok")</f>
        <v>ok</v>
      </c>
      <c r="R8" s="5" t="str">
        <f>IF(AND(Table2[[#This Row],[QE R1:
QE2/3/5/8]] &lt;&gt; "reject", Table2[[#This Row],[QE R2:
cut-off]] &lt;&gt; "reject"),"yes","no")</f>
        <v>yes</v>
      </c>
    </row>
    <row r="9" spans="1:18" x14ac:dyDescent="0.25">
      <c r="A9" t="s">
        <v>465</v>
      </c>
      <c r="B9" t="s">
        <v>466</v>
      </c>
      <c r="C9" s="5">
        <v>2009</v>
      </c>
      <c r="D9" s="5" t="s">
        <v>468</v>
      </c>
      <c r="E9" s="5" t="s">
        <v>3031</v>
      </c>
      <c r="F9">
        <v>8</v>
      </c>
      <c r="G9" t="s">
        <v>3821</v>
      </c>
      <c r="H9" t="s">
        <v>3822</v>
      </c>
      <c r="I9" t="s">
        <v>3821</v>
      </c>
      <c r="J9" t="s">
        <v>3822</v>
      </c>
      <c r="K9" t="s">
        <v>3821</v>
      </c>
      <c r="L9" t="s">
        <v>3821</v>
      </c>
      <c r="M9" t="s">
        <v>3823</v>
      </c>
      <c r="N9" t="s">
        <v>3821</v>
      </c>
      <c r="O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 t="str">
        <f>IF(OR(Table2[[#This Row],[QE2: method]]="none",Table2[[#This Row],[QE3: l+m]]="none",Table2[[#This Row],[QE5: long]]="none",Table2[[#This Row],[QE8: results]]="none"),"reject","ok")</f>
        <v>ok</v>
      </c>
      <c r="Q9" s="5" t="str">
        <f>IF(Table2[[#This Row],[QE score]]&lt;=$Q$1,"reject","ok")</f>
        <v>ok</v>
      </c>
      <c r="R9" s="5" t="str">
        <f>IF(AND(Table2[[#This Row],[QE R1:
QE2/3/5/8]] &lt;&gt; "reject", Table2[[#This Row],[QE R2:
cut-off]] &lt;&gt; "reject"),"yes","no")</f>
        <v>yes</v>
      </c>
    </row>
    <row r="10" spans="1:18" x14ac:dyDescent="0.25">
      <c r="A10" t="s">
        <v>2804</v>
      </c>
      <c r="B10" t="s">
        <v>821</v>
      </c>
      <c r="C10" s="5">
        <v>2009</v>
      </c>
      <c r="D10" s="5" t="s">
        <v>823</v>
      </c>
      <c r="E10" s="5" t="s">
        <v>3034</v>
      </c>
      <c r="F10">
        <v>9</v>
      </c>
      <c r="G10" t="s">
        <v>3821</v>
      </c>
      <c r="H10" t="s">
        <v>3821</v>
      </c>
      <c r="I10" t="s">
        <v>3821</v>
      </c>
      <c r="J10" t="s">
        <v>3821</v>
      </c>
      <c r="K10" t="s">
        <v>3821</v>
      </c>
      <c r="L10" t="s">
        <v>3821</v>
      </c>
      <c r="M10" t="s">
        <v>3823</v>
      </c>
      <c r="N10" t="s">
        <v>3821</v>
      </c>
      <c r="O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 t="str">
        <f>IF(OR(Table2[[#This Row],[QE2: method]]="none",Table2[[#This Row],[QE3: l+m]]="none",Table2[[#This Row],[QE5: long]]="none",Table2[[#This Row],[QE8: results]]="none"),"reject","ok")</f>
        <v>ok</v>
      </c>
      <c r="Q10" s="5" t="str">
        <f>IF(Table2[[#This Row],[QE score]]&lt;=$Q$1,"reject","ok")</f>
        <v>ok</v>
      </c>
      <c r="R10" s="5" t="str">
        <f>IF(AND(Table2[[#This Row],[QE R1:
QE2/3/5/8]] &lt;&gt; "reject", Table2[[#This Row],[QE R2:
cut-off]] &lt;&gt; "reject"),"yes","no")</f>
        <v>yes</v>
      </c>
    </row>
    <row r="11" spans="1:18" x14ac:dyDescent="0.25">
      <c r="A11" t="s">
        <v>269</v>
      </c>
      <c r="B11" t="s">
        <v>266</v>
      </c>
      <c r="C11" s="5">
        <v>2009</v>
      </c>
      <c r="D11" s="5"/>
      <c r="E11" s="5" t="s">
        <v>3043</v>
      </c>
      <c r="F11">
        <v>8.5</v>
      </c>
      <c r="G11" t="s">
        <v>3821</v>
      </c>
      <c r="H11" t="s">
        <v>3821</v>
      </c>
      <c r="I11" t="s">
        <v>3821</v>
      </c>
      <c r="J11" t="s">
        <v>3821</v>
      </c>
      <c r="K11" t="s">
        <v>3821</v>
      </c>
      <c r="L11" t="s">
        <v>3821</v>
      </c>
      <c r="M11" t="s">
        <v>3823</v>
      </c>
      <c r="N11" t="s">
        <v>3822</v>
      </c>
      <c r="O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 t="str">
        <f>IF(OR(Table2[[#This Row],[QE2: method]]="none",Table2[[#This Row],[QE3: l+m]]="none",Table2[[#This Row],[QE5: long]]="none",Table2[[#This Row],[QE8: results]]="none"),"reject","ok")</f>
        <v>ok</v>
      </c>
      <c r="Q11" s="5" t="str">
        <f>IF(Table2[[#This Row],[QE score]]&lt;=$Q$1,"reject","ok")</f>
        <v>ok</v>
      </c>
      <c r="R11" s="5" t="str">
        <f>IF(AND(Table2[[#This Row],[QE R1:
QE2/3/5/8]] &lt;&gt; "reject", Table2[[#This Row],[QE R2:
cut-off]] &lt;&gt; "reject"),"yes","no")</f>
        <v>yes</v>
      </c>
    </row>
    <row r="12" spans="1:18" x14ac:dyDescent="0.25">
      <c r="A12" t="s">
        <v>2041</v>
      </c>
      <c r="B12" t="s">
        <v>2042</v>
      </c>
      <c r="C12" s="5">
        <v>2009</v>
      </c>
      <c r="D12" s="5" t="s">
        <v>2046</v>
      </c>
      <c r="E12" s="5" t="s">
        <v>2047</v>
      </c>
      <c r="F12">
        <v>8</v>
      </c>
      <c r="G12" t="s">
        <v>3821</v>
      </c>
      <c r="H12" t="s">
        <v>3821</v>
      </c>
      <c r="I12" t="s">
        <v>3821</v>
      </c>
      <c r="J12" t="s">
        <v>3821</v>
      </c>
      <c r="K12" t="s">
        <v>3821</v>
      </c>
      <c r="L12" t="s">
        <v>3823</v>
      </c>
      <c r="M12" t="s">
        <v>3823</v>
      </c>
      <c r="N12" t="s">
        <v>3821</v>
      </c>
      <c r="O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 t="str">
        <f>IF(OR(Table2[[#This Row],[QE2: method]]="none",Table2[[#This Row],[QE3: l+m]]="none",Table2[[#This Row],[QE5: long]]="none",Table2[[#This Row],[QE8: results]]="none"),"reject","ok")</f>
        <v>ok</v>
      </c>
      <c r="Q12" s="5" t="str">
        <f>IF(Table2[[#This Row],[QE score]]&lt;=$Q$1,"reject","ok")</f>
        <v>ok</v>
      </c>
      <c r="R12" s="5" t="str">
        <f>IF(AND(Table2[[#This Row],[QE R1:
QE2/3/5/8]] &lt;&gt; "reject", Table2[[#This Row],[QE R2:
cut-off]] &lt;&gt; "reject"),"yes","no")</f>
        <v>yes</v>
      </c>
    </row>
    <row r="13" spans="1:18" x14ac:dyDescent="0.25">
      <c r="A13" t="s">
        <v>265</v>
      </c>
      <c r="B13" t="s">
        <v>266</v>
      </c>
      <c r="C13" s="5">
        <v>2010</v>
      </c>
      <c r="D13" s="5" t="s">
        <v>268</v>
      </c>
      <c r="E13" s="5" t="s">
        <v>2545</v>
      </c>
      <c r="F13">
        <v>8</v>
      </c>
      <c r="G13" t="s">
        <v>3821</v>
      </c>
      <c r="H13" t="s">
        <v>3822</v>
      </c>
      <c r="I13" t="s">
        <v>3821</v>
      </c>
      <c r="J13" t="s">
        <v>3821</v>
      </c>
      <c r="K13" t="s">
        <v>3821</v>
      </c>
      <c r="L13" t="s">
        <v>3821</v>
      </c>
      <c r="M13" t="s">
        <v>3823</v>
      </c>
      <c r="N13" t="s">
        <v>3822</v>
      </c>
      <c r="O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 t="str">
        <f>IF(OR(Table2[[#This Row],[QE2: method]]="none",Table2[[#This Row],[QE3: l+m]]="none",Table2[[#This Row],[QE5: long]]="none",Table2[[#This Row],[QE8: results]]="none"),"reject","ok")</f>
        <v>ok</v>
      </c>
      <c r="Q13" s="5" t="str">
        <f>IF(Table2[[#This Row],[QE score]]&lt;=$Q$1,"reject","ok")</f>
        <v>ok</v>
      </c>
      <c r="R13" s="5" t="str">
        <f>IF(AND(Table2[[#This Row],[QE R1:
QE2/3/5/8]] &lt;&gt; "reject", Table2[[#This Row],[QE R2:
cut-off]] &lt;&gt; "reject"),"yes","no")</f>
        <v>yes</v>
      </c>
    </row>
    <row r="14" spans="1:18" x14ac:dyDescent="0.25">
      <c r="A14" t="s">
        <v>317</v>
      </c>
      <c r="B14" t="s">
        <v>318</v>
      </c>
      <c r="C14" s="5">
        <v>2010</v>
      </c>
      <c r="D14" s="5" t="s">
        <v>320</v>
      </c>
      <c r="E14" s="5" t="s">
        <v>1572</v>
      </c>
      <c r="F14">
        <v>10</v>
      </c>
      <c r="G14" t="s">
        <v>3821</v>
      </c>
      <c r="H14" t="s">
        <v>3821</v>
      </c>
      <c r="I14" t="s">
        <v>3821</v>
      </c>
      <c r="J14" t="s">
        <v>3821</v>
      </c>
      <c r="K14" t="s">
        <v>3821</v>
      </c>
      <c r="L14" t="s">
        <v>3821</v>
      </c>
      <c r="M14" t="s">
        <v>3821</v>
      </c>
      <c r="N14" t="s">
        <v>3821</v>
      </c>
      <c r="O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 t="str">
        <f>IF(OR(Table2[[#This Row],[QE2: method]]="none",Table2[[#This Row],[QE3: l+m]]="none",Table2[[#This Row],[QE5: long]]="none",Table2[[#This Row],[QE8: results]]="none"),"reject","ok")</f>
        <v>ok</v>
      </c>
      <c r="Q14" s="5" t="str">
        <f>IF(Table2[[#This Row],[QE score]]&lt;=$Q$1,"reject","ok")</f>
        <v>ok</v>
      </c>
      <c r="R14" s="5" t="str">
        <f>IF(AND(Table2[[#This Row],[QE R1:
QE2/3/5/8]] &lt;&gt; "reject", Table2[[#This Row],[QE R2:
cut-off]] &lt;&gt; "reject"),"yes","no")</f>
        <v>yes</v>
      </c>
    </row>
    <row r="15" spans="1:18" x14ac:dyDescent="0.25">
      <c r="A15" t="s">
        <v>2999</v>
      </c>
      <c r="B15" t="s">
        <v>678</v>
      </c>
      <c r="C15" s="5">
        <v>2010</v>
      </c>
      <c r="D15" s="5" t="s">
        <v>681</v>
      </c>
      <c r="E15" s="5" t="s">
        <v>3002</v>
      </c>
      <c r="F15">
        <v>9</v>
      </c>
      <c r="G15" t="s">
        <v>3821</v>
      </c>
      <c r="H15" t="s">
        <v>3821</v>
      </c>
      <c r="I15" t="s">
        <v>3822</v>
      </c>
      <c r="J15" t="s">
        <v>3821</v>
      </c>
      <c r="K15" t="s">
        <v>3821</v>
      </c>
      <c r="L15" t="s">
        <v>3821</v>
      </c>
      <c r="M15" t="s">
        <v>3821</v>
      </c>
      <c r="N15" t="s">
        <v>3821</v>
      </c>
      <c r="O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 t="str">
        <f>IF(OR(Table2[[#This Row],[QE2: method]]="none",Table2[[#This Row],[QE3: l+m]]="none",Table2[[#This Row],[QE5: long]]="none",Table2[[#This Row],[QE8: results]]="none"),"reject","ok")</f>
        <v>ok</v>
      </c>
      <c r="Q15" s="5" t="str">
        <f>IF(Table2[[#This Row],[QE score]]&lt;=$Q$1,"reject","ok")</f>
        <v>ok</v>
      </c>
      <c r="R15" s="5" t="str">
        <f>IF(AND(Table2[[#This Row],[QE R1:
QE2/3/5/8]] &lt;&gt; "reject", Table2[[#This Row],[QE R2:
cut-off]] &lt;&gt; "reject"),"yes","no")</f>
        <v>yes</v>
      </c>
    </row>
    <row r="16" spans="1:18" x14ac:dyDescent="0.25">
      <c r="A16" t="s">
        <v>3007</v>
      </c>
      <c r="B16" t="s">
        <v>3008</v>
      </c>
      <c r="C16" s="5">
        <v>2010</v>
      </c>
      <c r="D16" s="5" t="s">
        <v>2793</v>
      </c>
      <c r="E16" s="5" t="s">
        <v>3010</v>
      </c>
      <c r="F16">
        <v>8</v>
      </c>
      <c r="G16" t="s">
        <v>3822</v>
      </c>
      <c r="H16" t="s">
        <v>3821</v>
      </c>
      <c r="I16" t="s">
        <v>3821</v>
      </c>
      <c r="J16" t="s">
        <v>3821</v>
      </c>
      <c r="K16" t="s">
        <v>3821</v>
      </c>
      <c r="L16" t="s">
        <v>3821</v>
      </c>
      <c r="M16" t="s">
        <v>3823</v>
      </c>
      <c r="N16" t="s">
        <v>3822</v>
      </c>
      <c r="O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 t="str">
        <f>IF(OR(Table2[[#This Row],[QE2: method]]="none",Table2[[#This Row],[QE3: l+m]]="none",Table2[[#This Row],[QE5: long]]="none",Table2[[#This Row],[QE8: results]]="none"),"reject","ok")</f>
        <v>ok</v>
      </c>
      <c r="Q16" s="5" t="str">
        <f>IF(Table2[[#This Row],[QE score]]&lt;=$Q$1,"reject","ok")</f>
        <v>ok</v>
      </c>
      <c r="R16" s="5" t="str">
        <f>IF(AND(Table2[[#This Row],[QE R1:
QE2/3/5/8]] &lt;&gt; "reject", Table2[[#This Row],[QE R2:
cut-off]] &lt;&gt; "reject"),"yes","no")</f>
        <v>yes</v>
      </c>
    </row>
    <row r="17" spans="1:18" x14ac:dyDescent="0.25">
      <c r="A17" t="s">
        <v>2800</v>
      </c>
      <c r="B17" t="s">
        <v>1141</v>
      </c>
      <c r="C17" s="5">
        <v>2010</v>
      </c>
      <c r="D17" s="5" t="s">
        <v>1143</v>
      </c>
      <c r="E17" s="5" t="s">
        <v>3015</v>
      </c>
      <c r="F17">
        <v>10</v>
      </c>
      <c r="G17" t="s">
        <v>3821</v>
      </c>
      <c r="H17" t="s">
        <v>3821</v>
      </c>
      <c r="I17" t="s">
        <v>3821</v>
      </c>
      <c r="J17" t="s">
        <v>3821</v>
      </c>
      <c r="K17" t="s">
        <v>3821</v>
      </c>
      <c r="L17" t="s">
        <v>3821</v>
      </c>
      <c r="M17" t="s">
        <v>3821</v>
      </c>
      <c r="N17" t="s">
        <v>3821</v>
      </c>
      <c r="O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 t="str">
        <f>IF(OR(Table2[[#This Row],[QE2: method]]="none",Table2[[#This Row],[QE3: l+m]]="none",Table2[[#This Row],[QE5: long]]="none",Table2[[#This Row],[QE8: results]]="none"),"reject","ok")</f>
        <v>ok</v>
      </c>
      <c r="Q17" s="5" t="str">
        <f>IF(Table2[[#This Row],[QE score]]&lt;=$Q$1,"reject","ok")</f>
        <v>ok</v>
      </c>
      <c r="R17" s="5" t="str">
        <f>IF(AND(Table2[[#This Row],[QE R1:
QE2/3/5/8]] &lt;&gt; "reject", Table2[[#This Row],[QE R2:
cut-off]] &lt;&gt; "reject"),"yes","no")</f>
        <v>yes</v>
      </c>
    </row>
    <row r="18" spans="1:18" x14ac:dyDescent="0.25">
      <c r="A18" t="s">
        <v>155</v>
      </c>
      <c r="B18" t="s">
        <v>156</v>
      </c>
      <c r="C18" s="5">
        <v>2010</v>
      </c>
      <c r="D18" s="5" t="s">
        <v>158</v>
      </c>
      <c r="E18" s="5" t="s">
        <v>2051</v>
      </c>
      <c r="F18">
        <v>8.5</v>
      </c>
      <c r="G18" t="s">
        <v>3821</v>
      </c>
      <c r="H18" t="s">
        <v>3821</v>
      </c>
      <c r="I18" t="s">
        <v>3821</v>
      </c>
      <c r="J18" t="s">
        <v>3822</v>
      </c>
      <c r="K18" t="s">
        <v>3821</v>
      </c>
      <c r="L18" t="s">
        <v>3821</v>
      </c>
      <c r="M18" t="s">
        <v>3823</v>
      </c>
      <c r="N18" t="s">
        <v>3821</v>
      </c>
      <c r="O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 t="str">
        <f>IF(OR(Table2[[#This Row],[QE2: method]]="none",Table2[[#This Row],[QE3: l+m]]="none",Table2[[#This Row],[QE5: long]]="none",Table2[[#This Row],[QE8: results]]="none"),"reject","ok")</f>
        <v>ok</v>
      </c>
      <c r="Q18" s="5" t="str">
        <f>IF(Table2[[#This Row],[QE score]]&lt;=$Q$1,"reject","ok")</f>
        <v>ok</v>
      </c>
      <c r="R18" s="5" t="str">
        <f>IF(AND(Table2[[#This Row],[QE R1:
QE2/3/5/8]] &lt;&gt; "reject", Table2[[#This Row],[QE R2:
cut-off]] &lt;&gt; "reject"),"yes","no")</f>
        <v>yes</v>
      </c>
    </row>
    <row r="19" spans="1:18" x14ac:dyDescent="0.25">
      <c r="A19" t="s">
        <v>904</v>
      </c>
      <c r="B19" t="s">
        <v>1486</v>
      </c>
      <c r="C19" s="5">
        <v>2011</v>
      </c>
      <c r="D19" s="5" t="s">
        <v>905</v>
      </c>
      <c r="E19" s="5" t="s">
        <v>1489</v>
      </c>
      <c r="F19">
        <v>8</v>
      </c>
      <c r="G19" t="s">
        <v>3822</v>
      </c>
      <c r="H19" t="s">
        <v>3821</v>
      </c>
      <c r="I19" t="s">
        <v>3821</v>
      </c>
      <c r="J19" t="s">
        <v>3822</v>
      </c>
      <c r="K19" t="s">
        <v>3821</v>
      </c>
      <c r="L19" t="s">
        <v>3821</v>
      </c>
      <c r="M19" t="s">
        <v>3823</v>
      </c>
      <c r="N19" t="s">
        <v>3821</v>
      </c>
      <c r="O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 t="str">
        <f>IF(OR(Table2[[#This Row],[QE2: method]]="none",Table2[[#This Row],[QE3: l+m]]="none",Table2[[#This Row],[QE5: long]]="none",Table2[[#This Row],[QE8: results]]="none"),"reject","ok")</f>
        <v>ok</v>
      </c>
      <c r="Q19" s="5" t="str">
        <f>IF(Table2[[#This Row],[QE score]]&lt;=$Q$1,"reject","ok")</f>
        <v>ok</v>
      </c>
      <c r="R19" s="5" t="str">
        <f>IF(AND(Table2[[#This Row],[QE R1:
QE2/3/5/8]] &lt;&gt; "reject", Table2[[#This Row],[QE R2:
cut-off]] &lt;&gt; "reject"),"yes","no")</f>
        <v>yes</v>
      </c>
    </row>
    <row r="20" spans="1:18" x14ac:dyDescent="0.25">
      <c r="A20" t="s">
        <v>2019</v>
      </c>
      <c r="B20" t="s">
        <v>2020</v>
      </c>
      <c r="C20" s="5">
        <v>2011</v>
      </c>
      <c r="D20" s="5" t="s">
        <v>2023</v>
      </c>
      <c r="E20" s="5" t="s">
        <v>2024</v>
      </c>
      <c r="F20">
        <v>8.5</v>
      </c>
      <c r="G20" t="s">
        <v>3821</v>
      </c>
      <c r="H20" t="s">
        <v>3821</v>
      </c>
      <c r="I20" t="s">
        <v>3821</v>
      </c>
      <c r="J20" t="s">
        <v>3822</v>
      </c>
      <c r="K20" t="s">
        <v>3821</v>
      </c>
      <c r="L20" t="s">
        <v>3821</v>
      </c>
      <c r="M20" t="s">
        <v>3823</v>
      </c>
      <c r="N20" t="s">
        <v>3821</v>
      </c>
      <c r="O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 t="str">
        <f>IF(OR(Table2[[#This Row],[QE2: method]]="none",Table2[[#This Row],[QE3: l+m]]="none",Table2[[#This Row],[QE5: long]]="none",Table2[[#This Row],[QE8: results]]="none"),"reject","ok")</f>
        <v>ok</v>
      </c>
      <c r="Q20" s="5" t="str">
        <f>IF(Table2[[#This Row],[QE score]]&lt;=$Q$1,"reject","ok")</f>
        <v>ok</v>
      </c>
      <c r="R20" s="5" t="str">
        <f>IF(AND(Table2[[#This Row],[QE R1:
QE2/3/5/8]] &lt;&gt; "reject", Table2[[#This Row],[QE R2:
cut-off]] &lt;&gt; "reject"),"yes","no")</f>
        <v>yes</v>
      </c>
    </row>
    <row r="21" spans="1:18" x14ac:dyDescent="0.25">
      <c r="A21" t="s">
        <v>94</v>
      </c>
      <c r="B21" t="s">
        <v>95</v>
      </c>
      <c r="C21" s="5">
        <v>2011</v>
      </c>
      <c r="D21" s="5" t="s">
        <v>1855</v>
      </c>
      <c r="E21" s="5" t="s">
        <v>1856</v>
      </c>
      <c r="F21">
        <v>10</v>
      </c>
      <c r="G21" t="s">
        <v>3821</v>
      </c>
      <c r="H21" t="s">
        <v>3821</v>
      </c>
      <c r="I21" t="s">
        <v>3821</v>
      </c>
      <c r="J21" t="s">
        <v>3821</v>
      </c>
      <c r="K21" t="s">
        <v>3821</v>
      </c>
      <c r="L21" t="s">
        <v>3821</v>
      </c>
      <c r="M21" t="s">
        <v>3821</v>
      </c>
      <c r="N21" t="s">
        <v>3821</v>
      </c>
      <c r="O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1" t="str">
        <f>IF(OR(Table2[[#This Row],[QE2: method]]="none",Table2[[#This Row],[QE3: l+m]]="none",Table2[[#This Row],[QE5: long]]="none",Table2[[#This Row],[QE8: results]]="none"),"reject","ok")</f>
        <v>ok</v>
      </c>
      <c r="Q21" s="5" t="str">
        <f>IF(Table2[[#This Row],[QE score]]&lt;=$Q$1,"reject","ok")</f>
        <v>ok</v>
      </c>
      <c r="R21" s="5" t="str">
        <f>IF(AND(Table2[[#This Row],[QE R1:
QE2/3/5/8]] &lt;&gt; "reject", Table2[[#This Row],[QE R2:
cut-off]] &lt;&gt; "reject"),"yes","no")</f>
        <v>yes</v>
      </c>
    </row>
    <row r="22" spans="1:18" x14ac:dyDescent="0.25">
      <c r="A22" t="s">
        <v>687</v>
      </c>
      <c r="B22" t="s">
        <v>688</v>
      </c>
      <c r="C22" s="5">
        <v>2011</v>
      </c>
      <c r="D22" s="5" t="s">
        <v>692</v>
      </c>
      <c r="E22" s="5" t="s">
        <v>1768</v>
      </c>
      <c r="F22">
        <v>9</v>
      </c>
      <c r="G22" t="s">
        <v>3821</v>
      </c>
      <c r="H22" t="s">
        <v>3821</v>
      </c>
      <c r="I22" t="s">
        <v>3821</v>
      </c>
      <c r="J22" t="s">
        <v>3821</v>
      </c>
      <c r="K22" t="s">
        <v>3821</v>
      </c>
      <c r="L22" t="s">
        <v>3821</v>
      </c>
      <c r="M22" t="s">
        <v>3823</v>
      </c>
      <c r="N22" t="s">
        <v>3821</v>
      </c>
      <c r="O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2" t="str">
        <f>IF(OR(Table2[[#This Row],[QE2: method]]="none",Table2[[#This Row],[QE3: l+m]]="none",Table2[[#This Row],[QE5: long]]="none",Table2[[#This Row],[QE8: results]]="none"),"reject","ok")</f>
        <v>ok</v>
      </c>
      <c r="Q22" s="5" t="str">
        <f>IF(Table2[[#This Row],[QE score]]&lt;=$Q$1,"reject","ok")</f>
        <v>ok</v>
      </c>
      <c r="R22" s="5" t="str">
        <f>IF(AND(Table2[[#This Row],[QE R1:
QE2/3/5/8]] &lt;&gt; "reject", Table2[[#This Row],[QE R2:
cut-off]] &lt;&gt; "reject"),"yes","no")</f>
        <v>yes</v>
      </c>
    </row>
    <row r="23" spans="1:18" x14ac:dyDescent="0.25">
      <c r="A23" t="s">
        <v>1002</v>
      </c>
      <c r="B23" t="s">
        <v>236</v>
      </c>
      <c r="C23" s="5">
        <v>2011</v>
      </c>
      <c r="D23" s="5" t="s">
        <v>1003</v>
      </c>
      <c r="E23" s="5" t="s">
        <v>2983</v>
      </c>
      <c r="F23">
        <v>10</v>
      </c>
      <c r="G23" t="s">
        <v>3821</v>
      </c>
      <c r="H23" t="s">
        <v>3821</v>
      </c>
      <c r="I23" t="s">
        <v>3821</v>
      </c>
      <c r="J23" t="s">
        <v>3821</v>
      </c>
      <c r="K23" t="s">
        <v>3821</v>
      </c>
      <c r="L23" t="s">
        <v>3821</v>
      </c>
      <c r="M23" t="s">
        <v>3821</v>
      </c>
      <c r="N23" t="s">
        <v>3821</v>
      </c>
      <c r="O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3" t="str">
        <f>IF(OR(Table2[[#This Row],[QE2: method]]="none",Table2[[#This Row],[QE3: l+m]]="none",Table2[[#This Row],[QE5: long]]="none",Table2[[#This Row],[QE8: results]]="none"),"reject","ok")</f>
        <v>ok</v>
      </c>
      <c r="Q23" s="5" t="str">
        <f>IF(Table2[[#This Row],[QE score]]&lt;=$Q$1,"reject","ok")</f>
        <v>ok</v>
      </c>
      <c r="R23" s="5" t="str">
        <f>IF(AND(Table2[[#This Row],[QE R1:
QE2/3/5/8]] &lt;&gt; "reject", Table2[[#This Row],[QE R2:
cut-off]] &lt;&gt; "reject"),"yes","no")</f>
        <v>yes</v>
      </c>
    </row>
    <row r="24" spans="1:18" x14ac:dyDescent="0.25">
      <c r="A24" t="s">
        <v>1563</v>
      </c>
      <c r="B24" t="s">
        <v>851</v>
      </c>
      <c r="C24" s="5">
        <v>2011</v>
      </c>
      <c r="D24" s="5" t="s">
        <v>855</v>
      </c>
      <c r="E24" s="5" t="s">
        <v>1565</v>
      </c>
      <c r="F24">
        <v>10</v>
      </c>
      <c r="G24" t="s">
        <v>3821</v>
      </c>
      <c r="H24" t="s">
        <v>3821</v>
      </c>
      <c r="I24" t="s">
        <v>3821</v>
      </c>
      <c r="J24" t="s">
        <v>3821</v>
      </c>
      <c r="K24" t="s">
        <v>3821</v>
      </c>
      <c r="L24" t="s">
        <v>3821</v>
      </c>
      <c r="M24" t="s">
        <v>3821</v>
      </c>
      <c r="N24" t="s">
        <v>3821</v>
      </c>
      <c r="O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4" t="str">
        <f>IF(OR(Table2[[#This Row],[QE2: method]]="none",Table2[[#This Row],[QE3: l+m]]="none",Table2[[#This Row],[QE5: long]]="none",Table2[[#This Row],[QE8: results]]="none"),"reject","ok")</f>
        <v>ok</v>
      </c>
      <c r="Q24" s="5" t="str">
        <f>IF(Table2[[#This Row],[QE score]]&lt;=$Q$1,"reject","ok")</f>
        <v>ok</v>
      </c>
      <c r="R24" s="5" t="str">
        <f>IF(AND(Table2[[#This Row],[QE R1:
QE2/3/5/8]] &lt;&gt; "reject", Table2[[#This Row],[QE R2:
cut-off]] &lt;&gt; "reject"),"yes","no")</f>
        <v>yes</v>
      </c>
    </row>
    <row r="25" spans="1:18" x14ac:dyDescent="0.25">
      <c r="A25" t="s">
        <v>857</v>
      </c>
      <c r="B25" t="s">
        <v>858</v>
      </c>
      <c r="C25" s="5">
        <v>2011</v>
      </c>
      <c r="D25" s="5" t="s">
        <v>859</v>
      </c>
      <c r="E25" s="5" t="s">
        <v>1560</v>
      </c>
      <c r="F25">
        <v>10</v>
      </c>
      <c r="G25" t="s">
        <v>3821</v>
      </c>
      <c r="H25" t="s">
        <v>3821</v>
      </c>
      <c r="I25" t="s">
        <v>3821</v>
      </c>
      <c r="J25" t="s">
        <v>3821</v>
      </c>
      <c r="K25" t="s">
        <v>3821</v>
      </c>
      <c r="L25" t="s">
        <v>3821</v>
      </c>
      <c r="M25" t="s">
        <v>3821</v>
      </c>
      <c r="N25" t="s">
        <v>3821</v>
      </c>
      <c r="O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5" t="str">
        <f>IF(OR(Table2[[#This Row],[QE2: method]]="none",Table2[[#This Row],[QE3: l+m]]="none",Table2[[#This Row],[QE5: long]]="none",Table2[[#This Row],[QE8: results]]="none"),"reject","ok")</f>
        <v>ok</v>
      </c>
      <c r="Q25" s="5" t="str">
        <f>IF(Table2[[#This Row],[QE score]]&lt;=$Q$1,"reject","ok")</f>
        <v>ok</v>
      </c>
      <c r="R25" s="5" t="str">
        <f>IF(AND(Table2[[#This Row],[QE R1:
QE2/3/5/8]] &lt;&gt; "reject", Table2[[#This Row],[QE R2:
cut-off]] &lt;&gt; "reject"),"yes","no")</f>
        <v>yes</v>
      </c>
    </row>
    <row r="26" spans="1:18" x14ac:dyDescent="0.25">
      <c r="A26" t="s">
        <v>1046</v>
      </c>
      <c r="B26" t="s">
        <v>476</v>
      </c>
      <c r="C26" s="5">
        <v>2011</v>
      </c>
      <c r="D26" s="5" t="s">
        <v>478</v>
      </c>
      <c r="E26" s="5" t="s">
        <v>1049</v>
      </c>
      <c r="F26">
        <v>9</v>
      </c>
      <c r="G26" t="s">
        <v>3821</v>
      </c>
      <c r="H26" t="s">
        <v>3821</v>
      </c>
      <c r="I26" t="s">
        <v>3821</v>
      </c>
      <c r="J26" t="s">
        <v>3822</v>
      </c>
      <c r="K26" t="s">
        <v>3821</v>
      </c>
      <c r="L26" t="s">
        <v>3821</v>
      </c>
      <c r="M26" t="s">
        <v>3821</v>
      </c>
      <c r="N26" t="s">
        <v>3822</v>
      </c>
      <c r="O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6" t="str">
        <f>IF(OR(Table2[[#This Row],[QE2: method]]="none",Table2[[#This Row],[QE3: l+m]]="none",Table2[[#This Row],[QE5: long]]="none",Table2[[#This Row],[QE8: results]]="none"),"reject","ok")</f>
        <v>ok</v>
      </c>
      <c r="Q26" s="5" t="str">
        <f>IF(Table2[[#This Row],[QE score]]&lt;=$Q$1,"reject","ok")</f>
        <v>ok</v>
      </c>
      <c r="R26" s="5" t="str">
        <f>IF(AND(Table2[[#This Row],[QE R1:
QE2/3/5/8]] &lt;&gt; "reject", Table2[[#This Row],[QE R2:
cut-off]] &lt;&gt; "reject"),"yes","no")</f>
        <v>yes</v>
      </c>
    </row>
    <row r="27" spans="1:18" x14ac:dyDescent="0.25">
      <c r="A27" t="s">
        <v>849</v>
      </c>
      <c r="B27" t="s">
        <v>850</v>
      </c>
      <c r="C27" s="5">
        <v>2012</v>
      </c>
      <c r="D27" s="5" t="s">
        <v>3119</v>
      </c>
      <c r="E27" s="5" t="s">
        <v>3120</v>
      </c>
      <c r="F27">
        <v>10</v>
      </c>
      <c r="G27" t="s">
        <v>3821</v>
      </c>
      <c r="H27" t="s">
        <v>3821</v>
      </c>
      <c r="I27" t="s">
        <v>3821</v>
      </c>
      <c r="J27" t="s">
        <v>3821</v>
      </c>
      <c r="K27" t="s">
        <v>3821</v>
      </c>
      <c r="L27" t="s">
        <v>3821</v>
      </c>
      <c r="M27" t="s">
        <v>3821</v>
      </c>
      <c r="N27" t="s">
        <v>3821</v>
      </c>
      <c r="O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7" t="str">
        <f>IF(OR(Table2[[#This Row],[QE2: method]]="none",Table2[[#This Row],[QE3: l+m]]="none",Table2[[#This Row],[QE5: long]]="none",Table2[[#This Row],[QE8: results]]="none"),"reject","ok")</f>
        <v>ok</v>
      </c>
      <c r="Q27" s="5" t="str">
        <f>IF(Table2[[#This Row],[QE score]]&lt;=$Q$1,"reject","ok")</f>
        <v>ok</v>
      </c>
      <c r="R27" s="5" t="str">
        <f>IF(AND(Table2[[#This Row],[QE R1:
QE2/3/5/8]] &lt;&gt; "reject", Table2[[#This Row],[QE R2:
cut-off]] &lt;&gt; "reject"),"yes","no")</f>
        <v>yes</v>
      </c>
    </row>
    <row r="28" spans="1:18" x14ac:dyDescent="0.25">
      <c r="A28" t="s">
        <v>47</v>
      </c>
      <c r="B28" t="s">
        <v>48</v>
      </c>
      <c r="C28" s="5">
        <v>2012</v>
      </c>
      <c r="D28" s="5" t="s">
        <v>51</v>
      </c>
      <c r="E28" s="5" t="s">
        <v>2979</v>
      </c>
      <c r="F28">
        <v>9</v>
      </c>
      <c r="G28" t="s">
        <v>3821</v>
      </c>
      <c r="H28" t="s">
        <v>3821</v>
      </c>
      <c r="I28" t="s">
        <v>3821</v>
      </c>
      <c r="J28" t="s">
        <v>3822</v>
      </c>
      <c r="K28" t="s">
        <v>3821</v>
      </c>
      <c r="L28" t="s">
        <v>3821</v>
      </c>
      <c r="M28" t="s">
        <v>3821</v>
      </c>
      <c r="N28" t="s">
        <v>3822</v>
      </c>
      <c r="O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8" t="str">
        <f>IF(OR(Table2[[#This Row],[QE2: method]]="none",Table2[[#This Row],[QE3: l+m]]="none",Table2[[#This Row],[QE5: long]]="none",Table2[[#This Row],[QE8: results]]="none"),"reject","ok")</f>
        <v>ok</v>
      </c>
      <c r="Q28" s="5" t="str">
        <f>IF(Table2[[#This Row],[QE score]]&lt;=$Q$1,"reject","ok")</f>
        <v>ok</v>
      </c>
      <c r="R28" s="5" t="str">
        <f>IF(AND(Table2[[#This Row],[QE R1:
QE2/3/5/8]] &lt;&gt; "reject", Table2[[#This Row],[QE R2:
cut-off]] &lt;&gt; "reject"),"yes","no")</f>
        <v>yes</v>
      </c>
    </row>
    <row r="29" spans="1:18" x14ac:dyDescent="0.25">
      <c r="A29" t="s">
        <v>682</v>
      </c>
      <c r="B29" t="s">
        <v>683</v>
      </c>
      <c r="C29" s="5">
        <v>2012</v>
      </c>
      <c r="D29" s="5" t="s">
        <v>685</v>
      </c>
      <c r="E29" s="5" t="s">
        <v>1850</v>
      </c>
      <c r="F29">
        <v>10</v>
      </c>
      <c r="G29" t="s">
        <v>3821</v>
      </c>
      <c r="H29" t="s">
        <v>3821</v>
      </c>
      <c r="I29" t="s">
        <v>3821</v>
      </c>
      <c r="J29" t="s">
        <v>3821</v>
      </c>
      <c r="K29" t="s">
        <v>3821</v>
      </c>
      <c r="L29" t="s">
        <v>3821</v>
      </c>
      <c r="M29" t="s">
        <v>3821</v>
      </c>
      <c r="N29" t="s">
        <v>3821</v>
      </c>
      <c r="O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9" t="str">
        <f>IF(OR(Table2[[#This Row],[QE2: method]]="none",Table2[[#This Row],[QE3: l+m]]="none",Table2[[#This Row],[QE5: long]]="none",Table2[[#This Row],[QE8: results]]="none"),"reject","ok")</f>
        <v>ok</v>
      </c>
      <c r="Q29" s="5" t="str">
        <f>IF(Table2[[#This Row],[QE score]]&lt;=$Q$1,"reject","ok")</f>
        <v>ok</v>
      </c>
      <c r="R29" s="5" t="str">
        <f>IF(AND(Table2[[#This Row],[QE R1:
QE2/3/5/8]] &lt;&gt; "reject", Table2[[#This Row],[QE R2:
cut-off]] &lt;&gt; "reject"),"yes","no")</f>
        <v>yes</v>
      </c>
    </row>
    <row r="30" spans="1:18" x14ac:dyDescent="0.25">
      <c r="A30" t="s">
        <v>337</v>
      </c>
      <c r="B30" t="s">
        <v>338</v>
      </c>
      <c r="C30" s="5">
        <v>2012</v>
      </c>
      <c r="D30" s="5" t="s">
        <v>340</v>
      </c>
      <c r="E30" s="5" t="s">
        <v>3123</v>
      </c>
      <c r="F30">
        <v>8</v>
      </c>
      <c r="G30" t="s">
        <v>3822</v>
      </c>
      <c r="H30" t="s">
        <v>3821</v>
      </c>
      <c r="I30" t="s">
        <v>3822</v>
      </c>
      <c r="J30" t="s">
        <v>3822</v>
      </c>
      <c r="K30" t="s">
        <v>3821</v>
      </c>
      <c r="L30" t="s">
        <v>3821</v>
      </c>
      <c r="M30" t="s">
        <v>3821</v>
      </c>
      <c r="N30" t="s">
        <v>3821</v>
      </c>
      <c r="O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0" t="str">
        <f>IF(OR(Table2[[#This Row],[QE2: method]]="none",Table2[[#This Row],[QE3: l+m]]="none",Table2[[#This Row],[QE5: long]]="none",Table2[[#This Row],[QE8: results]]="none"),"reject","ok")</f>
        <v>ok</v>
      </c>
      <c r="Q30" s="5" t="str">
        <f>IF(Table2[[#This Row],[QE score]]&lt;=$Q$1,"reject","ok")</f>
        <v>ok</v>
      </c>
      <c r="R30" s="5" t="str">
        <f>IF(AND(Table2[[#This Row],[QE R1:
QE2/3/5/8]] &lt;&gt; "reject", Table2[[#This Row],[QE R2:
cut-off]] &lt;&gt; "reject"),"yes","no")</f>
        <v>yes</v>
      </c>
    </row>
    <row r="31" spans="1:18" x14ac:dyDescent="0.25">
      <c r="A31" t="s">
        <v>3100</v>
      </c>
      <c r="B31" t="s">
        <v>3101</v>
      </c>
      <c r="C31" s="5">
        <v>2013</v>
      </c>
      <c r="D31" s="5" t="s">
        <v>3104</v>
      </c>
      <c r="E31" s="5" t="s">
        <v>3105</v>
      </c>
      <c r="F31">
        <v>8.5</v>
      </c>
      <c r="G31" t="s">
        <v>3822</v>
      </c>
      <c r="H31" t="s">
        <v>3821</v>
      </c>
      <c r="I31" t="s">
        <v>3822</v>
      </c>
      <c r="J31" t="s">
        <v>3821</v>
      </c>
      <c r="K31" t="s">
        <v>3821</v>
      </c>
      <c r="L31" t="s">
        <v>3821</v>
      </c>
      <c r="M31" t="s">
        <v>3821</v>
      </c>
      <c r="N31" t="s">
        <v>3821</v>
      </c>
      <c r="O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31" t="str">
        <f>IF(OR(Table2[[#This Row],[QE2: method]]="none",Table2[[#This Row],[QE3: l+m]]="none",Table2[[#This Row],[QE5: long]]="none",Table2[[#This Row],[QE8: results]]="none"),"reject","ok")</f>
        <v>ok</v>
      </c>
      <c r="Q31" s="5" t="str">
        <f>IF(Table2[[#This Row],[QE score]]&lt;=$Q$1,"reject","ok")</f>
        <v>ok</v>
      </c>
      <c r="R31" s="5" t="str">
        <f>IF(AND(Table2[[#This Row],[QE R1:
QE2/3/5/8]] &lt;&gt; "reject", Table2[[#This Row],[QE R2:
cut-off]] &lt;&gt; "reject"),"yes","no")</f>
        <v>yes</v>
      </c>
    </row>
    <row r="32" spans="1:18" x14ac:dyDescent="0.25">
      <c r="A32" t="s">
        <v>2656</v>
      </c>
      <c r="B32" t="s">
        <v>2657</v>
      </c>
      <c r="C32" s="5">
        <v>2013</v>
      </c>
      <c r="D32" s="5" t="s">
        <v>2660</v>
      </c>
      <c r="E32" s="5" t="s">
        <v>2661</v>
      </c>
      <c r="F32">
        <v>9</v>
      </c>
      <c r="G32" t="s">
        <v>3823</v>
      </c>
      <c r="H32" t="s">
        <v>3821</v>
      </c>
      <c r="I32" t="s">
        <v>3821</v>
      </c>
      <c r="J32" t="s">
        <v>3821</v>
      </c>
      <c r="K32" t="s">
        <v>3821</v>
      </c>
      <c r="L32" t="s">
        <v>3821</v>
      </c>
      <c r="M32" t="s">
        <v>3821</v>
      </c>
      <c r="N32" t="s">
        <v>3821</v>
      </c>
      <c r="O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2" t="str">
        <f>IF(OR(Table2[[#This Row],[QE2: method]]="none",Table2[[#This Row],[QE3: l+m]]="none",Table2[[#This Row],[QE5: long]]="none",Table2[[#This Row],[QE8: results]]="none"),"reject","ok")</f>
        <v>ok</v>
      </c>
      <c r="Q32" s="5" t="str">
        <f>IF(Table2[[#This Row],[QE score]]&lt;=$Q$1,"reject","ok")</f>
        <v>ok</v>
      </c>
      <c r="R32" s="5" t="str">
        <f>IF(AND(Table2[[#This Row],[QE R1:
QE2/3/5/8]] &lt;&gt; "reject", Table2[[#This Row],[QE R2:
cut-off]] &lt;&gt; "reject"),"yes","no")</f>
        <v>yes</v>
      </c>
    </row>
    <row r="33" spans="1:18" x14ac:dyDescent="0.25">
      <c r="A33" t="s">
        <v>1402</v>
      </c>
      <c r="B33" t="s">
        <v>858</v>
      </c>
      <c r="C33" s="5">
        <v>2013</v>
      </c>
      <c r="D33" s="5" t="s">
        <v>1404</v>
      </c>
      <c r="E33" s="5" t="s">
        <v>1554</v>
      </c>
      <c r="F33">
        <v>9</v>
      </c>
      <c r="G33" t="s">
        <v>3822</v>
      </c>
      <c r="H33" t="s">
        <v>3821</v>
      </c>
      <c r="I33" t="s">
        <v>3821</v>
      </c>
      <c r="J33" t="s">
        <v>3822</v>
      </c>
      <c r="K33" t="s">
        <v>3821</v>
      </c>
      <c r="L33" t="s">
        <v>3821</v>
      </c>
      <c r="M33" t="s">
        <v>3821</v>
      </c>
      <c r="N33" t="s">
        <v>3821</v>
      </c>
      <c r="O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3" t="str">
        <f>IF(OR(Table2[[#This Row],[QE2: method]]="none",Table2[[#This Row],[QE3: l+m]]="none",Table2[[#This Row],[QE5: long]]="none",Table2[[#This Row],[QE8: results]]="none"),"reject","ok")</f>
        <v>ok</v>
      </c>
      <c r="Q33" s="5" t="str">
        <f>IF(Table2[[#This Row],[QE score]]&lt;=$Q$1,"reject","ok")</f>
        <v>ok</v>
      </c>
      <c r="R33" s="5" t="str">
        <f>IF(AND(Table2[[#This Row],[QE R1:
QE2/3/5/8]] &lt;&gt; "reject", Table2[[#This Row],[QE R2:
cut-off]] &lt;&gt; "reject"),"yes","no")</f>
        <v>yes</v>
      </c>
    </row>
    <row r="34" spans="1:18" x14ac:dyDescent="0.25">
      <c r="A34" t="s">
        <v>486</v>
      </c>
      <c r="B34" t="s">
        <v>3107</v>
      </c>
      <c r="C34" s="5">
        <v>2013</v>
      </c>
      <c r="D34" s="5" t="s">
        <v>489</v>
      </c>
      <c r="E34" s="5" t="s">
        <v>3108</v>
      </c>
      <c r="F34">
        <v>9.5</v>
      </c>
      <c r="G34" t="s">
        <v>3821</v>
      </c>
      <c r="H34" t="s">
        <v>3821</v>
      </c>
      <c r="I34" t="s">
        <v>3821</v>
      </c>
      <c r="J34" t="s">
        <v>3821</v>
      </c>
      <c r="K34" t="s">
        <v>3821</v>
      </c>
      <c r="L34" t="s">
        <v>3821</v>
      </c>
      <c r="M34" t="s">
        <v>3821</v>
      </c>
      <c r="N34" t="s">
        <v>3822</v>
      </c>
      <c r="O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4" t="str">
        <f>IF(OR(Table2[[#This Row],[QE2: method]]="none",Table2[[#This Row],[QE3: l+m]]="none",Table2[[#This Row],[QE5: long]]="none",Table2[[#This Row],[QE8: results]]="none"),"reject","ok")</f>
        <v>ok</v>
      </c>
      <c r="Q34" s="5" t="str">
        <f>IF(Table2[[#This Row],[QE score]]&lt;=$Q$1,"reject","ok")</f>
        <v>ok</v>
      </c>
      <c r="R34" s="5" t="str">
        <f>IF(AND(Table2[[#This Row],[QE R1:
QE2/3/5/8]] &lt;&gt; "reject", Table2[[#This Row],[QE R2:
cut-off]] &lt;&gt; "reject"),"yes","no")</f>
        <v>yes</v>
      </c>
    </row>
    <row r="35" spans="1:18" x14ac:dyDescent="0.25">
      <c r="A35" t="s">
        <v>2337</v>
      </c>
      <c r="B35" t="s">
        <v>1001</v>
      </c>
      <c r="C35" s="5">
        <v>2013</v>
      </c>
      <c r="D35" s="5" t="s">
        <v>421</v>
      </c>
      <c r="E35" s="5" t="s">
        <v>2339</v>
      </c>
      <c r="F35">
        <v>9.5</v>
      </c>
      <c r="G35" t="s">
        <v>3822</v>
      </c>
      <c r="H35" t="s">
        <v>3821</v>
      </c>
      <c r="I35" t="s">
        <v>3821</v>
      </c>
      <c r="J35" t="s">
        <v>3821</v>
      </c>
      <c r="K35" t="s">
        <v>3821</v>
      </c>
      <c r="L35" t="s">
        <v>3821</v>
      </c>
      <c r="M35" t="s">
        <v>3821</v>
      </c>
      <c r="N35" t="s">
        <v>3821</v>
      </c>
      <c r="O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5" t="str">
        <f>IF(OR(Table2[[#This Row],[QE2: method]]="none",Table2[[#This Row],[QE3: l+m]]="none",Table2[[#This Row],[QE5: long]]="none",Table2[[#This Row],[QE8: results]]="none"),"reject","ok")</f>
        <v>ok</v>
      </c>
      <c r="Q35" s="5" t="str">
        <f>IF(Table2[[#This Row],[QE score]]&lt;=$Q$1,"reject","ok")</f>
        <v>ok</v>
      </c>
      <c r="R35" s="5" t="str">
        <f>IF(AND(Table2[[#This Row],[QE R1:
QE2/3/5/8]] &lt;&gt; "reject", Table2[[#This Row],[QE R2:
cut-off]] &lt;&gt; "reject"),"yes","no")</f>
        <v>yes</v>
      </c>
    </row>
    <row r="36" spans="1:18" x14ac:dyDescent="0.25">
      <c r="A36" t="s">
        <v>2752</v>
      </c>
      <c r="B36" t="s">
        <v>2753</v>
      </c>
      <c r="C36" s="5">
        <v>2013</v>
      </c>
      <c r="D36" s="5" t="s">
        <v>2755</v>
      </c>
      <c r="E36" s="5" t="s">
        <v>3072</v>
      </c>
      <c r="F36">
        <v>9</v>
      </c>
      <c r="G36" t="s">
        <v>3821</v>
      </c>
      <c r="H36" t="s">
        <v>3821</v>
      </c>
      <c r="I36" t="s">
        <v>3821</v>
      </c>
      <c r="J36" t="s">
        <v>3822</v>
      </c>
      <c r="K36" t="s">
        <v>3821</v>
      </c>
      <c r="L36" t="s">
        <v>3821</v>
      </c>
      <c r="M36" t="s">
        <v>3821</v>
      </c>
      <c r="N36" t="s">
        <v>3822</v>
      </c>
      <c r="O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6" t="str">
        <f>IF(OR(Table2[[#This Row],[QE2: method]]="none",Table2[[#This Row],[QE3: l+m]]="none",Table2[[#This Row],[QE5: long]]="none",Table2[[#This Row],[QE8: results]]="none"),"reject","ok")</f>
        <v>ok</v>
      </c>
      <c r="Q36" s="5" t="str">
        <f>IF(Table2[[#This Row],[QE score]]&lt;=$Q$1,"reject","ok")</f>
        <v>ok</v>
      </c>
      <c r="R36" s="5" t="str">
        <f>IF(AND(Table2[[#This Row],[QE R1:
QE2/3/5/8]] &lt;&gt; "reject", Table2[[#This Row],[QE R2:
cut-off]] &lt;&gt; "reject"),"yes","no")</f>
        <v>yes</v>
      </c>
    </row>
    <row r="37" spans="1:18" x14ac:dyDescent="0.25">
      <c r="A37" t="s">
        <v>1334</v>
      </c>
      <c r="B37" t="s">
        <v>1335</v>
      </c>
      <c r="C37" s="5">
        <v>2013</v>
      </c>
      <c r="D37" s="5" t="s">
        <v>1337</v>
      </c>
      <c r="E37" s="5" t="s">
        <v>3197</v>
      </c>
      <c r="F37">
        <v>9</v>
      </c>
      <c r="G37" t="s">
        <v>3821</v>
      </c>
      <c r="H37" t="s">
        <v>3821</v>
      </c>
      <c r="I37" t="s">
        <v>3821</v>
      </c>
      <c r="J37" t="s">
        <v>3821</v>
      </c>
      <c r="K37" t="s">
        <v>3821</v>
      </c>
      <c r="L37" t="s">
        <v>3821</v>
      </c>
      <c r="M37" t="s">
        <v>3823</v>
      </c>
      <c r="N37" t="s">
        <v>3821</v>
      </c>
      <c r="O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7" t="str">
        <f>IF(OR(Table2[[#This Row],[QE2: method]]="none",Table2[[#This Row],[QE3: l+m]]="none",Table2[[#This Row],[QE5: long]]="none",Table2[[#This Row],[QE8: results]]="none"),"reject","ok")</f>
        <v>ok</v>
      </c>
      <c r="Q37" s="5" t="str">
        <f>IF(Table2[[#This Row],[QE score]]&lt;=$Q$1,"reject","ok")</f>
        <v>ok</v>
      </c>
      <c r="R37" s="5" t="str">
        <f>IF(AND(Table2[[#This Row],[QE R1:
QE2/3/5/8]] &lt;&gt; "reject", Table2[[#This Row],[QE R2:
cut-off]] &lt;&gt; "reject"),"yes","no")</f>
        <v>yes</v>
      </c>
    </row>
    <row r="38" spans="1:18" x14ac:dyDescent="0.25">
      <c r="A38" t="s">
        <v>381</v>
      </c>
      <c r="B38" t="s">
        <v>382</v>
      </c>
      <c r="C38" s="5">
        <v>2013</v>
      </c>
      <c r="D38" s="5" t="s">
        <v>384</v>
      </c>
      <c r="E38" s="5" t="s">
        <v>3098</v>
      </c>
      <c r="F38">
        <v>9</v>
      </c>
      <c r="G38" t="s">
        <v>3821</v>
      </c>
      <c r="H38" t="s">
        <v>3821</v>
      </c>
      <c r="I38" t="s">
        <v>3821</v>
      </c>
      <c r="J38" t="s">
        <v>3821</v>
      </c>
      <c r="K38" t="s">
        <v>3821</v>
      </c>
      <c r="L38" t="s">
        <v>3821</v>
      </c>
      <c r="M38" t="s">
        <v>3823</v>
      </c>
      <c r="N38" t="s">
        <v>3821</v>
      </c>
      <c r="O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8" t="str">
        <f>IF(OR(Table2[[#This Row],[QE2: method]]="none",Table2[[#This Row],[QE3: l+m]]="none",Table2[[#This Row],[QE5: long]]="none",Table2[[#This Row],[QE8: results]]="none"),"reject","ok")</f>
        <v>ok</v>
      </c>
      <c r="Q38" s="5" t="str">
        <f>IF(Table2[[#This Row],[QE score]]&lt;=$Q$1,"reject","ok")</f>
        <v>ok</v>
      </c>
      <c r="R38" s="5" t="str">
        <f>IF(AND(Table2[[#This Row],[QE R1:
QE2/3/5/8]] &lt;&gt; "reject", Table2[[#This Row],[QE R2:
cut-off]] &lt;&gt; "reject"),"yes","no")</f>
        <v>yes</v>
      </c>
    </row>
    <row r="39" spans="1:18" x14ac:dyDescent="0.25">
      <c r="A39" t="s">
        <v>2765</v>
      </c>
      <c r="B39" t="s">
        <v>3058</v>
      </c>
      <c r="C39" s="5">
        <v>2013</v>
      </c>
      <c r="D39" s="5" t="s">
        <v>2766</v>
      </c>
      <c r="E39" s="5" t="s">
        <v>3061</v>
      </c>
      <c r="F39">
        <v>8</v>
      </c>
      <c r="G39" t="s">
        <v>3822</v>
      </c>
      <c r="H39" t="s">
        <v>3822</v>
      </c>
      <c r="I39" t="s">
        <v>3821</v>
      </c>
      <c r="J39" t="s">
        <v>3822</v>
      </c>
      <c r="K39" t="s">
        <v>3821</v>
      </c>
      <c r="L39" t="s">
        <v>3821</v>
      </c>
      <c r="M39" t="s">
        <v>3821</v>
      </c>
      <c r="N39" t="s">
        <v>3822</v>
      </c>
      <c r="O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9" t="str">
        <f>IF(OR(Table2[[#This Row],[QE2: method]]="none",Table2[[#This Row],[QE3: l+m]]="none",Table2[[#This Row],[QE5: long]]="none",Table2[[#This Row],[QE8: results]]="none"),"reject","ok")</f>
        <v>ok</v>
      </c>
      <c r="Q39" s="5" t="str">
        <f>IF(Table2[[#This Row],[QE score]]&lt;=$Q$1,"reject","ok")</f>
        <v>ok</v>
      </c>
      <c r="R39" s="5" t="str">
        <f>IF(AND(Table2[[#This Row],[QE R1:
QE2/3/5/8]] &lt;&gt; "reject", Table2[[#This Row],[QE R2:
cut-off]] &lt;&gt; "reject"),"yes","no")</f>
        <v>yes</v>
      </c>
    </row>
    <row r="40" spans="1:18" x14ac:dyDescent="0.25">
      <c r="A40" t="s">
        <v>2780</v>
      </c>
      <c r="B40" t="s">
        <v>2781</v>
      </c>
      <c r="C40" s="5">
        <v>2013</v>
      </c>
      <c r="D40" s="5" t="s">
        <v>2783</v>
      </c>
      <c r="E40" s="5" t="s">
        <v>3065</v>
      </c>
      <c r="F40">
        <v>9</v>
      </c>
      <c r="G40" t="s">
        <v>3821</v>
      </c>
      <c r="H40" t="s">
        <v>3821</v>
      </c>
      <c r="I40" t="s">
        <v>3821</v>
      </c>
      <c r="J40" t="s">
        <v>3821</v>
      </c>
      <c r="K40" t="s">
        <v>3821</v>
      </c>
      <c r="L40" t="s">
        <v>3821</v>
      </c>
      <c r="M40" t="s">
        <v>3823</v>
      </c>
      <c r="N40" t="s">
        <v>3821</v>
      </c>
      <c r="O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0" t="str">
        <f>IF(OR(Table2[[#This Row],[QE2: method]]="none",Table2[[#This Row],[QE3: l+m]]="none",Table2[[#This Row],[QE5: long]]="none",Table2[[#This Row],[QE8: results]]="none"),"reject","ok")</f>
        <v>ok</v>
      </c>
      <c r="Q40" s="5" t="str">
        <f>IF(Table2[[#This Row],[QE score]]&lt;=$Q$1,"reject","ok")</f>
        <v>ok</v>
      </c>
      <c r="R40" s="5" t="str">
        <f>IF(AND(Table2[[#This Row],[QE R1:
QE2/3/5/8]] &lt;&gt; "reject", Table2[[#This Row],[QE R2:
cut-off]] &lt;&gt; "reject"),"yes","no")</f>
        <v>yes</v>
      </c>
    </row>
    <row r="41" spans="1:18" x14ac:dyDescent="0.25">
      <c r="A41" t="s">
        <v>988</v>
      </c>
      <c r="B41" t="s">
        <v>989</v>
      </c>
      <c r="C41" s="5">
        <v>2013</v>
      </c>
      <c r="D41" s="5" t="s">
        <v>990</v>
      </c>
      <c r="E41" s="5" t="s">
        <v>1972</v>
      </c>
      <c r="F41">
        <v>9</v>
      </c>
      <c r="G41" t="s">
        <v>3821</v>
      </c>
      <c r="H41" t="s">
        <v>3821</v>
      </c>
      <c r="I41" t="s">
        <v>3822</v>
      </c>
      <c r="J41" t="s">
        <v>3821</v>
      </c>
      <c r="K41" t="s">
        <v>3821</v>
      </c>
      <c r="L41" t="s">
        <v>3821</v>
      </c>
      <c r="M41" t="s">
        <v>3821</v>
      </c>
      <c r="N41" t="s">
        <v>3821</v>
      </c>
      <c r="O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1" t="str">
        <f>IF(OR(Table2[[#This Row],[QE2: method]]="none",Table2[[#This Row],[QE3: l+m]]="none",Table2[[#This Row],[QE5: long]]="none",Table2[[#This Row],[QE8: results]]="none"),"reject","ok")</f>
        <v>ok</v>
      </c>
      <c r="Q41" s="5" t="str">
        <f>IF(Table2[[#This Row],[QE score]]&lt;=$Q$1,"reject","ok")</f>
        <v>ok</v>
      </c>
      <c r="R41" s="5" t="str">
        <f>IF(AND(Table2[[#This Row],[QE R1:
QE2/3/5/8]] &lt;&gt; "reject", Table2[[#This Row],[QE R2:
cut-off]] &lt;&gt; "reject"),"yes","no")</f>
        <v>yes</v>
      </c>
    </row>
    <row r="42" spans="1:18" x14ac:dyDescent="0.25">
      <c r="A42" t="s">
        <v>896</v>
      </c>
      <c r="B42" t="s">
        <v>897</v>
      </c>
      <c r="C42" s="5">
        <v>2013</v>
      </c>
      <c r="D42" s="5" t="s">
        <v>901</v>
      </c>
      <c r="E42" s="5" t="s">
        <v>902</v>
      </c>
      <c r="F42">
        <v>9</v>
      </c>
      <c r="G42" t="s">
        <v>3821</v>
      </c>
      <c r="H42" t="s">
        <v>3821</v>
      </c>
      <c r="I42" t="s">
        <v>3821</v>
      </c>
      <c r="J42" t="s">
        <v>3821</v>
      </c>
      <c r="K42" t="s">
        <v>3821</v>
      </c>
      <c r="L42" t="s">
        <v>3821</v>
      </c>
      <c r="M42" t="s">
        <v>3823</v>
      </c>
      <c r="N42" t="s">
        <v>3821</v>
      </c>
      <c r="O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2" t="str">
        <f>IF(OR(Table2[[#This Row],[QE2: method]]="none",Table2[[#This Row],[QE3: l+m]]="none",Table2[[#This Row],[QE5: long]]="none",Table2[[#This Row],[QE8: results]]="none"),"reject","ok")</f>
        <v>ok</v>
      </c>
      <c r="Q42" s="5" t="str">
        <f>IF(Table2[[#This Row],[QE score]]&lt;=$Q$1,"reject","ok")</f>
        <v>ok</v>
      </c>
      <c r="R42" s="5" t="str">
        <f>IF(AND(Table2[[#This Row],[QE R1:
QE2/3/5/8]] &lt;&gt; "reject", Table2[[#This Row],[QE R2:
cut-off]] &lt;&gt; "reject"),"yes","no")</f>
        <v>yes</v>
      </c>
    </row>
    <row r="43" spans="1:18" x14ac:dyDescent="0.25">
      <c r="A43" t="s">
        <v>216</v>
      </c>
      <c r="B43" t="s">
        <v>217</v>
      </c>
      <c r="C43" s="5">
        <v>2013</v>
      </c>
      <c r="D43" s="5" t="s">
        <v>219</v>
      </c>
      <c r="E43" s="5" t="s">
        <v>3055</v>
      </c>
      <c r="F43">
        <v>9.5</v>
      </c>
      <c r="G43" t="s">
        <v>3821</v>
      </c>
      <c r="H43" s="14" t="s">
        <v>3822</v>
      </c>
      <c r="I43" t="s">
        <v>3821</v>
      </c>
      <c r="J43" t="s">
        <v>3821</v>
      </c>
      <c r="K43" t="s">
        <v>3821</v>
      </c>
      <c r="L43" t="s">
        <v>3821</v>
      </c>
      <c r="M43" t="s">
        <v>3821</v>
      </c>
      <c r="N43" t="s">
        <v>3821</v>
      </c>
      <c r="O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3" t="str">
        <f>IF(OR(Table2[[#This Row],[QE2: method]]="none",Table2[[#This Row],[QE3: l+m]]="none",Table2[[#This Row],[QE5: long]]="none",Table2[[#This Row],[QE8: results]]="none"),"reject","ok")</f>
        <v>ok</v>
      </c>
      <c r="Q43" s="5" t="str">
        <f>IF(Table2[[#This Row],[QE score]]&lt;=$Q$1,"reject","ok")</f>
        <v>ok</v>
      </c>
      <c r="R43" s="5" t="str">
        <f>IF(AND(Table2[[#This Row],[QE R1:
QE2/3/5/8]] &lt;&gt; "reject", Table2[[#This Row],[QE R2:
cut-off]] &lt;&gt; "reject"),"yes","no")</f>
        <v>yes</v>
      </c>
    </row>
    <row r="44" spans="1:18" x14ac:dyDescent="0.25">
      <c r="A44" t="s">
        <v>3075</v>
      </c>
      <c r="B44" t="s">
        <v>949</v>
      </c>
      <c r="C44" s="5">
        <v>2013</v>
      </c>
      <c r="D44" s="5" t="s">
        <v>951</v>
      </c>
      <c r="E44" s="5" t="s">
        <v>3077</v>
      </c>
      <c r="F44">
        <v>10</v>
      </c>
      <c r="G44" t="s">
        <v>3821</v>
      </c>
      <c r="H44" t="s">
        <v>3821</v>
      </c>
      <c r="I44" t="s">
        <v>3821</v>
      </c>
      <c r="J44" t="s">
        <v>3821</v>
      </c>
      <c r="K44" t="s">
        <v>3821</v>
      </c>
      <c r="L44" t="s">
        <v>3821</v>
      </c>
      <c r="M44" t="s">
        <v>3821</v>
      </c>
      <c r="N44" t="s">
        <v>3821</v>
      </c>
      <c r="O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4" t="str">
        <f>IF(OR(Table2[[#This Row],[QE2: method]]="none",Table2[[#This Row],[QE3: l+m]]="none",Table2[[#This Row],[QE5: long]]="none",Table2[[#This Row],[QE8: results]]="none"),"reject","ok")</f>
        <v>ok</v>
      </c>
      <c r="Q44" s="5" t="str">
        <f>IF(Table2[[#This Row],[QE score]]&lt;=$Q$1,"reject","ok")</f>
        <v>ok</v>
      </c>
      <c r="R44" s="5" t="str">
        <f>IF(AND(Table2[[#This Row],[QE R1:
QE2/3/5/8]] &lt;&gt; "reject", Table2[[#This Row],[QE R2:
cut-off]] &lt;&gt; "reject"),"yes","no")</f>
        <v>yes</v>
      </c>
    </row>
    <row r="45" spans="1:18" x14ac:dyDescent="0.25">
      <c r="A45" t="s">
        <v>3091</v>
      </c>
      <c r="B45" t="s">
        <v>338</v>
      </c>
      <c r="C45" s="5">
        <v>2013</v>
      </c>
      <c r="D45" s="5" t="s">
        <v>3094</v>
      </c>
      <c r="E45" s="5" t="s">
        <v>3095</v>
      </c>
      <c r="F45">
        <v>9</v>
      </c>
      <c r="G45" t="s">
        <v>3822</v>
      </c>
      <c r="H45" t="s">
        <v>3821</v>
      </c>
      <c r="I45" t="s">
        <v>3821</v>
      </c>
      <c r="J45" t="s">
        <v>3822</v>
      </c>
      <c r="K45" t="s">
        <v>3821</v>
      </c>
      <c r="L45" t="s">
        <v>3821</v>
      </c>
      <c r="M45" t="s">
        <v>3821</v>
      </c>
      <c r="N45" t="s">
        <v>3821</v>
      </c>
      <c r="O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5" t="str">
        <f>IF(OR(Table2[[#This Row],[QE2: method]]="none",Table2[[#This Row],[QE3: l+m]]="none",Table2[[#This Row],[QE5: long]]="none",Table2[[#This Row],[QE8: results]]="none"),"reject","ok")</f>
        <v>ok</v>
      </c>
      <c r="Q45" s="5" t="str">
        <f>IF(Table2[[#This Row],[QE score]]&lt;=$Q$1,"reject","ok")</f>
        <v>ok</v>
      </c>
      <c r="R45" s="5" t="str">
        <f>IF(AND(Table2[[#This Row],[QE R1:
QE2/3/5/8]] &lt;&gt; "reject", Table2[[#This Row],[QE R2:
cut-off]] &lt;&gt; "reject"),"yes","no")</f>
        <v>yes</v>
      </c>
    </row>
    <row r="46" spans="1:18" x14ac:dyDescent="0.25">
      <c r="A46" t="s">
        <v>2574</v>
      </c>
      <c r="B46" t="s">
        <v>338</v>
      </c>
      <c r="C46" s="5">
        <v>2013</v>
      </c>
      <c r="D46" s="5" t="s">
        <v>2577</v>
      </c>
      <c r="E46" s="5" t="s">
        <v>2578</v>
      </c>
      <c r="F46">
        <v>9</v>
      </c>
      <c r="G46" t="s">
        <v>3822</v>
      </c>
      <c r="H46" t="s">
        <v>3821</v>
      </c>
      <c r="I46" t="s">
        <v>3821</v>
      </c>
      <c r="J46" t="s">
        <v>3822</v>
      </c>
      <c r="K46" t="s">
        <v>3821</v>
      </c>
      <c r="L46" t="s">
        <v>3821</v>
      </c>
      <c r="M46" t="s">
        <v>3821</v>
      </c>
      <c r="N46" t="s">
        <v>3821</v>
      </c>
      <c r="O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6" t="str">
        <f>IF(OR(Table2[[#This Row],[QE2: method]]="none",Table2[[#This Row],[QE3: l+m]]="none",Table2[[#This Row],[QE5: long]]="none",Table2[[#This Row],[QE8: results]]="none"),"reject","ok")</f>
        <v>ok</v>
      </c>
      <c r="Q46" s="5" t="str">
        <f>IF(Table2[[#This Row],[QE score]]&lt;=$Q$1,"reject","ok")</f>
        <v>ok</v>
      </c>
      <c r="R46" s="5" t="str">
        <f>IF(AND(Table2[[#This Row],[QE R1:
QE2/3/5/8]] &lt;&gt; "reject", Table2[[#This Row],[QE R2:
cut-off]] &lt;&gt; "reject"),"yes","no")</f>
        <v>yes</v>
      </c>
    </row>
    <row r="47" spans="1:18" x14ac:dyDescent="0.25">
      <c r="A47" t="s">
        <v>778</v>
      </c>
      <c r="B47" t="s">
        <v>476</v>
      </c>
      <c r="C47" s="5">
        <v>2013</v>
      </c>
      <c r="D47" s="5" t="s">
        <v>780</v>
      </c>
      <c r="E47" s="5" t="s">
        <v>3202</v>
      </c>
      <c r="F47">
        <v>10</v>
      </c>
      <c r="G47" t="s">
        <v>3821</v>
      </c>
      <c r="H47" t="s">
        <v>3821</v>
      </c>
      <c r="I47" t="s">
        <v>3821</v>
      </c>
      <c r="J47" t="s">
        <v>3821</v>
      </c>
      <c r="K47" t="s">
        <v>3821</v>
      </c>
      <c r="L47" t="s">
        <v>3821</v>
      </c>
      <c r="M47" t="s">
        <v>3821</v>
      </c>
      <c r="N47" t="s">
        <v>3821</v>
      </c>
      <c r="O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7" t="str">
        <f>IF(OR(Table2[[#This Row],[QE2: method]]="none",Table2[[#This Row],[QE3: l+m]]="none",Table2[[#This Row],[QE5: long]]="none",Table2[[#This Row],[QE8: results]]="none"),"reject","ok")</f>
        <v>ok</v>
      </c>
      <c r="Q47" s="5" t="str">
        <f>IF(Table2[[#This Row],[QE score]]&lt;=$Q$1,"reject","ok")</f>
        <v>ok</v>
      </c>
      <c r="R47" s="5" t="str">
        <f>IF(AND(Table2[[#This Row],[QE R1:
QE2/3/5/8]] &lt;&gt; "reject", Table2[[#This Row],[QE R2:
cut-off]] &lt;&gt; "reject"),"yes","no")</f>
        <v>yes</v>
      </c>
    </row>
    <row r="48" spans="1:18" x14ac:dyDescent="0.25">
      <c r="A48" t="s">
        <v>962</v>
      </c>
      <c r="B48" t="s">
        <v>963</v>
      </c>
      <c r="C48" s="5">
        <v>2013</v>
      </c>
      <c r="D48" s="5" t="s">
        <v>965</v>
      </c>
      <c r="E48" s="5" t="s">
        <v>3193</v>
      </c>
      <c r="F48">
        <v>9.5</v>
      </c>
      <c r="G48" t="s">
        <v>3821</v>
      </c>
      <c r="H48" t="s">
        <v>3821</v>
      </c>
      <c r="I48" t="s">
        <v>3821</v>
      </c>
      <c r="J48" t="s">
        <v>3821</v>
      </c>
      <c r="K48" t="s">
        <v>3821</v>
      </c>
      <c r="L48" t="s">
        <v>3821</v>
      </c>
      <c r="M48" t="s">
        <v>3821</v>
      </c>
      <c r="N48" t="s">
        <v>3822</v>
      </c>
      <c r="O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8" t="str">
        <f>IF(OR(Table2[[#This Row],[QE2: method]]="none",Table2[[#This Row],[QE3: l+m]]="none",Table2[[#This Row],[QE5: long]]="none",Table2[[#This Row],[QE8: results]]="none"),"reject","ok")</f>
        <v>ok</v>
      </c>
      <c r="Q48" s="5" t="str">
        <f>IF(Table2[[#This Row],[QE score]]&lt;=$Q$1,"reject","ok")</f>
        <v>ok</v>
      </c>
      <c r="R48" s="5" t="str">
        <f>IF(AND(Table2[[#This Row],[QE R1:
QE2/3/5/8]] &lt;&gt; "reject", Table2[[#This Row],[QE R2:
cut-off]] &lt;&gt; "reject"),"yes","no")</f>
        <v>yes</v>
      </c>
    </row>
    <row r="49" spans="1:18" x14ac:dyDescent="0.25">
      <c r="A49" t="s">
        <v>2631</v>
      </c>
      <c r="B49" t="s">
        <v>850</v>
      </c>
      <c r="C49" s="5">
        <v>2013</v>
      </c>
      <c r="D49" s="5" t="s">
        <v>2634</v>
      </c>
      <c r="E49" s="5" t="s">
        <v>2635</v>
      </c>
      <c r="F49">
        <v>9.5</v>
      </c>
      <c r="G49" t="s">
        <v>3821</v>
      </c>
      <c r="H49" t="s">
        <v>3821</v>
      </c>
      <c r="I49" t="s">
        <v>3821</v>
      </c>
      <c r="J49" t="s">
        <v>3822</v>
      </c>
      <c r="K49" t="s">
        <v>3821</v>
      </c>
      <c r="L49" t="s">
        <v>3821</v>
      </c>
      <c r="M49" t="s">
        <v>3821</v>
      </c>
      <c r="N49" t="s">
        <v>3821</v>
      </c>
      <c r="O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9" t="str">
        <f>IF(OR(Table2[[#This Row],[QE2: method]]="none",Table2[[#This Row],[QE3: l+m]]="none",Table2[[#This Row],[QE5: long]]="none",Table2[[#This Row],[QE8: results]]="none"),"reject","ok")</f>
        <v>ok</v>
      </c>
      <c r="Q49" s="5" t="str">
        <f>IF(Table2[[#This Row],[QE score]]&lt;=$Q$1,"reject","ok")</f>
        <v>ok</v>
      </c>
      <c r="R49" s="5" t="str">
        <f>IF(AND(Table2[[#This Row],[QE R1:
QE2/3/5/8]] &lt;&gt; "reject", Table2[[#This Row],[QE R2:
cut-off]] &lt;&gt; "reject"),"yes","no")</f>
        <v>yes</v>
      </c>
    </row>
    <row r="50" spans="1:18" x14ac:dyDescent="0.25">
      <c r="A50" t="s">
        <v>2506</v>
      </c>
      <c r="B50" t="s">
        <v>2507</v>
      </c>
      <c r="C50" s="5">
        <v>2014</v>
      </c>
      <c r="D50" s="5" t="s">
        <v>2510</v>
      </c>
      <c r="E50" s="5" t="s">
        <v>2511</v>
      </c>
      <c r="F50">
        <v>8.5</v>
      </c>
      <c r="G50" t="s">
        <v>3822</v>
      </c>
      <c r="H50" t="s">
        <v>3821</v>
      </c>
      <c r="I50" t="s">
        <v>3822</v>
      </c>
      <c r="J50" t="s">
        <v>3821</v>
      </c>
      <c r="K50" t="s">
        <v>3821</v>
      </c>
      <c r="L50" t="s">
        <v>3821</v>
      </c>
      <c r="M50" t="s">
        <v>3821</v>
      </c>
      <c r="N50" t="s">
        <v>3821</v>
      </c>
      <c r="O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0" t="str">
        <f>IF(OR(Table2[[#This Row],[QE2: method]]="none",Table2[[#This Row],[QE3: l+m]]="none",Table2[[#This Row],[QE5: long]]="none",Table2[[#This Row],[QE8: results]]="none"),"reject","ok")</f>
        <v>ok</v>
      </c>
      <c r="Q50" s="5" t="str">
        <f>IF(Table2[[#This Row],[QE score]]&lt;=$Q$1,"reject","ok")</f>
        <v>ok</v>
      </c>
      <c r="R50" s="5" t="str">
        <f>IF(AND(Table2[[#This Row],[QE R1:
QE2/3/5/8]] &lt;&gt; "reject", Table2[[#This Row],[QE R2:
cut-off]] &lt;&gt; "reject"),"yes","no")</f>
        <v>yes</v>
      </c>
    </row>
    <row r="51" spans="1:18" x14ac:dyDescent="0.25">
      <c r="A51" t="s">
        <v>516</v>
      </c>
      <c r="B51" t="s">
        <v>517</v>
      </c>
      <c r="C51" s="5">
        <v>2014</v>
      </c>
      <c r="D51" s="5" t="s">
        <v>519</v>
      </c>
      <c r="E51" s="5" t="s">
        <v>1960</v>
      </c>
      <c r="F51">
        <v>9</v>
      </c>
      <c r="G51" t="s">
        <v>3821</v>
      </c>
      <c r="H51" t="s">
        <v>3821</v>
      </c>
      <c r="I51" t="s">
        <v>3821</v>
      </c>
      <c r="J51" t="s">
        <v>3822</v>
      </c>
      <c r="K51" t="s">
        <v>3821</v>
      </c>
      <c r="L51" t="s">
        <v>3821</v>
      </c>
      <c r="M51" t="s">
        <v>3821</v>
      </c>
      <c r="N51" t="s">
        <v>3822</v>
      </c>
      <c r="O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1" t="str">
        <f>IF(OR(Table2[[#This Row],[QE2: method]]="none",Table2[[#This Row],[QE3: l+m]]="none",Table2[[#This Row],[QE5: long]]="none",Table2[[#This Row],[QE8: results]]="none"),"reject","ok")</f>
        <v>ok</v>
      </c>
      <c r="Q51" s="5" t="str">
        <f>IF(Table2[[#This Row],[QE score]]&lt;=$Q$1,"reject","ok")</f>
        <v>ok</v>
      </c>
      <c r="R51" s="5" t="str">
        <f>IF(AND(Table2[[#This Row],[QE R1:
QE2/3/5/8]] &lt;&gt; "reject", Table2[[#This Row],[QE R2:
cut-off]] &lt;&gt; "reject"),"yes","no")</f>
        <v>yes</v>
      </c>
    </row>
    <row r="52" spans="1:18" x14ac:dyDescent="0.25">
      <c r="A52" t="s">
        <v>2257</v>
      </c>
      <c r="B52" t="s">
        <v>619</v>
      </c>
      <c r="C52" s="5">
        <v>2014</v>
      </c>
      <c r="D52" s="5" t="s">
        <v>622</v>
      </c>
      <c r="E52" s="5" t="s">
        <v>2259</v>
      </c>
      <c r="F52">
        <v>9.5</v>
      </c>
      <c r="G52" t="s">
        <v>3821</v>
      </c>
      <c r="H52" t="s">
        <v>3821</v>
      </c>
      <c r="I52" t="s">
        <v>3821</v>
      </c>
      <c r="J52" t="s">
        <v>3822</v>
      </c>
      <c r="K52" t="s">
        <v>3821</v>
      </c>
      <c r="L52" t="s">
        <v>3821</v>
      </c>
      <c r="M52" t="s">
        <v>3821</v>
      </c>
      <c r="N52" t="s">
        <v>3821</v>
      </c>
      <c r="O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2" t="str">
        <f>IF(OR(Table2[[#This Row],[QE2: method]]="none",Table2[[#This Row],[QE3: l+m]]="none",Table2[[#This Row],[QE5: long]]="none",Table2[[#This Row],[QE8: results]]="none"),"reject","ok")</f>
        <v>ok</v>
      </c>
      <c r="Q52" s="5" t="str">
        <f>IF(Table2[[#This Row],[QE score]]&lt;=$Q$1,"reject","ok")</f>
        <v>ok</v>
      </c>
      <c r="R52" s="5" t="str">
        <f>IF(AND(Table2[[#This Row],[QE R1:
QE2/3/5/8]] &lt;&gt; "reject", Table2[[#This Row],[QE R2:
cut-off]] &lt;&gt; "reject"),"yes","no")</f>
        <v>yes</v>
      </c>
    </row>
    <row r="53" spans="1:18" x14ac:dyDescent="0.25">
      <c r="A53" t="s">
        <v>1018</v>
      </c>
      <c r="B53" t="s">
        <v>1019</v>
      </c>
      <c r="C53" s="5">
        <v>2014</v>
      </c>
      <c r="D53" s="5" t="s">
        <v>1020</v>
      </c>
      <c r="E53" s="5" t="s">
        <v>3184</v>
      </c>
      <c r="F53">
        <v>9.5</v>
      </c>
      <c r="G53" t="s">
        <v>3821</v>
      </c>
      <c r="H53" t="s">
        <v>3821</v>
      </c>
      <c r="I53" t="s">
        <v>3821</v>
      </c>
      <c r="J53" t="s">
        <v>3821</v>
      </c>
      <c r="K53" t="s">
        <v>3821</v>
      </c>
      <c r="L53" t="s">
        <v>3821</v>
      </c>
      <c r="M53" t="s">
        <v>3821</v>
      </c>
      <c r="N53" t="s">
        <v>3822</v>
      </c>
      <c r="O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3" t="str">
        <f>IF(OR(Table2[[#This Row],[QE2: method]]="none",Table2[[#This Row],[QE3: l+m]]="none",Table2[[#This Row],[QE5: long]]="none",Table2[[#This Row],[QE8: results]]="none"),"reject","ok")</f>
        <v>ok</v>
      </c>
      <c r="Q53" s="5" t="str">
        <f>IF(Table2[[#This Row],[QE score]]&lt;=$Q$1,"reject","ok")</f>
        <v>ok</v>
      </c>
      <c r="R53" s="5" t="str">
        <f>IF(AND(Table2[[#This Row],[QE R1:
QE2/3/5/8]] &lt;&gt; "reject", Table2[[#This Row],[QE R2:
cut-off]] &lt;&gt; "reject"),"yes","no")</f>
        <v>yes</v>
      </c>
    </row>
    <row r="54" spans="1:18" x14ac:dyDescent="0.25">
      <c r="A54" t="s">
        <v>531</v>
      </c>
      <c r="B54" t="s">
        <v>532</v>
      </c>
      <c r="C54" s="5">
        <v>2014</v>
      </c>
      <c r="D54" s="5" t="s">
        <v>534</v>
      </c>
      <c r="E54" s="5" t="s">
        <v>1706</v>
      </c>
      <c r="F54">
        <v>8.5</v>
      </c>
      <c r="G54" t="s">
        <v>3821</v>
      </c>
      <c r="H54" t="s">
        <v>3822</v>
      </c>
      <c r="I54" t="s">
        <v>3821</v>
      </c>
      <c r="J54" t="s">
        <v>3821</v>
      </c>
      <c r="K54" t="s">
        <v>3821</v>
      </c>
      <c r="L54" t="s">
        <v>3821</v>
      </c>
      <c r="M54" t="s">
        <v>3823</v>
      </c>
      <c r="N54" t="s">
        <v>3821</v>
      </c>
      <c r="O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4" t="str">
        <f>IF(OR(Table2[[#This Row],[QE2: method]]="none",Table2[[#This Row],[QE3: l+m]]="none",Table2[[#This Row],[QE5: long]]="none",Table2[[#This Row],[QE8: results]]="none"),"reject","ok")</f>
        <v>ok</v>
      </c>
      <c r="Q54" s="5" t="str">
        <f>IF(Table2[[#This Row],[QE score]]&lt;=$Q$1,"reject","ok")</f>
        <v>ok</v>
      </c>
      <c r="R54" s="5" t="str">
        <f>IF(AND(Table2[[#This Row],[QE R1:
QE2/3/5/8]] &lt;&gt; "reject", Table2[[#This Row],[QE R2:
cut-off]] &lt;&gt; "reject"),"yes","no")</f>
        <v>yes</v>
      </c>
    </row>
    <row r="55" spans="1:18" x14ac:dyDescent="0.25">
      <c r="A55" t="s">
        <v>199</v>
      </c>
      <c r="B55" t="s">
        <v>200</v>
      </c>
      <c r="C55" s="5">
        <v>2014</v>
      </c>
      <c r="D55" s="5" t="s">
        <v>202</v>
      </c>
      <c r="E55" s="5" t="s">
        <v>3177</v>
      </c>
      <c r="F55">
        <v>8</v>
      </c>
      <c r="G55" t="s">
        <v>3821</v>
      </c>
      <c r="H55" t="s">
        <v>3821</v>
      </c>
      <c r="I55" t="s">
        <v>3821</v>
      </c>
      <c r="J55" t="s">
        <v>3822</v>
      </c>
      <c r="K55" t="s">
        <v>3821</v>
      </c>
      <c r="L55" t="s">
        <v>3821</v>
      </c>
      <c r="M55" t="s">
        <v>3823</v>
      </c>
      <c r="N55" t="s">
        <v>3822</v>
      </c>
      <c r="O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5" t="str">
        <f>IF(OR(Table2[[#This Row],[QE2: method]]="none",Table2[[#This Row],[QE3: l+m]]="none",Table2[[#This Row],[QE5: long]]="none",Table2[[#This Row],[QE8: results]]="none"),"reject","ok")</f>
        <v>ok</v>
      </c>
      <c r="Q55" s="5" t="str">
        <f>IF(Table2[[#This Row],[QE score]]&lt;=$Q$1,"reject","ok")</f>
        <v>ok</v>
      </c>
      <c r="R55" s="5" t="str">
        <f>IF(AND(Table2[[#This Row],[QE R1:
QE2/3/5/8]] &lt;&gt; "reject", Table2[[#This Row],[QE R2:
cut-off]] &lt;&gt; "reject"),"yes","no")</f>
        <v>yes</v>
      </c>
    </row>
    <row r="56" spans="1:18" x14ac:dyDescent="0.25">
      <c r="A56" t="s">
        <v>1074</v>
      </c>
      <c r="B56" t="s">
        <v>1075</v>
      </c>
      <c r="C56" s="5">
        <v>2015</v>
      </c>
      <c r="D56" s="5" t="s">
        <v>1078</v>
      </c>
      <c r="E56" s="5" t="s">
        <v>1079</v>
      </c>
      <c r="F56">
        <v>9</v>
      </c>
      <c r="G56" t="s">
        <v>3821</v>
      </c>
      <c r="H56" t="s">
        <v>3821</v>
      </c>
      <c r="I56" t="s">
        <v>3821</v>
      </c>
      <c r="J56" t="s">
        <v>3821</v>
      </c>
      <c r="K56" t="s">
        <v>3821</v>
      </c>
      <c r="L56" t="s">
        <v>3821</v>
      </c>
      <c r="M56" t="s">
        <v>3823</v>
      </c>
      <c r="N56" t="s">
        <v>3821</v>
      </c>
      <c r="O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6" t="str">
        <f>IF(OR(Table2[[#This Row],[QE2: method]]="none",Table2[[#This Row],[QE3: l+m]]="none",Table2[[#This Row],[QE5: long]]="none",Table2[[#This Row],[QE8: results]]="none"),"reject","ok")</f>
        <v>ok</v>
      </c>
      <c r="Q56" s="5" t="str">
        <f>IF(Table2[[#This Row],[QE score]]&lt;=$Q$1,"reject","ok")</f>
        <v>ok</v>
      </c>
      <c r="R56" s="5" t="str">
        <f>IF(AND(Table2[[#This Row],[QE R1:
QE2/3/5/8]] &lt;&gt; "reject", Table2[[#This Row],[QE R2:
cut-off]] &lt;&gt; "reject"),"yes","no")</f>
        <v>yes</v>
      </c>
    </row>
    <row r="57" spans="1:18" x14ac:dyDescent="0.25">
      <c r="A57" t="s">
        <v>701</v>
      </c>
      <c r="B57" t="s">
        <v>448</v>
      </c>
      <c r="C57" s="5">
        <v>2015</v>
      </c>
      <c r="D57" s="5" t="s">
        <v>704</v>
      </c>
      <c r="E57" s="5" t="s">
        <v>3240</v>
      </c>
      <c r="F57">
        <v>9</v>
      </c>
      <c r="G57" t="s">
        <v>3821</v>
      </c>
      <c r="H57" t="s">
        <v>3821</v>
      </c>
      <c r="I57" t="s">
        <v>3821</v>
      </c>
      <c r="J57" t="s">
        <v>3821</v>
      </c>
      <c r="K57" t="s">
        <v>3821</v>
      </c>
      <c r="L57" t="s">
        <v>3821</v>
      </c>
      <c r="M57" t="s">
        <v>3823</v>
      </c>
      <c r="N57" t="s">
        <v>3821</v>
      </c>
      <c r="O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7" t="str">
        <f>IF(OR(Table2[[#This Row],[QE2: method]]="none",Table2[[#This Row],[QE3: l+m]]="none",Table2[[#This Row],[QE5: long]]="none",Table2[[#This Row],[QE8: results]]="none"),"reject","ok")</f>
        <v>ok</v>
      </c>
      <c r="Q57" s="5" t="str">
        <f>IF(Table2[[#This Row],[QE score]]&lt;=$Q$1,"reject","ok")</f>
        <v>ok</v>
      </c>
      <c r="R57" s="5" t="str">
        <f>IF(AND(Table2[[#This Row],[QE R1:
QE2/3/5/8]] &lt;&gt; "reject", Table2[[#This Row],[QE R2:
cut-off]] &lt;&gt; "reject"),"yes","no")</f>
        <v>yes</v>
      </c>
    </row>
    <row r="58" spans="1:18" x14ac:dyDescent="0.25">
      <c r="A58" t="s">
        <v>228</v>
      </c>
      <c r="B58" t="s">
        <v>2305</v>
      </c>
      <c r="C58" s="5">
        <v>2015</v>
      </c>
      <c r="D58" s="5" t="s">
        <v>230</v>
      </c>
      <c r="E58" s="5" t="s">
        <v>2307</v>
      </c>
      <c r="F58">
        <v>9</v>
      </c>
      <c r="G58" t="s">
        <v>3821</v>
      </c>
      <c r="H58" t="s">
        <v>3821</v>
      </c>
      <c r="I58" t="s">
        <v>3821</v>
      </c>
      <c r="J58" t="s">
        <v>3822</v>
      </c>
      <c r="K58" t="s">
        <v>3821</v>
      </c>
      <c r="L58" t="s">
        <v>3821</v>
      </c>
      <c r="M58" t="s">
        <v>3821</v>
      </c>
      <c r="N58" t="s">
        <v>3822</v>
      </c>
      <c r="O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8" t="str">
        <f>IF(OR(Table2[[#This Row],[QE2: method]]="none",Table2[[#This Row],[QE3: l+m]]="none",Table2[[#This Row],[QE5: long]]="none",Table2[[#This Row],[QE8: results]]="none"),"reject","ok")</f>
        <v>ok</v>
      </c>
      <c r="Q58" s="5" t="str">
        <f>IF(Table2[[#This Row],[QE score]]&lt;=$Q$1,"reject","ok")</f>
        <v>ok</v>
      </c>
      <c r="R58" s="5" t="str">
        <f>IF(AND(Table2[[#This Row],[QE R1:
QE2/3/5/8]] &lt;&gt; "reject", Table2[[#This Row],[QE R2:
cut-off]] &lt;&gt; "reject"),"yes","no")</f>
        <v>yes</v>
      </c>
    </row>
    <row r="59" spans="1:18" x14ac:dyDescent="0.25">
      <c r="A59" t="s">
        <v>938</v>
      </c>
      <c r="B59" t="s">
        <v>382</v>
      </c>
      <c r="C59" s="5">
        <v>2015</v>
      </c>
      <c r="D59" s="5" t="s">
        <v>941</v>
      </c>
      <c r="E59" s="5" t="s">
        <v>1789</v>
      </c>
      <c r="F59">
        <v>8</v>
      </c>
      <c r="G59" t="s">
        <v>3822</v>
      </c>
      <c r="H59" t="s">
        <v>3821</v>
      </c>
      <c r="I59" t="s">
        <v>3821</v>
      </c>
      <c r="J59" t="s">
        <v>3822</v>
      </c>
      <c r="K59" t="s">
        <v>3821</v>
      </c>
      <c r="L59" t="s">
        <v>3821</v>
      </c>
      <c r="M59" t="s">
        <v>3823</v>
      </c>
      <c r="N59" t="s">
        <v>3821</v>
      </c>
      <c r="O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9" t="str">
        <f>IF(OR(Table2[[#This Row],[QE2: method]]="none",Table2[[#This Row],[QE3: l+m]]="none",Table2[[#This Row],[QE5: long]]="none",Table2[[#This Row],[QE8: results]]="none"),"reject","ok")</f>
        <v>ok</v>
      </c>
      <c r="Q59" s="5" t="str">
        <f>IF(Table2[[#This Row],[QE score]]&lt;=$Q$1,"reject","ok")</f>
        <v>ok</v>
      </c>
      <c r="R59" s="5" t="str">
        <f>IF(AND(Table2[[#This Row],[QE R1:
QE2/3/5/8]] &lt;&gt; "reject", Table2[[#This Row],[QE R2:
cut-off]] &lt;&gt; "reject"),"yes","no")</f>
        <v>yes</v>
      </c>
    </row>
    <row r="60" spans="1:18" x14ac:dyDescent="0.25">
      <c r="A60" t="s">
        <v>1269</v>
      </c>
      <c r="B60" t="s">
        <v>180</v>
      </c>
      <c r="C60" s="5">
        <v>2015</v>
      </c>
      <c r="D60" s="5" t="s">
        <v>1273</v>
      </c>
      <c r="E60" s="5" t="s">
        <v>1274</v>
      </c>
      <c r="F60">
        <v>8.5</v>
      </c>
      <c r="G60" t="s">
        <v>3821</v>
      </c>
      <c r="H60" t="s">
        <v>3821</v>
      </c>
      <c r="I60" t="s">
        <v>3821</v>
      </c>
      <c r="J60" t="s">
        <v>3822</v>
      </c>
      <c r="K60" t="s">
        <v>3821</v>
      </c>
      <c r="L60" t="s">
        <v>3821</v>
      </c>
      <c r="M60" t="s">
        <v>3823</v>
      </c>
      <c r="N60" t="s">
        <v>3821</v>
      </c>
      <c r="O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0" t="str">
        <f>IF(OR(Table2[[#This Row],[QE2: method]]="none",Table2[[#This Row],[QE3: l+m]]="none",Table2[[#This Row],[QE5: long]]="none",Table2[[#This Row],[QE8: results]]="none"),"reject","ok")</f>
        <v>ok</v>
      </c>
      <c r="Q60" s="5" t="str">
        <f>IF(Table2[[#This Row],[QE score]]&lt;=$Q$1,"reject","ok")</f>
        <v>ok</v>
      </c>
      <c r="R60" s="5" t="str">
        <f>IF(AND(Table2[[#This Row],[QE R1:
QE2/3/5/8]] &lt;&gt; "reject", Table2[[#This Row],[QE R2:
cut-off]] &lt;&gt; "reject"),"yes","no")</f>
        <v>yes</v>
      </c>
    </row>
    <row r="61" spans="1:18" x14ac:dyDescent="0.25">
      <c r="A61" t="s">
        <v>479</v>
      </c>
      <c r="B61" t="s">
        <v>2794</v>
      </c>
      <c r="C61" s="5">
        <v>2015</v>
      </c>
      <c r="D61" s="5" t="s">
        <v>482</v>
      </c>
      <c r="E61" s="5" t="s">
        <v>3220</v>
      </c>
      <c r="F61">
        <v>10</v>
      </c>
      <c r="G61" t="s">
        <v>3821</v>
      </c>
      <c r="H61" t="s">
        <v>3821</v>
      </c>
      <c r="I61" t="s">
        <v>3821</v>
      </c>
      <c r="J61" t="s">
        <v>3821</v>
      </c>
      <c r="K61" t="s">
        <v>3821</v>
      </c>
      <c r="L61" t="s">
        <v>3821</v>
      </c>
      <c r="M61" t="s">
        <v>3821</v>
      </c>
      <c r="N61" t="s">
        <v>3821</v>
      </c>
      <c r="O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1" t="str">
        <f>IF(OR(Table2[[#This Row],[QE2: method]]="none",Table2[[#This Row],[QE3: l+m]]="none",Table2[[#This Row],[QE5: long]]="none",Table2[[#This Row],[QE8: results]]="none"),"reject","ok")</f>
        <v>ok</v>
      </c>
      <c r="Q61" s="5" t="str">
        <f>IF(Table2[[#This Row],[QE score]]&lt;=$Q$1,"reject","ok")</f>
        <v>ok</v>
      </c>
      <c r="R61" s="5" t="str">
        <f>IF(AND(Table2[[#This Row],[QE R1:
QE2/3/5/8]] &lt;&gt; "reject", Table2[[#This Row],[QE R2:
cut-off]] &lt;&gt; "reject"),"yes","no")</f>
        <v>yes</v>
      </c>
    </row>
    <row r="62" spans="1:18" x14ac:dyDescent="0.25">
      <c r="A62" t="s">
        <v>1289</v>
      </c>
      <c r="B62" t="s">
        <v>1290</v>
      </c>
      <c r="C62" s="5">
        <v>2015</v>
      </c>
      <c r="D62" s="5" t="s">
        <v>1294</v>
      </c>
      <c r="E62" s="5" t="s">
        <v>1295</v>
      </c>
      <c r="F62">
        <v>8</v>
      </c>
      <c r="G62" t="s">
        <v>3822</v>
      </c>
      <c r="H62" t="s">
        <v>3821</v>
      </c>
      <c r="I62" t="s">
        <v>3821</v>
      </c>
      <c r="J62" t="s">
        <v>3821</v>
      </c>
      <c r="K62" t="s">
        <v>3821</v>
      </c>
      <c r="L62" t="s">
        <v>3821</v>
      </c>
      <c r="M62" t="s">
        <v>3823</v>
      </c>
      <c r="N62" t="s">
        <v>3822</v>
      </c>
      <c r="O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2" t="str">
        <f>IF(OR(Table2[[#This Row],[QE2: method]]="none",Table2[[#This Row],[QE3: l+m]]="none",Table2[[#This Row],[QE5: long]]="none",Table2[[#This Row],[QE8: results]]="none"),"reject","ok")</f>
        <v>ok</v>
      </c>
      <c r="Q62" s="5" t="str">
        <f>IF(Table2[[#This Row],[QE score]]&lt;=$Q$1,"reject","ok")</f>
        <v>ok</v>
      </c>
      <c r="R62" s="5" t="str">
        <f>IF(AND(Table2[[#This Row],[QE R1:
QE2/3/5/8]] &lt;&gt; "reject", Table2[[#This Row],[QE R2:
cut-off]] &lt;&gt; "reject"),"yes","no")</f>
        <v>yes</v>
      </c>
    </row>
    <row r="63" spans="1:18" x14ac:dyDescent="0.25">
      <c r="A63" t="s">
        <v>3140</v>
      </c>
      <c r="B63" t="s">
        <v>3107</v>
      </c>
      <c r="C63" s="5">
        <v>2015</v>
      </c>
      <c r="D63" s="5" t="s">
        <v>1317</v>
      </c>
      <c r="E63" s="5" t="s">
        <v>3142</v>
      </c>
      <c r="F63">
        <v>10</v>
      </c>
      <c r="G63" t="s">
        <v>3821</v>
      </c>
      <c r="H63" t="s">
        <v>3821</v>
      </c>
      <c r="I63" t="s">
        <v>3821</v>
      </c>
      <c r="J63" t="s">
        <v>3821</v>
      </c>
      <c r="K63" t="s">
        <v>3821</v>
      </c>
      <c r="L63" t="s">
        <v>3821</v>
      </c>
      <c r="M63" t="s">
        <v>3821</v>
      </c>
      <c r="N63" t="s">
        <v>3821</v>
      </c>
      <c r="O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3" t="str">
        <f>IF(OR(Table2[[#This Row],[QE2: method]]="none",Table2[[#This Row],[QE3: l+m]]="none",Table2[[#This Row],[QE5: long]]="none",Table2[[#This Row],[QE8: results]]="none"),"reject","ok")</f>
        <v>ok</v>
      </c>
      <c r="Q63" s="5" t="str">
        <f>IF(Table2[[#This Row],[QE score]]&lt;=$Q$1,"reject","ok")</f>
        <v>ok</v>
      </c>
      <c r="R63" s="5" t="str">
        <f>IF(AND(Table2[[#This Row],[QE R1:
QE2/3/5/8]] &lt;&gt; "reject", Table2[[#This Row],[QE R2:
cut-off]] &lt;&gt; "reject"),"yes","no")</f>
        <v>yes</v>
      </c>
    </row>
    <row r="64" spans="1:18" x14ac:dyDescent="0.25">
      <c r="A64" t="s">
        <v>3235</v>
      </c>
      <c r="B64" t="s">
        <v>2822</v>
      </c>
      <c r="C64" s="5">
        <v>2015</v>
      </c>
      <c r="D64" s="5" t="s">
        <v>1304</v>
      </c>
      <c r="E64" s="5" t="s">
        <v>3237</v>
      </c>
      <c r="F64">
        <v>8.5</v>
      </c>
      <c r="G64" t="s">
        <v>3821</v>
      </c>
      <c r="H64" t="s">
        <v>3821</v>
      </c>
      <c r="I64" t="s">
        <v>3821</v>
      </c>
      <c r="J64" t="s">
        <v>3822</v>
      </c>
      <c r="K64" t="s">
        <v>3821</v>
      </c>
      <c r="L64" t="s">
        <v>3821</v>
      </c>
      <c r="M64" t="s">
        <v>3823</v>
      </c>
      <c r="N64" t="s">
        <v>3821</v>
      </c>
      <c r="O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4" t="str">
        <f>IF(OR(Table2[[#This Row],[QE2: method]]="none",Table2[[#This Row],[QE3: l+m]]="none",Table2[[#This Row],[QE5: long]]="none",Table2[[#This Row],[QE8: results]]="none"),"reject","ok")</f>
        <v>ok</v>
      </c>
      <c r="Q64" s="5" t="str">
        <f>IF(Table2[[#This Row],[QE score]]&lt;=$Q$1,"reject","ok")</f>
        <v>ok</v>
      </c>
      <c r="R64" s="5" t="str">
        <f>IF(AND(Table2[[#This Row],[QE R1:
QE2/3/5/8]] &lt;&gt; "reject", Table2[[#This Row],[QE R2:
cut-off]] &lt;&gt; "reject"),"yes","no")</f>
        <v>yes</v>
      </c>
    </row>
    <row r="65" spans="1:18" x14ac:dyDescent="0.25">
      <c r="A65" t="s">
        <v>303</v>
      </c>
      <c r="B65" t="s">
        <v>300</v>
      </c>
      <c r="C65" s="5">
        <v>2015</v>
      </c>
      <c r="D65" s="5" t="s">
        <v>305</v>
      </c>
      <c r="E65" s="5" t="s">
        <v>2401</v>
      </c>
      <c r="F65">
        <v>8.5</v>
      </c>
      <c r="G65" t="s">
        <v>3821</v>
      </c>
      <c r="H65" t="s">
        <v>3821</v>
      </c>
      <c r="I65" t="s">
        <v>3822</v>
      </c>
      <c r="J65" t="s">
        <v>3822</v>
      </c>
      <c r="K65" t="s">
        <v>3821</v>
      </c>
      <c r="L65" t="s">
        <v>3821</v>
      </c>
      <c r="M65" t="s">
        <v>3821</v>
      </c>
      <c r="N65" t="s">
        <v>3821</v>
      </c>
      <c r="O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5" t="str">
        <f>IF(OR(Table2[[#This Row],[QE2: method]]="none",Table2[[#This Row],[QE3: l+m]]="none",Table2[[#This Row],[QE5: long]]="none",Table2[[#This Row],[QE8: results]]="none"),"reject","ok")</f>
        <v>ok</v>
      </c>
      <c r="Q65" s="5" t="str">
        <f>IF(Table2[[#This Row],[QE score]]&lt;=$Q$1,"reject","ok")</f>
        <v>ok</v>
      </c>
      <c r="R65" s="5" t="str">
        <f>IF(AND(Table2[[#This Row],[QE R1:
QE2/3/5/8]] &lt;&gt; "reject", Table2[[#This Row],[QE R2:
cut-off]] &lt;&gt; "reject"),"yes","no")</f>
        <v>yes</v>
      </c>
    </row>
    <row r="66" spans="1:18" x14ac:dyDescent="0.25">
      <c r="A66" t="s">
        <v>243</v>
      </c>
      <c r="B66" t="s">
        <v>244</v>
      </c>
      <c r="C66" s="5">
        <v>2015</v>
      </c>
      <c r="D66" s="5" t="s">
        <v>245</v>
      </c>
      <c r="E66" s="5" t="s">
        <v>2471</v>
      </c>
      <c r="F66">
        <v>8.5</v>
      </c>
      <c r="G66" t="s">
        <v>3821</v>
      </c>
      <c r="H66" t="s">
        <v>3821</v>
      </c>
      <c r="I66" t="s">
        <v>3822</v>
      </c>
      <c r="J66" t="s">
        <v>3821</v>
      </c>
      <c r="K66" t="s">
        <v>3821</v>
      </c>
      <c r="L66" t="s">
        <v>3821</v>
      </c>
      <c r="M66" t="s">
        <v>3821</v>
      </c>
      <c r="N66" t="s">
        <v>3822</v>
      </c>
      <c r="O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6" t="str">
        <f>IF(OR(Table2[[#This Row],[QE2: method]]="none",Table2[[#This Row],[QE3: l+m]]="none",Table2[[#This Row],[QE5: long]]="none",Table2[[#This Row],[QE8: results]]="none"),"reject","ok")</f>
        <v>ok</v>
      </c>
      <c r="Q66" s="5" t="str">
        <f>IF(Table2[[#This Row],[QE score]]&lt;=$Q$1,"reject","ok")</f>
        <v>ok</v>
      </c>
      <c r="R66" s="5" t="str">
        <f>IF(AND(Table2[[#This Row],[QE R1:
QE2/3/5/8]] &lt;&gt; "reject", Table2[[#This Row],[QE R2:
cut-off]] &lt;&gt; "reject"),"yes","no")</f>
        <v>yes</v>
      </c>
    </row>
    <row r="67" spans="1:18" x14ac:dyDescent="0.25">
      <c r="A67" t="s">
        <v>3290</v>
      </c>
      <c r="B67" t="s">
        <v>1115</v>
      </c>
      <c r="C67" s="5">
        <v>2016</v>
      </c>
      <c r="D67" s="5" t="s">
        <v>3294</v>
      </c>
      <c r="E67" s="5" t="s">
        <v>3295</v>
      </c>
      <c r="F67">
        <v>8</v>
      </c>
      <c r="G67" t="s">
        <v>3822</v>
      </c>
      <c r="H67" t="s">
        <v>3822</v>
      </c>
      <c r="I67" t="s">
        <v>3821</v>
      </c>
      <c r="J67" t="s">
        <v>3821</v>
      </c>
      <c r="K67" t="s">
        <v>3821</v>
      </c>
      <c r="L67" t="s">
        <v>3821</v>
      </c>
      <c r="M67" t="s">
        <v>3823</v>
      </c>
      <c r="N67" t="s">
        <v>3821</v>
      </c>
      <c r="O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7" t="str">
        <f>IF(OR(Table2[[#This Row],[QE2: method]]="none",Table2[[#This Row],[QE3: l+m]]="none",Table2[[#This Row],[QE5: long]]="none",Table2[[#This Row],[QE8: results]]="none"),"reject","ok")</f>
        <v>ok</v>
      </c>
      <c r="Q67" s="5" t="str">
        <f>IF(Table2[[#This Row],[QE score]]&lt;=$Q$1,"reject","ok")</f>
        <v>ok</v>
      </c>
      <c r="R67" s="5" t="str">
        <f>IF(AND(Table2[[#This Row],[QE R1:
QE2/3/5/8]] &lt;&gt; "reject", Table2[[#This Row],[QE R2:
cut-off]] &lt;&gt; "reject"),"yes","no")</f>
        <v>yes</v>
      </c>
    </row>
    <row r="68" spans="1:18" x14ac:dyDescent="0.25">
      <c r="A68" t="s">
        <v>3206</v>
      </c>
      <c r="B68" t="s">
        <v>1247</v>
      </c>
      <c r="C68" s="5">
        <v>2016</v>
      </c>
      <c r="D68" s="5" t="s">
        <v>3209</v>
      </c>
      <c r="E68" s="5" t="s">
        <v>3210</v>
      </c>
      <c r="F68">
        <v>9</v>
      </c>
      <c r="G68" t="s">
        <v>3822</v>
      </c>
      <c r="H68" t="s">
        <v>3821</v>
      </c>
      <c r="I68" t="s">
        <v>3821</v>
      </c>
      <c r="J68" t="s">
        <v>3822</v>
      </c>
      <c r="K68" t="s">
        <v>3821</v>
      </c>
      <c r="L68" t="s">
        <v>3821</v>
      </c>
      <c r="M68" t="s">
        <v>3821</v>
      </c>
      <c r="N68" t="s">
        <v>3821</v>
      </c>
      <c r="O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8" t="str">
        <f>IF(OR(Table2[[#This Row],[QE2: method]]="none",Table2[[#This Row],[QE3: l+m]]="none",Table2[[#This Row],[QE5: long]]="none",Table2[[#This Row],[QE8: results]]="none"),"reject","ok")</f>
        <v>ok</v>
      </c>
      <c r="Q68" s="5" t="str">
        <f>IF(Table2[[#This Row],[QE score]]&lt;=$Q$1,"reject","ok")</f>
        <v>ok</v>
      </c>
      <c r="R68" s="5" t="str">
        <f>IF(AND(Table2[[#This Row],[QE R1:
QE2/3/5/8]] &lt;&gt; "reject", Table2[[#This Row],[QE R2:
cut-off]] &lt;&gt; "reject"),"yes","no")</f>
        <v>yes</v>
      </c>
    </row>
    <row r="69" spans="1:18" x14ac:dyDescent="0.25">
      <c r="A69" t="s">
        <v>429</v>
      </c>
      <c r="B69" t="s">
        <v>430</v>
      </c>
      <c r="C69" s="5">
        <v>2016</v>
      </c>
      <c r="D69" s="5" t="s">
        <v>432</v>
      </c>
      <c r="E69" s="5" t="s">
        <v>2125</v>
      </c>
      <c r="F69">
        <v>9</v>
      </c>
      <c r="G69" t="s">
        <v>3821</v>
      </c>
      <c r="H69" t="s">
        <v>3821</v>
      </c>
      <c r="I69" t="s">
        <v>3821</v>
      </c>
      <c r="J69" t="s">
        <v>3821</v>
      </c>
      <c r="K69" t="s">
        <v>3821</v>
      </c>
      <c r="L69" t="s">
        <v>3821</v>
      </c>
      <c r="M69" t="s">
        <v>3823</v>
      </c>
      <c r="N69" t="s">
        <v>3821</v>
      </c>
      <c r="O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9" t="str">
        <f>IF(OR(Table2[[#This Row],[QE2: method]]="none",Table2[[#This Row],[QE3: l+m]]="none",Table2[[#This Row],[QE5: long]]="none",Table2[[#This Row],[QE8: results]]="none"),"reject","ok")</f>
        <v>ok</v>
      </c>
      <c r="Q69" s="5" t="str">
        <f>IF(Table2[[#This Row],[QE score]]&lt;=$Q$1,"reject","ok")</f>
        <v>ok</v>
      </c>
      <c r="R69" s="5" t="str">
        <f>IF(AND(Table2[[#This Row],[QE R1:
QE2/3/5/8]] &lt;&gt; "reject", Table2[[#This Row],[QE R2:
cut-off]] &lt;&gt; "reject"),"yes","no")</f>
        <v>yes</v>
      </c>
    </row>
    <row r="70" spans="1:18" x14ac:dyDescent="0.25">
      <c r="A70" t="s">
        <v>2743</v>
      </c>
      <c r="B70" t="s">
        <v>3332</v>
      </c>
      <c r="C70" s="5">
        <v>2016</v>
      </c>
      <c r="D70" s="5" t="s">
        <v>1299</v>
      </c>
      <c r="E70" s="5" t="s">
        <v>3334</v>
      </c>
      <c r="F70">
        <v>8</v>
      </c>
      <c r="G70" t="s">
        <v>3822</v>
      </c>
      <c r="H70" t="s">
        <v>3821</v>
      </c>
      <c r="I70" t="s">
        <v>3821</v>
      </c>
      <c r="J70" t="s">
        <v>3821</v>
      </c>
      <c r="K70" t="s">
        <v>3821</v>
      </c>
      <c r="L70" t="s">
        <v>3821</v>
      </c>
      <c r="M70" t="s">
        <v>3823</v>
      </c>
      <c r="N70" t="s">
        <v>3822</v>
      </c>
      <c r="O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0" t="str">
        <f>IF(OR(Table2[[#This Row],[QE2: method]]="none",Table2[[#This Row],[QE3: l+m]]="none",Table2[[#This Row],[QE5: long]]="none",Table2[[#This Row],[QE8: results]]="none"),"reject","ok")</f>
        <v>ok</v>
      </c>
      <c r="Q70" s="5" t="str">
        <f>IF(Table2[[#This Row],[QE score]]&lt;=$Q$1,"reject","ok")</f>
        <v>ok</v>
      </c>
      <c r="R70" s="5" t="str">
        <f>IF(AND(Table2[[#This Row],[QE R1:
QE2/3/5/8]] &lt;&gt; "reject", Table2[[#This Row],[QE R2:
cut-off]] &lt;&gt; "reject"),"yes","no")</f>
        <v>yes</v>
      </c>
    </row>
    <row r="71" spans="1:18" x14ac:dyDescent="0.25">
      <c r="A71" t="s">
        <v>2748</v>
      </c>
      <c r="B71" t="s">
        <v>2749</v>
      </c>
      <c r="C71" s="5">
        <v>2016</v>
      </c>
      <c r="D71" s="5" t="s">
        <v>2751</v>
      </c>
      <c r="E71" s="5" t="s">
        <v>3299</v>
      </c>
      <c r="F71">
        <v>8.5</v>
      </c>
      <c r="G71" t="s">
        <v>3822</v>
      </c>
      <c r="H71" t="s">
        <v>3821</v>
      </c>
      <c r="I71" t="s">
        <v>3821</v>
      </c>
      <c r="J71" t="s">
        <v>3821</v>
      </c>
      <c r="K71" t="s">
        <v>3821</v>
      </c>
      <c r="L71" t="s">
        <v>3821</v>
      </c>
      <c r="M71" t="s">
        <v>3823</v>
      </c>
      <c r="N71" t="s">
        <v>3821</v>
      </c>
      <c r="O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1" t="str">
        <f>IF(OR(Table2[[#This Row],[QE2: method]]="none",Table2[[#This Row],[QE3: l+m]]="none",Table2[[#This Row],[QE5: long]]="none",Table2[[#This Row],[QE8: results]]="none"),"reject","ok")</f>
        <v>ok</v>
      </c>
      <c r="Q71" s="5" t="str">
        <f>IF(Table2[[#This Row],[QE score]]&lt;=$Q$1,"reject","ok")</f>
        <v>ok</v>
      </c>
      <c r="R71" s="5" t="str">
        <f>IF(AND(Table2[[#This Row],[QE R1:
QE2/3/5/8]] &lt;&gt; "reject", Table2[[#This Row],[QE R2:
cut-off]] &lt;&gt; "reject"),"yes","no")</f>
        <v>yes</v>
      </c>
    </row>
    <row r="72" spans="1:18" x14ac:dyDescent="0.25">
      <c r="A72" t="s">
        <v>2107</v>
      </c>
      <c r="B72" t="s">
        <v>2108</v>
      </c>
      <c r="C72" s="5">
        <v>2016</v>
      </c>
      <c r="D72" s="5" t="s">
        <v>2111</v>
      </c>
      <c r="E72" s="5" t="s">
        <v>2112</v>
      </c>
      <c r="F72">
        <v>8</v>
      </c>
      <c r="G72" t="s">
        <v>3821</v>
      </c>
      <c r="H72" t="s">
        <v>3822</v>
      </c>
      <c r="I72" t="s">
        <v>3821</v>
      </c>
      <c r="J72" t="s">
        <v>3821</v>
      </c>
      <c r="K72" t="s">
        <v>3821</v>
      </c>
      <c r="L72" t="s">
        <v>3821</v>
      </c>
      <c r="M72" t="s">
        <v>3823</v>
      </c>
      <c r="N72" t="s">
        <v>3822</v>
      </c>
      <c r="O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2" t="str">
        <f>IF(OR(Table2[[#This Row],[QE2: method]]="none",Table2[[#This Row],[QE3: l+m]]="none",Table2[[#This Row],[QE5: long]]="none",Table2[[#This Row],[QE8: results]]="none"),"reject","ok")</f>
        <v>ok</v>
      </c>
      <c r="Q72" s="5" t="str">
        <f>IF(Table2[[#This Row],[QE score]]&lt;=$Q$1,"reject","ok")</f>
        <v>ok</v>
      </c>
      <c r="R72" s="5" t="str">
        <f>IF(AND(Table2[[#This Row],[QE R1:
QE2/3/5/8]] &lt;&gt; "reject", Table2[[#This Row],[QE R2:
cut-off]] &lt;&gt; "reject"),"yes","no")</f>
        <v>yes</v>
      </c>
    </row>
    <row r="73" spans="1:18" x14ac:dyDescent="0.25">
      <c r="A73" t="s">
        <v>422</v>
      </c>
      <c r="B73" t="s">
        <v>423</v>
      </c>
      <c r="C73" s="5">
        <v>2016</v>
      </c>
      <c r="D73" s="5" t="s">
        <v>425</v>
      </c>
      <c r="E73" s="5" t="s">
        <v>2115</v>
      </c>
      <c r="F73">
        <v>8</v>
      </c>
      <c r="G73" t="s">
        <v>3821</v>
      </c>
      <c r="H73" t="s">
        <v>3821</v>
      </c>
      <c r="I73" t="s">
        <v>3822</v>
      </c>
      <c r="J73" t="s">
        <v>3821</v>
      </c>
      <c r="K73" t="s">
        <v>3821</v>
      </c>
      <c r="L73" t="s">
        <v>3821</v>
      </c>
      <c r="M73" t="s">
        <v>3823</v>
      </c>
      <c r="N73" t="s">
        <v>3821</v>
      </c>
      <c r="O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3" t="str">
        <f>IF(OR(Table2[[#This Row],[QE2: method]]="none",Table2[[#This Row],[QE3: l+m]]="none",Table2[[#This Row],[QE5: long]]="none",Table2[[#This Row],[QE8: results]]="none"),"reject","ok")</f>
        <v>ok</v>
      </c>
      <c r="Q73" s="5" t="str">
        <f>IF(Table2[[#This Row],[QE score]]&lt;=$Q$1,"reject","ok")</f>
        <v>ok</v>
      </c>
      <c r="R73" s="5" t="str">
        <f>IF(AND(Table2[[#This Row],[QE R1:
QE2/3/5/8]] &lt;&gt; "reject", Table2[[#This Row],[QE R2:
cut-off]] &lt;&gt; "reject"),"yes","no")</f>
        <v>yes</v>
      </c>
    </row>
    <row r="74" spans="1:18" x14ac:dyDescent="0.25">
      <c r="A74" t="s">
        <v>1261</v>
      </c>
      <c r="B74" t="s">
        <v>1262</v>
      </c>
      <c r="C74" s="5">
        <v>2016</v>
      </c>
      <c r="D74" s="5" t="s">
        <v>1265</v>
      </c>
      <c r="E74" s="5" t="s">
        <v>1266</v>
      </c>
      <c r="F74">
        <v>8</v>
      </c>
      <c r="G74" t="s">
        <v>3821</v>
      </c>
      <c r="H74" t="s">
        <v>3821</v>
      </c>
      <c r="I74" t="s">
        <v>3822</v>
      </c>
      <c r="J74" t="s">
        <v>3821</v>
      </c>
      <c r="K74" t="s">
        <v>3821</v>
      </c>
      <c r="L74" t="s">
        <v>3821</v>
      </c>
      <c r="M74" t="s">
        <v>3823</v>
      </c>
      <c r="N74" t="s">
        <v>3821</v>
      </c>
      <c r="O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4" t="str">
        <f>IF(OR(Table2[[#This Row],[QE2: method]]="none",Table2[[#This Row],[QE3: l+m]]="none",Table2[[#This Row],[QE5: long]]="none",Table2[[#This Row],[QE8: results]]="none"),"reject","ok")</f>
        <v>ok</v>
      </c>
      <c r="Q74" s="5" t="str">
        <f>IF(Table2[[#This Row],[QE score]]&lt;=$Q$1,"reject","ok")</f>
        <v>ok</v>
      </c>
      <c r="R74" s="5" t="str">
        <f>IF(AND(Table2[[#This Row],[QE R1:
QE2/3/5/8]] &lt;&gt; "reject", Table2[[#This Row],[QE R2:
cut-off]] &lt;&gt; "reject"),"yes","no")</f>
        <v>yes</v>
      </c>
    </row>
    <row r="75" spans="1:18" x14ac:dyDescent="0.25">
      <c r="A75" t="s">
        <v>2430</v>
      </c>
      <c r="B75" t="s">
        <v>1063</v>
      </c>
      <c r="C75" s="5">
        <v>2016</v>
      </c>
      <c r="D75" s="5" t="s">
        <v>1064</v>
      </c>
      <c r="E75" s="5" t="s">
        <v>2433</v>
      </c>
      <c r="F75">
        <v>8.5</v>
      </c>
      <c r="G75" t="s">
        <v>3821</v>
      </c>
      <c r="H75" t="s">
        <v>3821</v>
      </c>
      <c r="I75" t="s">
        <v>3821</v>
      </c>
      <c r="J75" t="s">
        <v>3822</v>
      </c>
      <c r="K75" t="s">
        <v>3821</v>
      </c>
      <c r="L75" t="s">
        <v>3821</v>
      </c>
      <c r="M75" t="s">
        <v>3823</v>
      </c>
      <c r="N75" t="s">
        <v>3821</v>
      </c>
      <c r="O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5" t="str">
        <f>IF(OR(Table2[[#This Row],[QE2: method]]="none",Table2[[#This Row],[QE3: l+m]]="none",Table2[[#This Row],[QE5: long]]="none",Table2[[#This Row],[QE8: results]]="none"),"reject","ok")</f>
        <v>ok</v>
      </c>
      <c r="Q75" s="5" t="str">
        <f>IF(Table2[[#This Row],[QE score]]&lt;=$Q$1,"reject","ok")</f>
        <v>ok</v>
      </c>
      <c r="R75" s="5" t="str">
        <f>IF(AND(Table2[[#This Row],[QE R1:
QE2/3/5/8]] &lt;&gt; "reject", Table2[[#This Row],[QE R2:
cut-off]] &lt;&gt; "reject"),"yes","no")</f>
        <v>yes</v>
      </c>
    </row>
    <row r="76" spans="1:18" x14ac:dyDescent="0.25">
      <c r="A76" t="s">
        <v>349</v>
      </c>
      <c r="B76" t="s">
        <v>350</v>
      </c>
      <c r="C76" s="5">
        <v>2016</v>
      </c>
      <c r="D76" s="5" t="s">
        <v>352</v>
      </c>
      <c r="E76" s="5" t="s">
        <v>3288</v>
      </c>
      <c r="F76">
        <v>8</v>
      </c>
      <c r="G76" t="s">
        <v>3821</v>
      </c>
      <c r="H76" t="s">
        <v>3821</v>
      </c>
      <c r="I76" t="s">
        <v>3822</v>
      </c>
      <c r="J76" t="s">
        <v>3821</v>
      </c>
      <c r="K76" t="s">
        <v>3821</v>
      </c>
      <c r="L76" t="s">
        <v>3821</v>
      </c>
      <c r="M76" t="s">
        <v>3823</v>
      </c>
      <c r="N76" t="s">
        <v>3821</v>
      </c>
      <c r="O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6" t="str">
        <f>IF(OR(Table2[[#This Row],[QE2: method]]="none",Table2[[#This Row],[QE3: l+m]]="none",Table2[[#This Row],[QE5: long]]="none",Table2[[#This Row],[QE8: results]]="none"),"reject","ok")</f>
        <v>ok</v>
      </c>
      <c r="Q76" s="5" t="str">
        <f>IF(Table2[[#This Row],[QE score]]&lt;=$Q$1,"reject","ok")</f>
        <v>ok</v>
      </c>
      <c r="R76" s="5" t="str">
        <f>IF(AND(Table2[[#This Row],[QE R1:
QE2/3/5/8]] &lt;&gt; "reject", Table2[[#This Row],[QE R2:
cut-off]] &lt;&gt; "reject"),"yes","no")</f>
        <v>yes</v>
      </c>
    </row>
    <row r="77" spans="1:18" x14ac:dyDescent="0.25">
      <c r="A77" t="s">
        <v>2796</v>
      </c>
      <c r="B77" t="s">
        <v>2797</v>
      </c>
      <c r="C77" s="5">
        <v>2016</v>
      </c>
      <c r="D77" s="5" t="s">
        <v>2799</v>
      </c>
      <c r="E77" s="5" t="s">
        <v>3329</v>
      </c>
      <c r="F77">
        <v>8.5</v>
      </c>
      <c r="G77" t="s">
        <v>3821</v>
      </c>
      <c r="H77" t="s">
        <v>3821</v>
      </c>
      <c r="I77" t="s">
        <v>3822</v>
      </c>
      <c r="J77" t="s">
        <v>3822</v>
      </c>
      <c r="K77" t="s">
        <v>3821</v>
      </c>
      <c r="L77" t="s">
        <v>3821</v>
      </c>
      <c r="M77" t="s">
        <v>3821</v>
      </c>
      <c r="N77" t="s">
        <v>3821</v>
      </c>
      <c r="O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7" t="str">
        <f>IF(OR(Table2[[#This Row],[QE2: method]]="none",Table2[[#This Row],[QE3: l+m]]="none",Table2[[#This Row],[QE5: long]]="none",Table2[[#This Row],[QE8: results]]="none"),"reject","ok")</f>
        <v>ok</v>
      </c>
      <c r="Q77" s="5" t="str">
        <f>IF(Table2[[#This Row],[QE score]]&lt;=$Q$1,"reject","ok")</f>
        <v>ok</v>
      </c>
      <c r="R77" s="5" t="str">
        <f>IF(AND(Table2[[#This Row],[QE R1:
QE2/3/5/8]] &lt;&gt; "reject", Table2[[#This Row],[QE R2:
cut-off]] &lt;&gt; "reject"),"yes","no")</f>
        <v>yes</v>
      </c>
    </row>
    <row r="78" spans="1:18" x14ac:dyDescent="0.25">
      <c r="A78" t="s">
        <v>299</v>
      </c>
      <c r="B78" t="s">
        <v>300</v>
      </c>
      <c r="C78" s="5">
        <v>2016</v>
      </c>
      <c r="D78" s="5" t="s">
        <v>302</v>
      </c>
      <c r="E78" s="5" t="s">
        <v>2391</v>
      </c>
      <c r="F78">
        <v>9</v>
      </c>
      <c r="G78" t="s">
        <v>3821</v>
      </c>
      <c r="H78" t="s">
        <v>3822</v>
      </c>
      <c r="I78" t="s">
        <v>3821</v>
      </c>
      <c r="J78" t="s">
        <v>3822</v>
      </c>
      <c r="K78" t="s">
        <v>3821</v>
      </c>
      <c r="L78" t="s">
        <v>3821</v>
      </c>
      <c r="M78" t="s">
        <v>3821</v>
      </c>
      <c r="N78" t="s">
        <v>3821</v>
      </c>
      <c r="O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8" t="str">
        <f>IF(OR(Table2[[#This Row],[QE2: method]]="none",Table2[[#This Row],[QE3: l+m]]="none",Table2[[#This Row],[QE5: long]]="none",Table2[[#This Row],[QE8: results]]="none"),"reject","ok")</f>
        <v>ok</v>
      </c>
      <c r="Q78" s="5" t="str">
        <f>IF(Table2[[#This Row],[QE score]]&lt;=$Q$1,"reject","ok")</f>
        <v>ok</v>
      </c>
      <c r="R78" s="5" t="str">
        <f>IF(AND(Table2[[#This Row],[QE R1:
QE2/3/5/8]] &lt;&gt; "reject", Table2[[#This Row],[QE R2:
cut-off]] &lt;&gt; "reject"),"yes","no")</f>
        <v>yes</v>
      </c>
    </row>
    <row r="79" spans="1:18" x14ac:dyDescent="0.25">
      <c r="A79" t="s">
        <v>2482</v>
      </c>
      <c r="B79" t="s">
        <v>246</v>
      </c>
      <c r="C79" s="5">
        <v>2016</v>
      </c>
      <c r="D79" s="5" t="s">
        <v>248</v>
      </c>
      <c r="E79" s="5" t="s">
        <v>2484</v>
      </c>
      <c r="F79">
        <v>8</v>
      </c>
      <c r="G79" t="s">
        <v>3821</v>
      </c>
      <c r="H79" t="s">
        <v>3822</v>
      </c>
      <c r="I79" t="s">
        <v>3821</v>
      </c>
      <c r="J79" t="s">
        <v>3821</v>
      </c>
      <c r="K79" t="s">
        <v>3821</v>
      </c>
      <c r="L79" t="s">
        <v>3821</v>
      </c>
      <c r="M79" t="s">
        <v>3823</v>
      </c>
      <c r="N79" t="s">
        <v>3822</v>
      </c>
      <c r="O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9" t="str">
        <f>IF(OR(Table2[[#This Row],[QE2: method]]="none",Table2[[#This Row],[QE3: l+m]]="none",Table2[[#This Row],[QE5: long]]="none",Table2[[#This Row],[QE8: results]]="none"),"reject","ok")</f>
        <v>ok</v>
      </c>
      <c r="Q79" s="5" t="str">
        <f>IF(Table2[[#This Row],[QE score]]&lt;=$Q$1,"reject","ok")</f>
        <v>ok</v>
      </c>
      <c r="R79" s="5" t="str">
        <f>IF(AND(Table2[[#This Row],[QE R1:
QE2/3/5/8]] &lt;&gt; "reject", Table2[[#This Row],[QE R2:
cut-off]] &lt;&gt; "reject"),"yes","no")</f>
        <v>yes</v>
      </c>
    </row>
    <row r="80" spans="1:18" x14ac:dyDescent="0.25">
      <c r="A80" t="s">
        <v>1825</v>
      </c>
      <c r="B80" t="s">
        <v>1241</v>
      </c>
      <c r="C80" s="5">
        <v>2016</v>
      </c>
      <c r="D80" s="5" t="s">
        <v>1828</v>
      </c>
      <c r="E80" s="5" t="s">
        <v>1829</v>
      </c>
      <c r="F80">
        <v>8.5</v>
      </c>
      <c r="G80" t="s">
        <v>3821</v>
      </c>
      <c r="H80" t="s">
        <v>3821</v>
      </c>
      <c r="I80" t="s">
        <v>3822</v>
      </c>
      <c r="J80" t="s">
        <v>3822</v>
      </c>
      <c r="K80" t="s">
        <v>3821</v>
      </c>
      <c r="L80" t="s">
        <v>3821</v>
      </c>
      <c r="M80" t="s">
        <v>3821</v>
      </c>
      <c r="N80" t="s">
        <v>3821</v>
      </c>
      <c r="O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0" t="str">
        <f>IF(OR(Table2[[#This Row],[QE2: method]]="none",Table2[[#This Row],[QE3: l+m]]="none",Table2[[#This Row],[QE5: long]]="none",Table2[[#This Row],[QE8: results]]="none"),"reject","ok")</f>
        <v>ok</v>
      </c>
      <c r="Q80" s="5" t="str">
        <f>IF(Table2[[#This Row],[QE score]]&lt;=$Q$1,"reject","ok")</f>
        <v>ok</v>
      </c>
      <c r="R80" s="5" t="str">
        <f>IF(AND(Table2[[#This Row],[QE R1:
QE2/3/5/8]] &lt;&gt; "reject", Table2[[#This Row],[QE R2:
cut-off]] &lt;&gt; "reject"),"yes","no")</f>
        <v>yes</v>
      </c>
    </row>
    <row r="81" spans="1:18" x14ac:dyDescent="0.25">
      <c r="A81" t="s">
        <v>749</v>
      </c>
      <c r="B81" t="s">
        <v>3323</v>
      </c>
      <c r="C81" s="5">
        <v>2016</v>
      </c>
      <c r="D81" s="5" t="s">
        <v>751</v>
      </c>
      <c r="E81" s="5" t="s">
        <v>3325</v>
      </c>
      <c r="F81">
        <v>9</v>
      </c>
      <c r="G81" t="s">
        <v>3821</v>
      </c>
      <c r="H81" t="s">
        <v>3821</v>
      </c>
      <c r="I81" t="s">
        <v>3821</v>
      </c>
      <c r="J81" t="s">
        <v>3821</v>
      </c>
      <c r="K81" t="s">
        <v>3821</v>
      </c>
      <c r="L81" t="s">
        <v>3821</v>
      </c>
      <c r="M81" t="s">
        <v>3823</v>
      </c>
      <c r="N81" t="s">
        <v>3821</v>
      </c>
      <c r="O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1" t="str">
        <f>IF(OR(Table2[[#This Row],[QE2: method]]="none",Table2[[#This Row],[QE3: l+m]]="none",Table2[[#This Row],[QE5: long]]="none",Table2[[#This Row],[QE8: results]]="none"),"reject","ok")</f>
        <v>ok</v>
      </c>
      <c r="Q81" s="5" t="str">
        <f>IF(Table2[[#This Row],[QE score]]&lt;=$Q$1,"reject","ok")</f>
        <v>ok</v>
      </c>
      <c r="R81" s="5" t="str">
        <f>IF(AND(Table2[[#This Row],[QE R1:
QE2/3/5/8]] &lt;&gt; "reject", Table2[[#This Row],[QE R2:
cut-off]] &lt;&gt; "reject"),"yes","no")</f>
        <v>yes</v>
      </c>
    </row>
    <row r="82" spans="1:18" x14ac:dyDescent="0.25">
      <c r="A82" t="s">
        <v>2118</v>
      </c>
      <c r="B82" t="s">
        <v>426</v>
      </c>
      <c r="C82" s="5">
        <v>2016</v>
      </c>
      <c r="D82" s="5" t="s">
        <v>428</v>
      </c>
      <c r="E82" s="5" t="s">
        <v>2121</v>
      </c>
      <c r="F82">
        <v>9</v>
      </c>
      <c r="G82" t="s">
        <v>3821</v>
      </c>
      <c r="H82" t="s">
        <v>3821</v>
      </c>
      <c r="I82" t="s">
        <v>3822</v>
      </c>
      <c r="J82" t="s">
        <v>3821</v>
      </c>
      <c r="K82" t="s">
        <v>3821</v>
      </c>
      <c r="L82" t="s">
        <v>3821</v>
      </c>
      <c r="M82" t="s">
        <v>3821</v>
      </c>
      <c r="N82" t="s">
        <v>3821</v>
      </c>
      <c r="O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2" t="str">
        <f>IF(OR(Table2[[#This Row],[QE2: method]]="none",Table2[[#This Row],[QE3: l+m]]="none",Table2[[#This Row],[QE5: long]]="none",Table2[[#This Row],[QE8: results]]="none"),"reject","ok")</f>
        <v>ok</v>
      </c>
      <c r="Q82" s="5" t="str">
        <f>IF(Table2[[#This Row],[QE score]]&lt;=$Q$1,"reject","ok")</f>
        <v>ok</v>
      </c>
      <c r="R82" s="5" t="str">
        <f>IF(AND(Table2[[#This Row],[QE R1:
QE2/3/5/8]] &lt;&gt; "reject", Table2[[#This Row],[QE R2:
cut-off]] &lt;&gt; "reject"),"yes","no")</f>
        <v>yes</v>
      </c>
    </row>
    <row r="83" spans="1:18" x14ac:dyDescent="0.25">
      <c r="A83" t="s">
        <v>1232</v>
      </c>
      <c r="B83" t="s">
        <v>989</v>
      </c>
      <c r="C83" s="5">
        <v>2017</v>
      </c>
      <c r="D83" s="5" t="s">
        <v>1235</v>
      </c>
      <c r="E83" s="5" t="s">
        <v>3271</v>
      </c>
      <c r="F83">
        <v>8.5</v>
      </c>
      <c r="G83" t="s">
        <v>3821</v>
      </c>
      <c r="H83" t="s">
        <v>3821</v>
      </c>
      <c r="I83" t="s">
        <v>3822</v>
      </c>
      <c r="J83" t="s">
        <v>3822</v>
      </c>
      <c r="K83" t="s">
        <v>3821</v>
      </c>
      <c r="L83" t="s">
        <v>3821</v>
      </c>
      <c r="M83" t="s">
        <v>3821</v>
      </c>
      <c r="N83" t="s">
        <v>3821</v>
      </c>
      <c r="O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3" t="str">
        <f>IF(OR(Table2[[#This Row],[QE2: method]]="none",Table2[[#This Row],[QE3: l+m]]="none",Table2[[#This Row],[QE5: long]]="none",Table2[[#This Row],[QE8: results]]="none"),"reject","ok")</f>
        <v>ok</v>
      </c>
      <c r="Q83" s="5" t="str">
        <f>IF(Table2[[#This Row],[QE score]]&lt;=$Q$1,"reject","ok")</f>
        <v>ok</v>
      </c>
      <c r="R83" s="5" t="str">
        <f>IF(AND(Table2[[#This Row],[QE R1:
QE2/3/5/8]] &lt;&gt; "reject", Table2[[#This Row],[QE R2:
cut-off]] &lt;&gt; "reject"),"yes","no")</f>
        <v>yes</v>
      </c>
    </row>
    <row r="84" spans="1:18" x14ac:dyDescent="0.25">
      <c r="A84" t="s">
        <v>3399</v>
      </c>
      <c r="B84" t="s">
        <v>2760</v>
      </c>
      <c r="C84" s="5">
        <v>2017</v>
      </c>
      <c r="D84" s="5" t="s">
        <v>251</v>
      </c>
      <c r="E84" s="5" t="s">
        <v>3401</v>
      </c>
      <c r="F84">
        <v>9</v>
      </c>
      <c r="G84" t="s">
        <v>3821</v>
      </c>
      <c r="H84" t="s">
        <v>3821</v>
      </c>
      <c r="I84" t="s">
        <v>3822</v>
      </c>
      <c r="J84" t="s">
        <v>3821</v>
      </c>
      <c r="K84" t="s">
        <v>3821</v>
      </c>
      <c r="L84" t="s">
        <v>3821</v>
      </c>
      <c r="M84" t="s">
        <v>3821</v>
      </c>
      <c r="N84" t="s">
        <v>3821</v>
      </c>
      <c r="O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4" t="str">
        <f>IF(OR(Table2[[#This Row],[QE2: method]]="none",Table2[[#This Row],[QE3: l+m]]="none",Table2[[#This Row],[QE5: long]]="none",Table2[[#This Row],[QE8: results]]="none"),"reject","ok")</f>
        <v>ok</v>
      </c>
      <c r="Q84" s="5" t="str">
        <f>IF(Table2[[#This Row],[QE score]]&lt;=$Q$1,"reject","ok")</f>
        <v>ok</v>
      </c>
      <c r="R84" s="5" t="str">
        <f>IF(AND(Table2[[#This Row],[QE R1:
QE2/3/5/8]] &lt;&gt; "reject", Table2[[#This Row],[QE R2:
cut-off]] &lt;&gt; "reject"),"yes","no")</f>
        <v>yes</v>
      </c>
    </row>
    <row r="85" spans="1:18" x14ac:dyDescent="0.25">
      <c r="A85" t="s">
        <v>2812</v>
      </c>
      <c r="B85" t="s">
        <v>2813</v>
      </c>
      <c r="C85" s="5">
        <v>2017</v>
      </c>
      <c r="D85" s="5" t="s">
        <v>2815</v>
      </c>
      <c r="E85" s="5" t="s">
        <v>3284</v>
      </c>
      <c r="F85">
        <v>8</v>
      </c>
      <c r="G85" t="s">
        <v>3822</v>
      </c>
      <c r="H85" t="s">
        <v>3821</v>
      </c>
      <c r="I85" t="s">
        <v>3822</v>
      </c>
      <c r="J85" t="s">
        <v>3822</v>
      </c>
      <c r="K85" t="s">
        <v>3821</v>
      </c>
      <c r="L85" t="s">
        <v>3821</v>
      </c>
      <c r="M85" t="s">
        <v>3821</v>
      </c>
      <c r="N85" t="s">
        <v>3821</v>
      </c>
      <c r="O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5" t="str">
        <f>IF(OR(Table2[[#This Row],[QE2: method]]="none",Table2[[#This Row],[QE3: l+m]]="none",Table2[[#This Row],[QE5: long]]="none",Table2[[#This Row],[QE8: results]]="none"),"reject","ok")</f>
        <v>ok</v>
      </c>
      <c r="Q85" s="5" t="str">
        <f>IF(Table2[[#This Row],[QE score]]&lt;=$Q$1,"reject","ok")</f>
        <v>ok</v>
      </c>
      <c r="R85" s="5" t="str">
        <f>IF(AND(Table2[[#This Row],[QE R1:
QE2/3/5/8]] &lt;&gt; "reject", Table2[[#This Row],[QE R2:
cut-off]] &lt;&gt; "reject"),"yes","no")</f>
        <v>yes</v>
      </c>
    </row>
    <row r="86" spans="1:18" x14ac:dyDescent="0.25">
      <c r="A86" t="s">
        <v>2645</v>
      </c>
      <c r="B86" t="s">
        <v>1338</v>
      </c>
      <c r="C86" s="5">
        <v>2017</v>
      </c>
      <c r="D86" s="5" t="s">
        <v>1340</v>
      </c>
      <c r="E86" s="5" t="s">
        <v>2647</v>
      </c>
      <c r="F86">
        <v>9.5</v>
      </c>
      <c r="G86" t="s">
        <v>3821</v>
      </c>
      <c r="H86" t="s">
        <v>3821</v>
      </c>
      <c r="I86" t="s">
        <v>3821</v>
      </c>
      <c r="J86" t="s">
        <v>3822</v>
      </c>
      <c r="K86" t="s">
        <v>3821</v>
      </c>
      <c r="L86" t="s">
        <v>3821</v>
      </c>
      <c r="M86" t="s">
        <v>3821</v>
      </c>
      <c r="N86" t="s">
        <v>3821</v>
      </c>
      <c r="O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86" t="str">
        <f>IF(OR(Table2[[#This Row],[QE2: method]]="none",Table2[[#This Row],[QE3: l+m]]="none",Table2[[#This Row],[QE5: long]]="none",Table2[[#This Row],[QE8: results]]="none"),"reject","ok")</f>
        <v>ok</v>
      </c>
      <c r="Q86" s="5" t="str">
        <f>IF(Table2[[#This Row],[QE score]]&lt;=$Q$1,"reject","ok")</f>
        <v>ok</v>
      </c>
      <c r="R86" s="5" t="str">
        <f>IF(AND(Table2[[#This Row],[QE R1:
QE2/3/5/8]] &lt;&gt; "reject", Table2[[#This Row],[QE R2:
cut-off]] &lt;&gt; "reject"),"yes","no")</f>
        <v>yes</v>
      </c>
    </row>
    <row r="87" spans="1:18" x14ac:dyDescent="0.25">
      <c r="A87" t="s">
        <v>1385</v>
      </c>
      <c r="B87" t="s">
        <v>1386</v>
      </c>
      <c r="C87" s="5">
        <v>2017</v>
      </c>
      <c r="D87" s="5" t="s">
        <v>1389</v>
      </c>
      <c r="E87" s="5" t="s">
        <v>2570</v>
      </c>
      <c r="F87">
        <v>10</v>
      </c>
      <c r="G87" t="s">
        <v>3821</v>
      </c>
      <c r="H87" t="s">
        <v>3821</v>
      </c>
      <c r="I87" t="s">
        <v>3821</v>
      </c>
      <c r="J87" t="s">
        <v>3821</v>
      </c>
      <c r="K87" t="s">
        <v>3821</v>
      </c>
      <c r="L87" t="s">
        <v>3821</v>
      </c>
      <c r="M87" t="s">
        <v>3821</v>
      </c>
      <c r="N87" t="s">
        <v>3821</v>
      </c>
      <c r="O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87" t="str">
        <f>IF(OR(Table2[[#This Row],[QE2: method]]="none",Table2[[#This Row],[QE3: l+m]]="none",Table2[[#This Row],[QE5: long]]="none",Table2[[#This Row],[QE8: results]]="none"),"reject","ok")</f>
        <v>ok</v>
      </c>
      <c r="Q87" s="5" t="str">
        <f>IF(Table2[[#This Row],[QE score]]&lt;=$Q$1,"reject","ok")</f>
        <v>ok</v>
      </c>
      <c r="R87" s="5" t="str">
        <f>IF(AND(Table2[[#This Row],[QE R1:
QE2/3/5/8]] &lt;&gt; "reject", Table2[[#This Row],[QE R2:
cut-off]] &lt;&gt; "reject"),"yes","no")</f>
        <v>yes</v>
      </c>
    </row>
    <row r="88" spans="1:18" x14ac:dyDescent="0.25">
      <c r="A88" t="s">
        <v>535</v>
      </c>
      <c r="B88" t="s">
        <v>536</v>
      </c>
      <c r="C88" s="5">
        <v>2017</v>
      </c>
      <c r="D88" s="5" t="s">
        <v>538</v>
      </c>
      <c r="E88" s="5" t="s">
        <v>1749</v>
      </c>
      <c r="F88">
        <v>9</v>
      </c>
      <c r="G88" t="s">
        <v>3821</v>
      </c>
      <c r="H88" t="s">
        <v>3821</v>
      </c>
      <c r="I88" t="s">
        <v>3822</v>
      </c>
      <c r="J88" t="s">
        <v>3821</v>
      </c>
      <c r="K88" t="s">
        <v>3821</v>
      </c>
      <c r="L88" t="s">
        <v>3821</v>
      </c>
      <c r="M88" t="s">
        <v>3821</v>
      </c>
      <c r="N88" t="s">
        <v>3821</v>
      </c>
      <c r="O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8" t="str">
        <f>IF(OR(Table2[[#This Row],[QE2: method]]="none",Table2[[#This Row],[QE3: l+m]]="none",Table2[[#This Row],[QE5: long]]="none",Table2[[#This Row],[QE8: results]]="none"),"reject","ok")</f>
        <v>ok</v>
      </c>
      <c r="Q88" s="5" t="str">
        <f>IF(Table2[[#This Row],[QE score]]&lt;=$Q$1,"reject","ok")</f>
        <v>ok</v>
      </c>
      <c r="R88" s="5" t="str">
        <f>IF(AND(Table2[[#This Row],[QE R1:
QE2/3/5/8]] &lt;&gt; "reject", Table2[[#This Row],[QE R2:
cut-off]] &lt;&gt; "reject"),"yes","no")</f>
        <v>yes</v>
      </c>
    </row>
    <row r="89" spans="1:18" x14ac:dyDescent="0.25">
      <c r="A89" t="s">
        <v>3405</v>
      </c>
      <c r="B89" t="s">
        <v>1115</v>
      </c>
      <c r="C89" s="5">
        <v>2017</v>
      </c>
      <c r="D89" s="5" t="s">
        <v>1117</v>
      </c>
      <c r="E89" s="5" t="s">
        <v>3407</v>
      </c>
      <c r="F89">
        <v>9</v>
      </c>
      <c r="G89" t="s">
        <v>3821</v>
      </c>
      <c r="H89" t="s">
        <v>3821</v>
      </c>
      <c r="I89" t="s">
        <v>3821</v>
      </c>
      <c r="J89" t="s">
        <v>3821</v>
      </c>
      <c r="K89" t="s">
        <v>3821</v>
      </c>
      <c r="L89" t="s">
        <v>3821</v>
      </c>
      <c r="M89" t="s">
        <v>3823</v>
      </c>
      <c r="N89" t="s">
        <v>3821</v>
      </c>
      <c r="O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9" t="str">
        <f>IF(OR(Table2[[#This Row],[QE2: method]]="none",Table2[[#This Row],[QE3: l+m]]="none",Table2[[#This Row],[QE5: long]]="none",Table2[[#This Row],[QE8: results]]="none"),"reject","ok")</f>
        <v>ok</v>
      </c>
      <c r="Q89" s="5" t="str">
        <f>IF(Table2[[#This Row],[QE score]]&lt;=$Q$1,"reject","ok")</f>
        <v>ok</v>
      </c>
      <c r="R89" s="5" t="str">
        <f>IF(AND(Table2[[#This Row],[QE R1:
QE2/3/5/8]] &lt;&gt; "reject", Table2[[#This Row],[QE R2:
cut-off]] &lt;&gt; "reject"),"yes","no")</f>
        <v>yes</v>
      </c>
    </row>
    <row r="90" spans="1:18" x14ac:dyDescent="0.25">
      <c r="A90" t="s">
        <v>1159</v>
      </c>
      <c r="B90" t="s">
        <v>543</v>
      </c>
      <c r="C90" s="5">
        <v>2017</v>
      </c>
      <c r="D90" s="5" t="s">
        <v>545</v>
      </c>
      <c r="E90" s="5" t="s">
        <v>1161</v>
      </c>
      <c r="F90">
        <v>8</v>
      </c>
      <c r="G90" t="s">
        <v>3821</v>
      </c>
      <c r="H90" t="s">
        <v>3822</v>
      </c>
      <c r="I90" t="s">
        <v>3822</v>
      </c>
      <c r="J90" t="s">
        <v>3822</v>
      </c>
      <c r="K90" t="s">
        <v>3821</v>
      </c>
      <c r="L90" t="s">
        <v>3821</v>
      </c>
      <c r="M90" t="s">
        <v>3821</v>
      </c>
      <c r="N90" t="s">
        <v>3821</v>
      </c>
      <c r="O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0" t="str">
        <f>IF(OR(Table2[[#This Row],[QE2: method]]="none",Table2[[#This Row],[QE3: l+m]]="none",Table2[[#This Row],[QE5: long]]="none",Table2[[#This Row],[QE8: results]]="none"),"reject","ok")</f>
        <v>ok</v>
      </c>
      <c r="Q90" s="5" t="str">
        <f>IF(Table2[[#This Row],[QE score]]&lt;=$Q$1,"reject","ok")</f>
        <v>ok</v>
      </c>
      <c r="R90" s="5" t="str">
        <f>IF(AND(Table2[[#This Row],[QE R1:
QE2/3/5/8]] &lt;&gt; "reject", Table2[[#This Row],[QE R2:
cut-off]] &lt;&gt; "reject"),"yes","no")</f>
        <v>yes</v>
      </c>
    </row>
    <row r="91" spans="1:18" x14ac:dyDescent="0.25">
      <c r="A91" t="s">
        <v>1305</v>
      </c>
      <c r="B91" t="s">
        <v>300</v>
      </c>
      <c r="C91" s="5">
        <v>2018</v>
      </c>
      <c r="D91" s="5" t="s">
        <v>1306</v>
      </c>
      <c r="E91" s="5" t="s">
        <v>3391</v>
      </c>
      <c r="F91">
        <v>8.5</v>
      </c>
      <c r="G91" t="s">
        <v>3821</v>
      </c>
      <c r="H91" t="s">
        <v>3821</v>
      </c>
      <c r="I91" t="s">
        <v>3822</v>
      </c>
      <c r="J91" t="s">
        <v>3822</v>
      </c>
      <c r="K91" t="s">
        <v>3821</v>
      </c>
      <c r="L91" t="s">
        <v>3821</v>
      </c>
      <c r="M91" t="s">
        <v>3821</v>
      </c>
      <c r="N91" t="s">
        <v>3821</v>
      </c>
      <c r="O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1" t="str">
        <f>IF(OR(Table2[[#This Row],[QE2: method]]="none",Table2[[#This Row],[QE3: l+m]]="none",Table2[[#This Row],[QE5: long]]="none",Table2[[#This Row],[QE8: results]]="none"),"reject","ok")</f>
        <v>ok</v>
      </c>
      <c r="Q91" s="5" t="str">
        <f>IF(Table2[[#This Row],[QE score]]&lt;=$Q$1,"reject","ok")</f>
        <v>ok</v>
      </c>
      <c r="R91" s="5" t="str">
        <f>IF(AND(Table2[[#This Row],[QE R1:
QE2/3/5/8]] &lt;&gt; "reject", Table2[[#This Row],[QE R2:
cut-off]] &lt;&gt; "reject"),"yes","no")</f>
        <v>yes</v>
      </c>
    </row>
    <row r="92" spans="1:18" x14ac:dyDescent="0.25">
      <c r="A92" t="s">
        <v>1992</v>
      </c>
      <c r="B92" t="s">
        <v>1239</v>
      </c>
      <c r="C92" s="5">
        <v>2018</v>
      </c>
      <c r="D92" s="5" t="s">
        <v>1240</v>
      </c>
      <c r="E92" s="5" t="s">
        <v>1994</v>
      </c>
      <c r="F92">
        <v>9</v>
      </c>
      <c r="G92" t="s">
        <v>3822</v>
      </c>
      <c r="H92" t="s">
        <v>3821</v>
      </c>
      <c r="I92" t="s">
        <v>3821</v>
      </c>
      <c r="J92" t="s">
        <v>3821</v>
      </c>
      <c r="K92" t="s">
        <v>3821</v>
      </c>
      <c r="L92" t="s">
        <v>3821</v>
      </c>
      <c r="M92" t="s">
        <v>3821</v>
      </c>
      <c r="N92" t="s">
        <v>3822</v>
      </c>
      <c r="O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2" t="str">
        <f>IF(OR(Table2[[#This Row],[QE2: method]]="none",Table2[[#This Row],[QE3: l+m]]="none",Table2[[#This Row],[QE5: long]]="none",Table2[[#This Row],[QE8: results]]="none"),"reject","ok")</f>
        <v>ok</v>
      </c>
      <c r="Q92" s="5" t="str">
        <f>IF(Table2[[#This Row],[QE score]]&lt;=$Q$1,"reject","ok")</f>
        <v>ok</v>
      </c>
      <c r="R92" s="5" t="str">
        <f>IF(AND(Table2[[#This Row],[QE R1:
QE2/3/5/8]] &lt;&gt; "reject", Table2[[#This Row],[QE R2:
cut-off]] &lt;&gt; "reject"),"yes","no")</f>
        <v>yes</v>
      </c>
    </row>
    <row r="93" spans="1:18" x14ac:dyDescent="0.25">
      <c r="A93" t="s">
        <v>36</v>
      </c>
      <c r="B93" t="s">
        <v>895</v>
      </c>
      <c r="C93" s="5">
        <v>2018</v>
      </c>
      <c r="D93" s="5" t="s">
        <v>41</v>
      </c>
      <c r="E93" s="5" t="s">
        <v>1481</v>
      </c>
      <c r="F93">
        <v>9</v>
      </c>
      <c r="G93" t="s">
        <v>3822</v>
      </c>
      <c r="H93" t="s">
        <v>3821</v>
      </c>
      <c r="I93" t="s">
        <v>3821</v>
      </c>
      <c r="J93" t="s">
        <v>3822</v>
      </c>
      <c r="K93" t="s">
        <v>3821</v>
      </c>
      <c r="L93" t="s">
        <v>3821</v>
      </c>
      <c r="M93" t="s">
        <v>3821</v>
      </c>
      <c r="N93" t="s">
        <v>3821</v>
      </c>
      <c r="O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3" t="str">
        <f>IF(OR(Table2[[#This Row],[QE2: method]]="none",Table2[[#This Row],[QE3: l+m]]="none",Table2[[#This Row],[QE5: long]]="none",Table2[[#This Row],[QE8: results]]="none"),"reject","ok")</f>
        <v>ok</v>
      </c>
      <c r="Q93" s="5" t="str">
        <f>IF(Table2[[#This Row],[QE score]]&lt;=$Q$1,"reject","ok")</f>
        <v>ok</v>
      </c>
      <c r="R93" s="5" t="str">
        <f>IF(AND(Table2[[#This Row],[QE R1:
QE2/3/5/8]] &lt;&gt; "reject", Table2[[#This Row],[QE R2:
cut-off]] &lt;&gt; "reject"),"yes","no")</f>
        <v>yes</v>
      </c>
    </row>
    <row r="94" spans="1:18" x14ac:dyDescent="0.25">
      <c r="A94" t="s">
        <v>646</v>
      </c>
      <c r="B94" t="s">
        <v>647</v>
      </c>
      <c r="C94" s="5">
        <v>2018</v>
      </c>
      <c r="D94" s="5" t="s">
        <v>649</v>
      </c>
      <c r="E94" s="5" t="s">
        <v>2296</v>
      </c>
      <c r="F94">
        <v>9.5</v>
      </c>
      <c r="G94" t="s">
        <v>3821</v>
      </c>
      <c r="H94" t="s">
        <v>3821</v>
      </c>
      <c r="I94" t="s">
        <v>3821</v>
      </c>
      <c r="J94" t="s">
        <v>3821</v>
      </c>
      <c r="K94" t="s">
        <v>3821</v>
      </c>
      <c r="L94" t="s">
        <v>3821</v>
      </c>
      <c r="M94" t="s">
        <v>3821</v>
      </c>
      <c r="N94" t="s">
        <v>3822</v>
      </c>
      <c r="O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4" t="str">
        <f>IF(OR(Table2[[#This Row],[QE2: method]]="none",Table2[[#This Row],[QE3: l+m]]="none",Table2[[#This Row],[QE5: long]]="none",Table2[[#This Row],[QE8: results]]="none"),"reject","ok")</f>
        <v>ok</v>
      </c>
      <c r="Q94" s="5" t="str">
        <f>IF(Table2[[#This Row],[QE score]]&lt;=$Q$1,"reject","ok")</f>
        <v>ok</v>
      </c>
      <c r="R94" s="5" t="str">
        <f>IF(AND(Table2[[#This Row],[QE R1:
QE2/3/5/8]] &lt;&gt; "reject", Table2[[#This Row],[QE R2:
cut-off]] &lt;&gt; "reject"),"yes","no")</f>
        <v>yes</v>
      </c>
    </row>
    <row r="95" spans="1:18" x14ac:dyDescent="0.25">
      <c r="A95" t="s">
        <v>134</v>
      </c>
      <c r="B95" t="s">
        <v>661</v>
      </c>
      <c r="C95" s="5">
        <v>2018</v>
      </c>
      <c r="D95" s="5" t="s">
        <v>136</v>
      </c>
      <c r="E95" s="5" t="s">
        <v>1597</v>
      </c>
      <c r="F95">
        <v>8.5</v>
      </c>
      <c r="G95" t="s">
        <v>3822</v>
      </c>
      <c r="H95" t="s">
        <v>3821</v>
      </c>
      <c r="I95" t="s">
        <v>3822</v>
      </c>
      <c r="J95" t="s">
        <v>3821</v>
      </c>
      <c r="K95" t="s">
        <v>3821</v>
      </c>
      <c r="L95" t="s">
        <v>3821</v>
      </c>
      <c r="M95" t="s">
        <v>3821</v>
      </c>
      <c r="N95" t="s">
        <v>3821</v>
      </c>
      <c r="O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5" t="str">
        <f>IF(OR(Table2[[#This Row],[QE2: method]]="none",Table2[[#This Row],[QE3: l+m]]="none",Table2[[#This Row],[QE5: long]]="none",Table2[[#This Row],[QE8: results]]="none"),"reject","ok")</f>
        <v>ok</v>
      </c>
      <c r="Q95" s="5" t="str">
        <f>IF(Table2[[#This Row],[QE score]]&lt;=$Q$1,"reject","ok")</f>
        <v>ok</v>
      </c>
      <c r="R95" s="5" t="str">
        <f>IF(AND(Table2[[#This Row],[QE R1:
QE2/3/5/8]] &lt;&gt; "reject", Table2[[#This Row],[QE R2:
cut-off]] &lt;&gt; "reject"),"yes","no")</f>
        <v>yes</v>
      </c>
    </row>
    <row r="96" spans="1:18" x14ac:dyDescent="0.25">
      <c r="A96" t="s">
        <v>2702</v>
      </c>
      <c r="B96" t="s">
        <v>2703</v>
      </c>
      <c r="C96" s="5">
        <v>2018</v>
      </c>
      <c r="D96" s="5" t="s">
        <v>1376</v>
      </c>
      <c r="E96" s="5" t="s">
        <v>2705</v>
      </c>
      <c r="F96">
        <v>8.5</v>
      </c>
      <c r="G96" t="s">
        <v>3821</v>
      </c>
      <c r="H96" t="s">
        <v>3821</v>
      </c>
      <c r="I96" t="s">
        <v>3822</v>
      </c>
      <c r="J96" t="s">
        <v>3822</v>
      </c>
      <c r="K96" t="s">
        <v>3821</v>
      </c>
      <c r="L96" t="s">
        <v>3821</v>
      </c>
      <c r="M96" t="s">
        <v>3821</v>
      </c>
      <c r="N96" t="s">
        <v>3821</v>
      </c>
      <c r="O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6" t="str">
        <f>IF(OR(Table2[[#This Row],[QE2: method]]="none",Table2[[#This Row],[QE3: l+m]]="none",Table2[[#This Row],[QE5: long]]="none",Table2[[#This Row],[QE8: results]]="none"),"reject","ok")</f>
        <v>ok</v>
      </c>
      <c r="Q96" s="5" t="str">
        <f>IF(Table2[[#This Row],[QE score]]&lt;=$Q$1,"reject","ok")</f>
        <v>ok</v>
      </c>
      <c r="R96" s="5" t="str">
        <f>IF(AND(Table2[[#This Row],[QE R1:
QE2/3/5/8]] &lt;&gt; "reject", Table2[[#This Row],[QE R2:
cut-off]] &lt;&gt; "reject"),"yes","no")</f>
        <v>yes</v>
      </c>
    </row>
    <row r="97" spans="1:18" x14ac:dyDescent="0.25">
      <c r="A97" t="s">
        <v>1739</v>
      </c>
      <c r="B97" t="s">
        <v>1740</v>
      </c>
      <c r="C97" s="5">
        <v>2018</v>
      </c>
      <c r="D97" s="5"/>
      <c r="E97" s="5" t="s">
        <v>1744</v>
      </c>
      <c r="F97">
        <v>8.5</v>
      </c>
      <c r="G97" t="s">
        <v>3821</v>
      </c>
      <c r="H97" t="s">
        <v>3822</v>
      </c>
      <c r="I97" t="s">
        <v>3822</v>
      </c>
      <c r="J97" t="s">
        <v>3821</v>
      </c>
      <c r="K97" t="s">
        <v>3821</v>
      </c>
      <c r="L97" t="s">
        <v>3821</v>
      </c>
      <c r="M97" t="s">
        <v>3821</v>
      </c>
      <c r="N97" t="s">
        <v>3821</v>
      </c>
      <c r="O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7" t="str">
        <f>IF(OR(Table2[[#This Row],[QE2: method]]="none",Table2[[#This Row],[QE3: l+m]]="none",Table2[[#This Row],[QE5: long]]="none",Table2[[#This Row],[QE8: results]]="none"),"reject","ok")</f>
        <v>ok</v>
      </c>
      <c r="Q97" s="5" t="str">
        <f>IF(Table2[[#This Row],[QE score]]&lt;=$Q$1,"reject","ok")</f>
        <v>ok</v>
      </c>
      <c r="R97" s="5" t="str">
        <f>IF(AND(Table2[[#This Row],[QE R1:
QE2/3/5/8]] &lt;&gt; "reject", Table2[[#This Row],[QE R2:
cut-off]] &lt;&gt; "reject"),"yes","no")</f>
        <v>yes</v>
      </c>
    </row>
    <row r="98" spans="1:18" x14ac:dyDescent="0.25">
      <c r="A98" t="s">
        <v>3369</v>
      </c>
      <c r="B98" t="s">
        <v>374</v>
      </c>
      <c r="C98" s="5">
        <v>2018</v>
      </c>
      <c r="D98" s="5" t="s">
        <v>376</v>
      </c>
      <c r="E98" s="5" t="s">
        <v>3371</v>
      </c>
      <c r="F98">
        <v>9</v>
      </c>
      <c r="G98" t="s">
        <v>3821</v>
      </c>
      <c r="H98" t="s">
        <v>3821</v>
      </c>
      <c r="I98" t="s">
        <v>3822</v>
      </c>
      <c r="J98" t="s">
        <v>3821</v>
      </c>
      <c r="K98" t="s">
        <v>3821</v>
      </c>
      <c r="L98" t="s">
        <v>3821</v>
      </c>
      <c r="M98" t="s">
        <v>3821</v>
      </c>
      <c r="N98" t="s">
        <v>3821</v>
      </c>
      <c r="O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8" t="str">
        <f>IF(OR(Table2[[#This Row],[QE2: method]]="none",Table2[[#This Row],[QE3: l+m]]="none",Table2[[#This Row],[QE5: long]]="none",Table2[[#This Row],[QE8: results]]="none"),"reject","ok")</f>
        <v>ok</v>
      </c>
      <c r="Q98" s="5" t="str">
        <f>IF(Table2[[#This Row],[QE score]]&lt;=$Q$1,"reject","ok")</f>
        <v>ok</v>
      </c>
      <c r="R98" s="5" t="str">
        <f>IF(AND(Table2[[#This Row],[QE R1:
QE2/3/5/8]] &lt;&gt; "reject", Table2[[#This Row],[QE R2:
cut-off]] &lt;&gt; "reject"),"yes","no")</f>
        <v>yes</v>
      </c>
    </row>
    <row r="99" spans="1:18" x14ac:dyDescent="0.25">
      <c r="A99" t="s">
        <v>2217</v>
      </c>
      <c r="B99" t="s">
        <v>2218</v>
      </c>
      <c r="C99" s="5">
        <v>2018</v>
      </c>
      <c r="D99" s="5" t="s">
        <v>2221</v>
      </c>
      <c r="E99" s="5" t="s">
        <v>2222</v>
      </c>
      <c r="F99">
        <v>9</v>
      </c>
      <c r="G99" t="s">
        <v>3821</v>
      </c>
      <c r="H99" t="s">
        <v>3821</v>
      </c>
      <c r="I99" t="s">
        <v>3821</v>
      </c>
      <c r="J99" t="s">
        <v>3821</v>
      </c>
      <c r="K99" t="s">
        <v>3821</v>
      </c>
      <c r="L99" t="s">
        <v>3821</v>
      </c>
      <c r="M99" t="s">
        <v>3823</v>
      </c>
      <c r="N99" t="s">
        <v>3821</v>
      </c>
      <c r="O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9" t="str">
        <f>IF(OR(Table2[[#This Row],[QE2: method]]="none",Table2[[#This Row],[QE3: l+m]]="none",Table2[[#This Row],[QE5: long]]="none",Table2[[#This Row],[QE8: results]]="none"),"reject","ok")</f>
        <v>ok</v>
      </c>
      <c r="Q99" s="5" t="str">
        <f>IF(Table2[[#This Row],[QE score]]&lt;=$Q$1,"reject","ok")</f>
        <v>ok</v>
      </c>
      <c r="R99" s="5" t="str">
        <f>IF(AND(Table2[[#This Row],[QE R1:
QE2/3/5/8]] &lt;&gt; "reject", Table2[[#This Row],[QE R2:
cut-off]] &lt;&gt; "reject"),"yes","no")</f>
        <v>yes</v>
      </c>
    </row>
    <row r="100" spans="1:18" x14ac:dyDescent="0.25">
      <c r="A100" t="s">
        <v>261</v>
      </c>
      <c r="B100" t="s">
        <v>262</v>
      </c>
      <c r="C100" s="5">
        <v>2018</v>
      </c>
      <c r="D100" s="5" t="s">
        <v>264</v>
      </c>
      <c r="E100" s="5" t="s">
        <v>3351</v>
      </c>
      <c r="F100">
        <v>8</v>
      </c>
      <c r="G100" t="s">
        <v>3821</v>
      </c>
      <c r="H100" t="s">
        <v>3821</v>
      </c>
      <c r="I100" t="s">
        <v>3821</v>
      </c>
      <c r="J100" t="s">
        <v>3822</v>
      </c>
      <c r="K100" t="s">
        <v>3821</v>
      </c>
      <c r="L100" t="s">
        <v>3821</v>
      </c>
      <c r="M100" t="s">
        <v>3823</v>
      </c>
      <c r="N100" t="s">
        <v>3822</v>
      </c>
      <c r="O1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0" t="str">
        <f>IF(OR(Table2[[#This Row],[QE2: method]]="none",Table2[[#This Row],[QE3: l+m]]="none",Table2[[#This Row],[QE5: long]]="none",Table2[[#This Row],[QE8: results]]="none"),"reject","ok")</f>
        <v>ok</v>
      </c>
      <c r="Q100" s="5" t="str">
        <f>IF(Table2[[#This Row],[QE score]]&lt;=$Q$1,"reject","ok")</f>
        <v>ok</v>
      </c>
      <c r="R100" s="5" t="str">
        <f>IF(AND(Table2[[#This Row],[QE R1:
QE2/3/5/8]] &lt;&gt; "reject", Table2[[#This Row],[QE R2:
cut-off]] &lt;&gt; "reject"),"yes","no")</f>
        <v>yes</v>
      </c>
    </row>
    <row r="101" spans="1:18" x14ac:dyDescent="0.25">
      <c r="A101" t="s">
        <v>1300</v>
      </c>
      <c r="B101" t="s">
        <v>236</v>
      </c>
      <c r="C101" s="5">
        <v>2018</v>
      </c>
      <c r="D101" s="5" t="s">
        <v>1302</v>
      </c>
      <c r="E101" s="5" t="s">
        <v>2326</v>
      </c>
      <c r="F101">
        <v>8.5</v>
      </c>
      <c r="G101" t="s">
        <v>3821</v>
      </c>
      <c r="H101" t="s">
        <v>3821</v>
      </c>
      <c r="I101" t="s">
        <v>3821</v>
      </c>
      <c r="J101" t="s">
        <v>3822</v>
      </c>
      <c r="K101" t="s">
        <v>3821</v>
      </c>
      <c r="L101" t="s">
        <v>3821</v>
      </c>
      <c r="M101" t="s">
        <v>3823</v>
      </c>
      <c r="N101" t="s">
        <v>3821</v>
      </c>
      <c r="O1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1" t="str">
        <f>IF(OR(Table2[[#This Row],[QE2: method]]="none",Table2[[#This Row],[QE3: l+m]]="none",Table2[[#This Row],[QE5: long]]="none",Table2[[#This Row],[QE8: results]]="none"),"reject","ok")</f>
        <v>ok</v>
      </c>
      <c r="Q101" s="5" t="str">
        <f>IF(Table2[[#This Row],[QE score]]&lt;=$Q$1,"reject","ok")</f>
        <v>ok</v>
      </c>
      <c r="R101" s="5" t="str">
        <f>IF(AND(Table2[[#This Row],[QE R1:
QE2/3/5/8]] &lt;&gt; "reject", Table2[[#This Row],[QE R2:
cut-off]] &lt;&gt; "reject"),"yes","no")</f>
        <v>yes</v>
      </c>
    </row>
    <row r="102" spans="1:18" x14ac:dyDescent="0.25">
      <c r="A102" t="s">
        <v>239</v>
      </c>
      <c r="B102" t="s">
        <v>240</v>
      </c>
      <c r="C102" s="5">
        <v>2018</v>
      </c>
      <c r="D102" s="5" t="s">
        <v>242</v>
      </c>
      <c r="E102" s="5" t="s">
        <v>3356</v>
      </c>
      <c r="F102">
        <v>8.5</v>
      </c>
      <c r="G102" t="s">
        <v>3821</v>
      </c>
      <c r="H102" t="s">
        <v>3821</v>
      </c>
      <c r="I102" t="s">
        <v>3821</v>
      </c>
      <c r="J102" t="s">
        <v>3821</v>
      </c>
      <c r="K102" t="s">
        <v>3821</v>
      </c>
      <c r="L102" t="s">
        <v>3821</v>
      </c>
      <c r="M102" t="s">
        <v>3823</v>
      </c>
      <c r="N102" t="s">
        <v>3822</v>
      </c>
      <c r="O1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2" t="str">
        <f>IF(OR(Table2[[#This Row],[QE2: method]]="none",Table2[[#This Row],[QE3: l+m]]="none",Table2[[#This Row],[QE5: long]]="none",Table2[[#This Row],[QE8: results]]="none"),"reject","ok")</f>
        <v>ok</v>
      </c>
      <c r="Q102" s="5" t="str">
        <f>IF(Table2[[#This Row],[QE score]]&lt;=$Q$1,"reject","ok")</f>
        <v>ok</v>
      </c>
      <c r="R102" s="5" t="str">
        <f>IF(AND(Table2[[#This Row],[QE R1:
QE2/3/5/8]] &lt;&gt; "reject", Table2[[#This Row],[QE R2:
cut-off]] &lt;&gt; "reject"),"yes","no")</f>
        <v>yes</v>
      </c>
    </row>
    <row r="103" spans="1:18" x14ac:dyDescent="0.25">
      <c r="A103" t="s">
        <v>2525</v>
      </c>
      <c r="B103" t="s">
        <v>605</v>
      </c>
      <c r="C103" s="5">
        <v>2018</v>
      </c>
      <c r="D103" s="5" t="s">
        <v>607</v>
      </c>
      <c r="E103" s="5" t="s">
        <v>2527</v>
      </c>
      <c r="F103">
        <v>8.5</v>
      </c>
      <c r="G103" t="s">
        <v>3821</v>
      </c>
      <c r="H103" t="s">
        <v>3821</v>
      </c>
      <c r="I103" t="s">
        <v>3822</v>
      </c>
      <c r="J103" t="s">
        <v>3822</v>
      </c>
      <c r="K103" t="s">
        <v>3821</v>
      </c>
      <c r="L103" t="s">
        <v>3821</v>
      </c>
      <c r="M103" t="s">
        <v>3821</v>
      </c>
      <c r="N103" t="s">
        <v>3821</v>
      </c>
      <c r="O1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3" t="str">
        <f>IF(OR(Table2[[#This Row],[QE2: method]]="none",Table2[[#This Row],[QE3: l+m]]="none",Table2[[#This Row],[QE5: long]]="none",Table2[[#This Row],[QE8: results]]="none"),"reject","ok")</f>
        <v>ok</v>
      </c>
      <c r="Q103" s="5" t="str">
        <f>IF(Table2[[#This Row],[QE score]]&lt;=$Q$1,"reject","ok")</f>
        <v>ok</v>
      </c>
      <c r="R103" s="5" t="str">
        <f>IF(AND(Table2[[#This Row],[QE R1:
QE2/3/5/8]] &lt;&gt; "reject", Table2[[#This Row],[QE R2:
cut-off]] &lt;&gt; "reject"),"yes","no")</f>
        <v>yes</v>
      </c>
    </row>
    <row r="104" spans="1:18" x14ac:dyDescent="0.25">
      <c r="A104" t="s">
        <v>1697</v>
      </c>
      <c r="B104" t="s">
        <v>1698</v>
      </c>
      <c r="C104" s="5">
        <v>2018</v>
      </c>
      <c r="D104" s="5" t="s">
        <v>1701</v>
      </c>
      <c r="E104" s="5" t="s">
        <v>1702</v>
      </c>
      <c r="F104">
        <v>8</v>
      </c>
      <c r="G104" t="s">
        <v>3821</v>
      </c>
      <c r="H104" t="s">
        <v>3821</v>
      </c>
      <c r="I104" t="s">
        <v>3821</v>
      </c>
      <c r="J104" t="s">
        <v>3822</v>
      </c>
      <c r="K104" t="s">
        <v>3821</v>
      </c>
      <c r="L104" t="s">
        <v>3821</v>
      </c>
      <c r="M104" t="s">
        <v>3823</v>
      </c>
      <c r="N104" t="s">
        <v>3822</v>
      </c>
      <c r="O1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4" t="str">
        <f>IF(OR(Table2[[#This Row],[QE2: method]]="none",Table2[[#This Row],[QE3: l+m]]="none",Table2[[#This Row],[QE5: long]]="none",Table2[[#This Row],[QE8: results]]="none"),"reject","ok")</f>
        <v>ok</v>
      </c>
      <c r="Q104" s="5" t="str">
        <f>IF(Table2[[#This Row],[QE score]]&lt;=$Q$1,"reject","ok")</f>
        <v>ok</v>
      </c>
      <c r="R104" s="5" t="str">
        <f>IF(AND(Table2[[#This Row],[QE R1:
QE2/3/5/8]] &lt;&gt; "reject", Table2[[#This Row],[QE R2:
cut-off]] &lt;&gt; "reject"),"yes","no")</f>
        <v>yes</v>
      </c>
    </row>
    <row r="105" spans="1:18" x14ac:dyDescent="0.25">
      <c r="A105" t="s">
        <v>612</v>
      </c>
      <c r="B105" t="s">
        <v>1073</v>
      </c>
      <c r="C105" s="5">
        <v>2018</v>
      </c>
      <c r="D105" s="5" t="s">
        <v>614</v>
      </c>
      <c r="E105" s="5" t="s">
        <v>2441</v>
      </c>
      <c r="F105">
        <v>9</v>
      </c>
      <c r="G105" t="s">
        <v>3821</v>
      </c>
      <c r="H105" t="s">
        <v>3821</v>
      </c>
      <c r="I105" t="s">
        <v>3821</v>
      </c>
      <c r="J105" t="s">
        <v>3821</v>
      </c>
      <c r="K105" t="s">
        <v>3821</v>
      </c>
      <c r="L105" t="s">
        <v>3821</v>
      </c>
      <c r="M105" t="s">
        <v>3823</v>
      </c>
      <c r="N105" t="s">
        <v>3821</v>
      </c>
      <c r="O1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5" t="str">
        <f>IF(OR(Table2[[#This Row],[QE2: method]]="none",Table2[[#This Row],[QE3: l+m]]="none",Table2[[#This Row],[QE5: long]]="none",Table2[[#This Row],[QE8: results]]="none"),"reject","ok")</f>
        <v>ok</v>
      </c>
      <c r="Q105" s="5" t="str">
        <f>IF(Table2[[#This Row],[QE score]]&lt;=$Q$1,"reject","ok")</f>
        <v>ok</v>
      </c>
      <c r="R105" s="5" t="str">
        <f>IF(AND(Table2[[#This Row],[QE R1:
QE2/3/5/8]] &lt;&gt; "reject", Table2[[#This Row],[QE R2:
cut-off]] &lt;&gt; "reject"),"yes","no")</f>
        <v>yes</v>
      </c>
    </row>
    <row r="106" spans="1:18" x14ac:dyDescent="0.25">
      <c r="A106" t="s">
        <v>3363</v>
      </c>
      <c r="B106" t="s">
        <v>2803</v>
      </c>
      <c r="C106" s="5">
        <v>2018</v>
      </c>
      <c r="D106" s="5" t="s">
        <v>1281</v>
      </c>
      <c r="E106" s="5" t="s">
        <v>3365</v>
      </c>
      <c r="F106">
        <v>9.5</v>
      </c>
      <c r="G106" t="s">
        <v>3821</v>
      </c>
      <c r="H106" t="s">
        <v>3821</v>
      </c>
      <c r="I106" t="s">
        <v>3821</v>
      </c>
      <c r="J106" t="s">
        <v>3821</v>
      </c>
      <c r="K106" t="s">
        <v>3821</v>
      </c>
      <c r="L106" t="s">
        <v>3821</v>
      </c>
      <c r="M106" t="s">
        <v>3821</v>
      </c>
      <c r="N106" t="s">
        <v>3822</v>
      </c>
      <c r="O1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06" t="str">
        <f>IF(OR(Table2[[#This Row],[QE2: method]]="none",Table2[[#This Row],[QE3: l+m]]="none",Table2[[#This Row],[QE5: long]]="none",Table2[[#This Row],[QE8: results]]="none"),"reject","ok")</f>
        <v>ok</v>
      </c>
      <c r="Q106" s="5" t="str">
        <f>IF(Table2[[#This Row],[QE score]]&lt;=$Q$1,"reject","ok")</f>
        <v>ok</v>
      </c>
      <c r="R106" s="5" t="str">
        <f>IF(AND(Table2[[#This Row],[QE R1:
QE2/3/5/8]] &lt;&gt; "reject", Table2[[#This Row],[QE R2:
cut-off]] &lt;&gt; "reject"),"yes","no")</f>
        <v>yes</v>
      </c>
    </row>
    <row r="107" spans="1:18" x14ac:dyDescent="0.25">
      <c r="A107" t="s">
        <v>2250</v>
      </c>
      <c r="B107" t="s">
        <v>2251</v>
      </c>
      <c r="C107" s="5">
        <v>2018</v>
      </c>
      <c r="D107" s="5" t="s">
        <v>507</v>
      </c>
      <c r="E107" s="5" t="s">
        <v>2253</v>
      </c>
      <c r="F107">
        <v>8</v>
      </c>
      <c r="G107" t="s">
        <v>3823</v>
      </c>
      <c r="H107" t="s">
        <v>3821</v>
      </c>
      <c r="I107" t="s">
        <v>3822</v>
      </c>
      <c r="J107" t="s">
        <v>3821</v>
      </c>
      <c r="K107" t="s">
        <v>3821</v>
      </c>
      <c r="L107" t="s">
        <v>3821</v>
      </c>
      <c r="M107" t="s">
        <v>3821</v>
      </c>
      <c r="N107" t="s">
        <v>3821</v>
      </c>
      <c r="O1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7" t="str">
        <f>IF(OR(Table2[[#This Row],[QE2: method]]="none",Table2[[#This Row],[QE3: l+m]]="none",Table2[[#This Row],[QE5: long]]="none",Table2[[#This Row],[QE8: results]]="none"),"reject","ok")</f>
        <v>ok</v>
      </c>
      <c r="Q107" s="5" t="str">
        <f>IF(Table2[[#This Row],[QE score]]&lt;=$Q$1,"reject","ok")</f>
        <v>ok</v>
      </c>
      <c r="R107" s="5" t="str">
        <f>IF(AND(Table2[[#This Row],[QE R1:
QE2/3/5/8]] &lt;&gt; "reject", Table2[[#This Row],[QE R2:
cut-off]] &lt;&gt; "reject"),"yes","no")</f>
        <v>yes</v>
      </c>
    </row>
    <row r="108" spans="1:18" x14ac:dyDescent="0.25">
      <c r="A108" t="s">
        <v>121</v>
      </c>
      <c r="B108" t="s">
        <v>122</v>
      </c>
      <c r="C108" s="5">
        <v>2018</v>
      </c>
      <c r="D108" s="5" t="s">
        <v>126</v>
      </c>
      <c r="E108" s="5" t="s">
        <v>1754</v>
      </c>
      <c r="F108">
        <v>9</v>
      </c>
      <c r="G108" t="s">
        <v>3821</v>
      </c>
      <c r="H108" t="s">
        <v>3821</v>
      </c>
      <c r="I108" t="s">
        <v>3821</v>
      </c>
      <c r="J108" t="s">
        <v>3821</v>
      </c>
      <c r="K108" t="s">
        <v>3821</v>
      </c>
      <c r="L108" t="s">
        <v>3821</v>
      </c>
      <c r="M108" t="s">
        <v>3823</v>
      </c>
      <c r="N108" t="s">
        <v>3821</v>
      </c>
      <c r="O1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8" t="str">
        <f>IF(OR(Table2[[#This Row],[QE2: method]]="none",Table2[[#This Row],[QE3: l+m]]="none",Table2[[#This Row],[QE5: long]]="none",Table2[[#This Row],[QE8: results]]="none"),"reject","ok")</f>
        <v>ok</v>
      </c>
      <c r="Q108" s="5" t="str">
        <f>IF(Table2[[#This Row],[QE score]]&lt;=$Q$1,"reject","ok")</f>
        <v>ok</v>
      </c>
      <c r="R108" s="5" t="str">
        <f>IF(AND(Table2[[#This Row],[QE R1:
QE2/3/5/8]] &lt;&gt; "reject", Table2[[#This Row],[QE R2:
cut-off]] &lt;&gt; "reject"),"yes","no")</f>
        <v>yes</v>
      </c>
    </row>
    <row r="109" spans="1:18" x14ac:dyDescent="0.25">
      <c r="A109" t="s">
        <v>972</v>
      </c>
      <c r="B109" t="s">
        <v>743</v>
      </c>
      <c r="C109" s="5">
        <v>2018</v>
      </c>
      <c r="D109" s="5" t="s">
        <v>746</v>
      </c>
      <c r="E109" s="5" t="s">
        <v>2028</v>
      </c>
      <c r="F109">
        <v>10</v>
      </c>
      <c r="G109" t="s">
        <v>3821</v>
      </c>
      <c r="H109" t="s">
        <v>3821</v>
      </c>
      <c r="I109" t="s">
        <v>3821</v>
      </c>
      <c r="J109" t="s">
        <v>3821</v>
      </c>
      <c r="K109" t="s">
        <v>3821</v>
      </c>
      <c r="L109" t="s">
        <v>3821</v>
      </c>
      <c r="M109" t="s">
        <v>3821</v>
      </c>
      <c r="N109" t="s">
        <v>3821</v>
      </c>
      <c r="O1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09" t="str">
        <f>IF(OR(Table2[[#This Row],[QE2: method]]="none",Table2[[#This Row],[QE3: l+m]]="none",Table2[[#This Row],[QE5: long]]="none",Table2[[#This Row],[QE8: results]]="none"),"reject","ok")</f>
        <v>ok</v>
      </c>
      <c r="Q109" s="5" t="str">
        <f>IF(Table2[[#This Row],[QE score]]&lt;=$Q$1,"reject","ok")</f>
        <v>ok</v>
      </c>
      <c r="R109" s="5" t="str">
        <f>IF(AND(Table2[[#This Row],[QE R1:
QE2/3/5/8]] &lt;&gt; "reject", Table2[[#This Row],[QE R2:
cut-off]] &lt;&gt; "reject"),"yes","no")</f>
        <v>yes</v>
      </c>
    </row>
    <row r="110" spans="1:18" x14ac:dyDescent="0.25">
      <c r="A110" t="s">
        <v>917</v>
      </c>
      <c r="B110" t="s">
        <v>918</v>
      </c>
      <c r="C110" s="5">
        <v>2018</v>
      </c>
      <c r="D110" s="5" t="s">
        <v>920</v>
      </c>
      <c r="E110" s="5" t="s">
        <v>1734</v>
      </c>
      <c r="F110">
        <v>9</v>
      </c>
      <c r="G110" t="s">
        <v>3821</v>
      </c>
      <c r="H110" t="s">
        <v>3821</v>
      </c>
      <c r="I110" t="s">
        <v>3822</v>
      </c>
      <c r="J110" t="s">
        <v>3821</v>
      </c>
      <c r="K110" t="s">
        <v>3821</v>
      </c>
      <c r="L110" t="s">
        <v>3821</v>
      </c>
      <c r="M110" t="s">
        <v>3821</v>
      </c>
      <c r="N110" t="s">
        <v>3821</v>
      </c>
      <c r="O1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0" t="str">
        <f>IF(OR(Table2[[#This Row],[QE2: method]]="none",Table2[[#This Row],[QE3: l+m]]="none",Table2[[#This Row],[QE5: long]]="none",Table2[[#This Row],[QE8: results]]="none"),"reject","ok")</f>
        <v>ok</v>
      </c>
      <c r="Q110" s="5" t="str">
        <f>IF(Table2[[#This Row],[QE score]]&lt;=$Q$1,"reject","ok")</f>
        <v>ok</v>
      </c>
      <c r="R110" s="5" t="str">
        <f>IF(AND(Table2[[#This Row],[QE R1:
QE2/3/5/8]] &lt;&gt; "reject", Table2[[#This Row],[QE R2:
cut-off]] &lt;&gt; "reject"),"yes","no")</f>
        <v>yes</v>
      </c>
    </row>
    <row r="111" spans="1:18" x14ac:dyDescent="0.25">
      <c r="A111" t="s">
        <v>195</v>
      </c>
      <c r="B111" t="s">
        <v>196</v>
      </c>
      <c r="C111" s="5">
        <v>2018</v>
      </c>
      <c r="D111" s="5" t="s">
        <v>198</v>
      </c>
      <c r="E111" s="5" t="s">
        <v>2411</v>
      </c>
      <c r="F111">
        <v>8.5</v>
      </c>
      <c r="G111" t="s">
        <v>3822</v>
      </c>
      <c r="H111" t="s">
        <v>3821</v>
      </c>
      <c r="I111" t="s">
        <v>3821</v>
      </c>
      <c r="J111" t="s">
        <v>3822</v>
      </c>
      <c r="K111" t="s">
        <v>3821</v>
      </c>
      <c r="L111" t="s">
        <v>3821</v>
      </c>
      <c r="M111" t="s">
        <v>3821</v>
      </c>
      <c r="N111" t="s">
        <v>3822</v>
      </c>
      <c r="O1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1" t="str">
        <f>IF(OR(Table2[[#This Row],[QE2: method]]="none",Table2[[#This Row],[QE3: l+m]]="none",Table2[[#This Row],[QE5: long]]="none",Table2[[#This Row],[QE8: results]]="none"),"reject","ok")</f>
        <v>ok</v>
      </c>
      <c r="Q111" s="5" t="str">
        <f>IF(Table2[[#This Row],[QE score]]&lt;=$Q$1,"reject","ok")</f>
        <v>ok</v>
      </c>
      <c r="R111" s="5" t="str">
        <f>IF(AND(Table2[[#This Row],[QE R1:
QE2/3/5/8]] &lt;&gt; "reject", Table2[[#This Row],[QE R2:
cut-off]] &lt;&gt; "reject"),"yes","no")</f>
        <v>yes</v>
      </c>
    </row>
    <row r="112" spans="1:18" x14ac:dyDescent="0.25">
      <c r="A112" t="s">
        <v>3381</v>
      </c>
      <c r="B112" t="s">
        <v>3382</v>
      </c>
      <c r="C112" s="5">
        <v>2018</v>
      </c>
      <c r="D112" s="5" t="s">
        <v>3385</v>
      </c>
      <c r="E112" s="5" t="s">
        <v>3386</v>
      </c>
      <c r="F112">
        <v>8.5</v>
      </c>
      <c r="G112" t="s">
        <v>3822</v>
      </c>
      <c r="H112" t="s">
        <v>3821</v>
      </c>
      <c r="I112" t="s">
        <v>3821</v>
      </c>
      <c r="J112" t="s">
        <v>3822</v>
      </c>
      <c r="K112" t="s">
        <v>3821</v>
      </c>
      <c r="L112" t="s">
        <v>3821</v>
      </c>
      <c r="M112" t="s">
        <v>3821</v>
      </c>
      <c r="N112" t="s">
        <v>3822</v>
      </c>
      <c r="O1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2" t="str">
        <f>IF(OR(Table2[[#This Row],[QE2: method]]="none",Table2[[#This Row],[QE3: l+m]]="none",Table2[[#This Row],[QE5: long]]="none",Table2[[#This Row],[QE8: results]]="none"),"reject","ok")</f>
        <v>ok</v>
      </c>
      <c r="Q112" s="5" t="str">
        <f>IF(Table2[[#This Row],[QE score]]&lt;=$Q$1,"reject","ok")</f>
        <v>ok</v>
      </c>
      <c r="R112" s="5" t="str">
        <f>IF(AND(Table2[[#This Row],[QE R1:
QE2/3/5/8]] &lt;&gt; "reject", Table2[[#This Row],[QE R2:
cut-off]] &lt;&gt; "reject"),"yes","no")</f>
        <v>yes</v>
      </c>
    </row>
    <row r="113" spans="1:18" x14ac:dyDescent="0.25">
      <c r="A113" t="s">
        <v>973</v>
      </c>
      <c r="B113" t="s">
        <v>974</v>
      </c>
      <c r="C113" s="5">
        <v>2018</v>
      </c>
      <c r="D113" s="5" t="s">
        <v>978</v>
      </c>
      <c r="E113" s="5" t="s">
        <v>979</v>
      </c>
      <c r="F113">
        <v>8.5</v>
      </c>
      <c r="G113" t="s">
        <v>3821</v>
      </c>
      <c r="H113" t="s">
        <v>3821</v>
      </c>
      <c r="I113" t="s">
        <v>3822</v>
      </c>
      <c r="J113" t="s">
        <v>3822</v>
      </c>
      <c r="K113" t="s">
        <v>3821</v>
      </c>
      <c r="L113" t="s">
        <v>3821</v>
      </c>
      <c r="M113" t="s">
        <v>3821</v>
      </c>
      <c r="N113" t="s">
        <v>3821</v>
      </c>
      <c r="O1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3" t="str">
        <f>IF(OR(Table2[[#This Row],[QE2: method]]="none",Table2[[#This Row],[QE3: l+m]]="none",Table2[[#This Row],[QE5: long]]="none",Table2[[#This Row],[QE8: results]]="none"),"reject","ok")</f>
        <v>ok</v>
      </c>
      <c r="Q113" s="5" t="str">
        <f>IF(Table2[[#This Row],[QE score]]&lt;=$Q$1,"reject","ok")</f>
        <v>ok</v>
      </c>
      <c r="R113" s="5" t="str">
        <f>IF(AND(Table2[[#This Row],[QE R1:
QE2/3/5/8]] &lt;&gt; "reject", Table2[[#This Row],[QE R2:
cut-off]] &lt;&gt; "reject"),"yes","no")</f>
        <v>yes</v>
      </c>
    </row>
    <row r="114" spans="1:18" x14ac:dyDescent="0.25">
      <c r="A114" t="s">
        <v>370</v>
      </c>
      <c r="B114" t="s">
        <v>371</v>
      </c>
      <c r="C114" s="5">
        <v>2019</v>
      </c>
      <c r="D114" s="5" t="s">
        <v>373</v>
      </c>
      <c r="E114" s="5" t="s">
        <v>3544</v>
      </c>
      <c r="F114" s="10">
        <v>10</v>
      </c>
      <c r="G114" s="11" t="s">
        <v>3821</v>
      </c>
      <c r="H114" t="s">
        <v>3821</v>
      </c>
      <c r="I114" t="s">
        <v>3821</v>
      </c>
      <c r="J114" t="s">
        <v>3821</v>
      </c>
      <c r="K114" t="s">
        <v>3821</v>
      </c>
      <c r="L114" t="s">
        <v>3821</v>
      </c>
      <c r="M114" t="s">
        <v>3821</v>
      </c>
      <c r="N114" t="s">
        <v>3821</v>
      </c>
      <c r="O1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4" s="4" t="str">
        <f>IF(OR(Table2[[#This Row],[QE2: method]]="none",Table2[[#This Row],[QE3: l+m]]="none",Table2[[#This Row],[QE5: long]]="none",Table2[[#This Row],[QE8: results]]="none"),"reject","ok")</f>
        <v>ok</v>
      </c>
      <c r="Q114" s="4" t="str">
        <f>IF(Table2[[#This Row],[QE score]]&lt;=$Q$1,"reject","ok")</f>
        <v>ok</v>
      </c>
      <c r="R114" s="13" t="str">
        <f>IF(AND(Table2[[#This Row],[QE R1:
QE2/3/5/8]] &lt;&gt; "reject", Table2[[#This Row],[QE R2:
cut-off]] &lt;&gt; "reject"),"yes","no")</f>
        <v>yes</v>
      </c>
    </row>
    <row r="115" spans="1:18" x14ac:dyDescent="0.25">
      <c r="A115" t="s">
        <v>1428</v>
      </c>
      <c r="B115" t="s">
        <v>1429</v>
      </c>
      <c r="C115" s="5">
        <v>2019</v>
      </c>
      <c r="D115" s="5" t="s">
        <v>1431</v>
      </c>
      <c r="E115" s="5" t="s">
        <v>1651</v>
      </c>
      <c r="F115">
        <v>8</v>
      </c>
      <c r="G115" t="s">
        <v>3822</v>
      </c>
      <c r="H115" t="s">
        <v>3821</v>
      </c>
      <c r="I115" t="s">
        <v>3822</v>
      </c>
      <c r="J115" t="s">
        <v>3822</v>
      </c>
      <c r="K115" t="s">
        <v>3821</v>
      </c>
      <c r="L115" t="s">
        <v>3821</v>
      </c>
      <c r="M115" t="s">
        <v>3821</v>
      </c>
      <c r="N115" t="s">
        <v>3821</v>
      </c>
      <c r="O1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5" t="str">
        <f>IF(OR(Table2[[#This Row],[QE2: method]]="none",Table2[[#This Row],[QE3: l+m]]="none",Table2[[#This Row],[QE5: long]]="none",Table2[[#This Row],[QE8: results]]="none"),"reject","ok")</f>
        <v>ok</v>
      </c>
      <c r="Q115" s="5" t="str">
        <f>IF(Table2[[#This Row],[QE score]]&lt;=$Q$1,"reject","ok")</f>
        <v>ok</v>
      </c>
      <c r="R115" s="5" t="str">
        <f>IF(AND(Table2[[#This Row],[QE R1:
QE2/3/5/8]] &lt;&gt; "reject", Table2[[#This Row],[QE R2:
cut-off]] &lt;&gt; "reject"),"yes","no")</f>
        <v>yes</v>
      </c>
    </row>
    <row r="116" spans="1:18" x14ac:dyDescent="0.25">
      <c r="A116" t="s">
        <v>2725</v>
      </c>
      <c r="B116" t="s">
        <v>3547</v>
      </c>
      <c r="C116" s="5">
        <v>2019</v>
      </c>
      <c r="D116" s="5" t="s">
        <v>1218</v>
      </c>
      <c r="E116" s="5" t="s">
        <v>3549</v>
      </c>
      <c r="F116">
        <v>9</v>
      </c>
      <c r="G116" t="s">
        <v>3821</v>
      </c>
      <c r="H116" t="s">
        <v>3821</v>
      </c>
      <c r="I116" t="s">
        <v>3821</v>
      </c>
      <c r="J116" t="s">
        <v>3821</v>
      </c>
      <c r="K116" t="s">
        <v>3821</v>
      </c>
      <c r="L116" t="s">
        <v>3821</v>
      </c>
      <c r="M116" t="s">
        <v>3823</v>
      </c>
      <c r="N116" t="s">
        <v>3821</v>
      </c>
      <c r="O1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6" t="str">
        <f>IF(OR(Table2[[#This Row],[QE2: method]]="none",Table2[[#This Row],[QE3: l+m]]="none",Table2[[#This Row],[QE5: long]]="none",Table2[[#This Row],[QE8: results]]="none"),"reject","ok")</f>
        <v>ok</v>
      </c>
      <c r="Q116" s="5" t="str">
        <f>IF(Table2[[#This Row],[QE score]]&lt;=$Q$1,"reject","ok")</f>
        <v>ok</v>
      </c>
      <c r="R116" s="5" t="str">
        <f>IF(AND(Table2[[#This Row],[QE R1:
QE2/3/5/8]] &lt;&gt; "reject", Table2[[#This Row],[QE R2:
cut-off]] &lt;&gt; "reject"),"yes","no")</f>
        <v>yes</v>
      </c>
    </row>
    <row r="117" spans="1:18" x14ac:dyDescent="0.25">
      <c r="A117" t="s">
        <v>3521</v>
      </c>
      <c r="B117" t="s">
        <v>736</v>
      </c>
      <c r="C117" s="5">
        <v>2019</v>
      </c>
      <c r="D117" s="5" t="s">
        <v>1405</v>
      </c>
      <c r="E117" s="5" t="s">
        <v>3524</v>
      </c>
      <c r="F117">
        <v>9</v>
      </c>
      <c r="G117" t="s">
        <v>3822</v>
      </c>
      <c r="H117" t="s">
        <v>3821</v>
      </c>
      <c r="I117" t="s">
        <v>3821</v>
      </c>
      <c r="J117" t="s">
        <v>3821</v>
      </c>
      <c r="K117" t="s">
        <v>3821</v>
      </c>
      <c r="L117" t="s">
        <v>3821</v>
      </c>
      <c r="M117" t="s">
        <v>3821</v>
      </c>
      <c r="N117" t="s">
        <v>3822</v>
      </c>
      <c r="O1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7" t="str">
        <f>IF(OR(Table2[[#This Row],[QE2: method]]="none",Table2[[#This Row],[QE3: l+m]]="none",Table2[[#This Row],[QE5: long]]="none",Table2[[#This Row],[QE8: results]]="none"),"reject","ok")</f>
        <v>ok</v>
      </c>
      <c r="Q117" s="5" t="str">
        <f>IF(Table2[[#This Row],[QE score]]&lt;=$Q$1,"reject","ok")</f>
        <v>ok</v>
      </c>
      <c r="R117" s="5" t="str">
        <f>IF(AND(Table2[[#This Row],[QE R1:
QE2/3/5/8]] &lt;&gt; "reject", Table2[[#This Row],[QE R2:
cut-off]] &lt;&gt; "reject"),"yes","no")</f>
        <v>yes</v>
      </c>
    </row>
    <row r="118" spans="1:18" x14ac:dyDescent="0.25">
      <c r="A118" t="s">
        <v>1276</v>
      </c>
      <c r="B118" t="s">
        <v>2128</v>
      </c>
      <c r="C118" s="5">
        <v>2019</v>
      </c>
      <c r="D118" s="5" t="s">
        <v>1278</v>
      </c>
      <c r="E118" s="5" t="s">
        <v>2130</v>
      </c>
      <c r="F118">
        <v>10</v>
      </c>
      <c r="G118" t="s">
        <v>3821</v>
      </c>
      <c r="H118" t="s">
        <v>3821</v>
      </c>
      <c r="I118" t="s">
        <v>3821</v>
      </c>
      <c r="J118" t="s">
        <v>3821</v>
      </c>
      <c r="K118" t="s">
        <v>3821</v>
      </c>
      <c r="L118" t="s">
        <v>3821</v>
      </c>
      <c r="M118" t="s">
        <v>3821</v>
      </c>
      <c r="N118" t="s">
        <v>3821</v>
      </c>
      <c r="O1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8" t="str">
        <f>IF(OR(Table2[[#This Row],[QE2: method]]="none",Table2[[#This Row],[QE3: l+m]]="none",Table2[[#This Row],[QE5: long]]="none",Table2[[#This Row],[QE8: results]]="none"),"reject","ok")</f>
        <v>ok</v>
      </c>
      <c r="Q118" s="5" t="str">
        <f>IF(Table2[[#This Row],[QE score]]&lt;=$Q$1,"reject","ok")</f>
        <v>ok</v>
      </c>
      <c r="R118" s="5" t="str">
        <f>IF(AND(Table2[[#This Row],[QE R1:
QE2/3/5/8]] &lt;&gt; "reject", Table2[[#This Row],[QE R2:
cut-off]] &lt;&gt; "reject"),"yes","no")</f>
        <v>yes</v>
      </c>
    </row>
    <row r="119" spans="1:18" x14ac:dyDescent="0.25">
      <c r="A119" t="s">
        <v>3620</v>
      </c>
      <c r="B119" t="s">
        <v>874</v>
      </c>
      <c r="C119" s="5">
        <v>2019</v>
      </c>
      <c r="D119" s="5" t="s">
        <v>876</v>
      </c>
      <c r="E119" s="5" t="s">
        <v>3622</v>
      </c>
      <c r="F119">
        <v>8.5</v>
      </c>
      <c r="G119" t="s">
        <v>3823</v>
      </c>
      <c r="H119" t="s">
        <v>3821</v>
      </c>
      <c r="I119" t="s">
        <v>3821</v>
      </c>
      <c r="J119" t="s">
        <v>3821</v>
      </c>
      <c r="K119" t="s">
        <v>3821</v>
      </c>
      <c r="L119" t="s">
        <v>3821</v>
      </c>
      <c r="M119" t="s">
        <v>3821</v>
      </c>
      <c r="N119" t="s">
        <v>3822</v>
      </c>
      <c r="O1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9" t="str">
        <f>IF(OR(Table2[[#This Row],[QE2: method]]="none",Table2[[#This Row],[QE3: l+m]]="none",Table2[[#This Row],[QE5: long]]="none",Table2[[#This Row],[QE8: results]]="none"),"reject","ok")</f>
        <v>ok</v>
      </c>
      <c r="Q119" s="5" t="str">
        <f>IF(Table2[[#This Row],[QE score]]&lt;=$Q$1,"reject","ok")</f>
        <v>ok</v>
      </c>
      <c r="R119" s="5" t="str">
        <f>IF(AND(Table2[[#This Row],[QE R1:
QE2/3/5/8]] &lt;&gt; "reject", Table2[[#This Row],[QE R2:
cut-off]] &lt;&gt; "reject"),"yes","no")</f>
        <v>yes</v>
      </c>
    </row>
    <row r="120" spans="1:18" x14ac:dyDescent="0.25">
      <c r="A120" t="s">
        <v>627</v>
      </c>
      <c r="B120" t="s">
        <v>2621</v>
      </c>
      <c r="C120" s="5">
        <v>2019</v>
      </c>
      <c r="D120" s="5" t="s">
        <v>629</v>
      </c>
      <c r="E120" s="5" t="s">
        <v>2623</v>
      </c>
      <c r="F120">
        <v>8</v>
      </c>
      <c r="G120" t="s">
        <v>3822</v>
      </c>
      <c r="H120" t="s">
        <v>3821</v>
      </c>
      <c r="I120" t="s">
        <v>3821</v>
      </c>
      <c r="J120" t="s">
        <v>3821</v>
      </c>
      <c r="K120" t="s">
        <v>3821</v>
      </c>
      <c r="L120" t="s">
        <v>3821</v>
      </c>
      <c r="M120" t="s">
        <v>3823</v>
      </c>
      <c r="N120" t="s">
        <v>3822</v>
      </c>
      <c r="O1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0" t="str">
        <f>IF(OR(Table2[[#This Row],[QE2: method]]="none",Table2[[#This Row],[QE3: l+m]]="none",Table2[[#This Row],[QE5: long]]="none",Table2[[#This Row],[QE8: results]]="none"),"reject","ok")</f>
        <v>ok</v>
      </c>
      <c r="Q120" s="5" t="str">
        <f>IF(Table2[[#This Row],[QE score]]&lt;=$Q$1,"reject","ok")</f>
        <v>ok</v>
      </c>
      <c r="R120" s="5" t="str">
        <f>IF(AND(Table2[[#This Row],[QE R1:
QE2/3/5/8]] &lt;&gt; "reject", Table2[[#This Row],[QE R2:
cut-off]] &lt;&gt; "reject"),"yes","no")</f>
        <v>yes</v>
      </c>
    </row>
    <row r="121" spans="1:18" x14ac:dyDescent="0.25">
      <c r="A121" t="s">
        <v>433</v>
      </c>
      <c r="B121" t="s">
        <v>434</v>
      </c>
      <c r="C121" s="5">
        <v>2019</v>
      </c>
      <c r="D121" s="5" t="s">
        <v>436</v>
      </c>
      <c r="E121" s="5" t="s">
        <v>2142</v>
      </c>
      <c r="F121">
        <v>8.5</v>
      </c>
      <c r="G121" t="s">
        <v>3821</v>
      </c>
      <c r="H121" t="s">
        <v>3822</v>
      </c>
      <c r="I121" t="s">
        <v>3822</v>
      </c>
      <c r="J121" t="s">
        <v>3821</v>
      </c>
      <c r="K121" t="s">
        <v>3821</v>
      </c>
      <c r="L121" t="s">
        <v>3821</v>
      </c>
      <c r="M121" t="s">
        <v>3821</v>
      </c>
      <c r="N121" t="s">
        <v>3821</v>
      </c>
      <c r="O1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1" t="str">
        <f>IF(OR(Table2[[#This Row],[QE2: method]]="none",Table2[[#This Row],[QE3: l+m]]="none",Table2[[#This Row],[QE5: long]]="none",Table2[[#This Row],[QE8: results]]="none"),"reject","ok")</f>
        <v>ok</v>
      </c>
      <c r="Q121" s="5" t="str">
        <f>IF(Table2[[#This Row],[QE score]]&lt;=$Q$1,"reject","ok")</f>
        <v>ok</v>
      </c>
      <c r="R121" s="5" t="str">
        <f>IF(AND(Table2[[#This Row],[QE R1:
QE2/3/5/8]] &lt;&gt; "reject", Table2[[#This Row],[QE R2:
cut-off]] &lt;&gt; "reject"),"yes","no")</f>
        <v>yes</v>
      </c>
    </row>
    <row r="122" spans="1:18" x14ac:dyDescent="0.25">
      <c r="A122" t="s">
        <v>171</v>
      </c>
      <c r="B122" t="s">
        <v>172</v>
      </c>
      <c r="C122" s="5">
        <v>2019</v>
      </c>
      <c r="D122" s="5" t="s">
        <v>174</v>
      </c>
      <c r="E122" s="5" t="s">
        <v>2084</v>
      </c>
      <c r="F122">
        <v>8</v>
      </c>
      <c r="G122" t="s">
        <v>3821</v>
      </c>
      <c r="H122" t="s">
        <v>3821</v>
      </c>
      <c r="I122" t="s">
        <v>3821</v>
      </c>
      <c r="J122" t="s">
        <v>3822</v>
      </c>
      <c r="K122" t="s">
        <v>3821</v>
      </c>
      <c r="L122" t="s">
        <v>3821</v>
      </c>
      <c r="M122" t="s">
        <v>3823</v>
      </c>
      <c r="N122" t="s">
        <v>3822</v>
      </c>
      <c r="O1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2" t="str">
        <f>IF(OR(Table2[[#This Row],[QE2: method]]="none",Table2[[#This Row],[QE3: l+m]]="none",Table2[[#This Row],[QE5: long]]="none",Table2[[#This Row],[QE8: results]]="none"),"reject","ok")</f>
        <v>ok</v>
      </c>
      <c r="Q122" s="5" t="str">
        <f>IF(Table2[[#This Row],[QE score]]&lt;=$Q$1,"reject","ok")</f>
        <v>ok</v>
      </c>
      <c r="R122" s="5" t="str">
        <f>IF(AND(Table2[[#This Row],[QE R1:
QE2/3/5/8]] &lt;&gt; "reject", Table2[[#This Row],[QE R2:
cut-off]] &lt;&gt; "reject"),"yes","no")</f>
        <v>yes</v>
      </c>
    </row>
    <row r="123" spans="1:18" x14ac:dyDescent="0.25">
      <c r="A123" t="s">
        <v>3426</v>
      </c>
      <c r="B123" t="s">
        <v>3427</v>
      </c>
      <c r="C123" s="5">
        <v>2019</v>
      </c>
      <c r="D123" s="5" t="s">
        <v>3430</v>
      </c>
      <c r="E123" s="5" t="s">
        <v>3431</v>
      </c>
      <c r="F123">
        <v>8.5</v>
      </c>
      <c r="G123" t="s">
        <v>3822</v>
      </c>
      <c r="H123" t="s">
        <v>3821</v>
      </c>
      <c r="I123" t="s">
        <v>3822</v>
      </c>
      <c r="J123" t="s">
        <v>3821</v>
      </c>
      <c r="K123" t="s">
        <v>3821</v>
      </c>
      <c r="L123" t="s">
        <v>3821</v>
      </c>
      <c r="M123" t="s">
        <v>3821</v>
      </c>
      <c r="N123" t="s">
        <v>3821</v>
      </c>
      <c r="O1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3" t="str">
        <f>IF(OR(Table2[[#This Row],[QE2: method]]="none",Table2[[#This Row],[QE3: l+m]]="none",Table2[[#This Row],[QE5: long]]="none",Table2[[#This Row],[QE8: results]]="none"),"reject","ok")</f>
        <v>ok</v>
      </c>
      <c r="Q123" s="5" t="str">
        <f>IF(Table2[[#This Row],[QE score]]&lt;=$Q$1,"reject","ok")</f>
        <v>ok</v>
      </c>
      <c r="R123" s="5" t="str">
        <f>IF(AND(Table2[[#This Row],[QE R1:
QE2/3/5/8]] &lt;&gt; "reject", Table2[[#This Row],[QE R2:
cut-off]] &lt;&gt; "reject"),"yes","no")</f>
        <v>yes</v>
      </c>
    </row>
    <row r="124" spans="1:18" x14ac:dyDescent="0.25">
      <c r="A124" t="s">
        <v>1086</v>
      </c>
      <c r="B124" t="s">
        <v>1087</v>
      </c>
      <c r="C124" s="5">
        <v>2019</v>
      </c>
      <c r="D124" s="5" t="s">
        <v>1090</v>
      </c>
      <c r="E124" s="5" t="s">
        <v>1091</v>
      </c>
      <c r="F124">
        <v>8</v>
      </c>
      <c r="G124" t="s">
        <v>3821</v>
      </c>
      <c r="H124" t="s">
        <v>3822</v>
      </c>
      <c r="I124" t="s">
        <v>3822</v>
      </c>
      <c r="J124" t="s">
        <v>3822</v>
      </c>
      <c r="K124" t="s">
        <v>3821</v>
      </c>
      <c r="L124" t="s">
        <v>3821</v>
      </c>
      <c r="M124" t="s">
        <v>3821</v>
      </c>
      <c r="N124" t="s">
        <v>3821</v>
      </c>
      <c r="O1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4" t="str">
        <f>IF(OR(Table2[[#This Row],[QE2: method]]="none",Table2[[#This Row],[QE3: l+m]]="none",Table2[[#This Row],[QE5: long]]="none",Table2[[#This Row],[QE8: results]]="none"),"reject","ok")</f>
        <v>ok</v>
      </c>
      <c r="Q124" s="5" t="str">
        <f>IF(Table2[[#This Row],[QE score]]&lt;=$Q$1,"reject","ok")</f>
        <v>ok</v>
      </c>
      <c r="R124" s="5" t="str">
        <f>IF(AND(Table2[[#This Row],[QE R1:
QE2/3/5/8]] &lt;&gt; "reject", Table2[[#This Row],[QE R2:
cut-off]] &lt;&gt; "reject"),"yes","no")</f>
        <v>yes</v>
      </c>
    </row>
    <row r="125" spans="1:18" x14ac:dyDescent="0.25">
      <c r="A125" t="s">
        <v>3495</v>
      </c>
      <c r="B125" t="s">
        <v>3496</v>
      </c>
      <c r="C125" s="5">
        <v>2019</v>
      </c>
      <c r="D125" s="5" t="s">
        <v>211</v>
      </c>
      <c r="E125" s="5" t="s">
        <v>3499</v>
      </c>
      <c r="F125">
        <v>8</v>
      </c>
      <c r="G125" t="s">
        <v>3821</v>
      </c>
      <c r="H125" t="s">
        <v>3821</v>
      </c>
      <c r="I125" t="s">
        <v>3822</v>
      </c>
      <c r="J125" t="s">
        <v>3822</v>
      </c>
      <c r="K125" t="s">
        <v>3821</v>
      </c>
      <c r="L125" t="s">
        <v>3821</v>
      </c>
      <c r="M125" t="s">
        <v>3821</v>
      </c>
      <c r="N125" t="s">
        <v>3822</v>
      </c>
      <c r="O1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5" t="str">
        <f>IF(OR(Table2[[#This Row],[QE2: method]]="none",Table2[[#This Row],[QE3: l+m]]="none",Table2[[#This Row],[QE5: long]]="none",Table2[[#This Row],[QE8: results]]="none"),"reject","ok")</f>
        <v>ok</v>
      </c>
      <c r="Q125" s="5" t="str">
        <f>IF(Table2[[#This Row],[QE score]]&lt;=$Q$1,"reject","ok")</f>
        <v>ok</v>
      </c>
      <c r="R125" s="5" t="str">
        <f>IF(AND(Table2[[#This Row],[QE R1:
QE2/3/5/8]] &lt;&gt; "reject", Table2[[#This Row],[QE R2:
cut-off]] &lt;&gt; "reject"),"yes","no")</f>
        <v>yes</v>
      </c>
    </row>
    <row r="126" spans="1:18" x14ac:dyDescent="0.25">
      <c r="A126" t="s">
        <v>2423</v>
      </c>
      <c r="B126" t="s">
        <v>747</v>
      </c>
      <c r="C126" s="5">
        <v>2019</v>
      </c>
      <c r="D126" s="5" t="s">
        <v>1315</v>
      </c>
      <c r="E126" s="5" t="s">
        <v>2426</v>
      </c>
      <c r="F126">
        <v>8.5</v>
      </c>
      <c r="G126" t="s">
        <v>3822</v>
      </c>
      <c r="H126" t="s">
        <v>3821</v>
      </c>
      <c r="I126" t="s">
        <v>3821</v>
      </c>
      <c r="J126" t="s">
        <v>3822</v>
      </c>
      <c r="K126" t="s">
        <v>3821</v>
      </c>
      <c r="L126" t="s">
        <v>3821</v>
      </c>
      <c r="M126" t="s">
        <v>3821</v>
      </c>
      <c r="N126" t="s">
        <v>3822</v>
      </c>
      <c r="O1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6" t="str">
        <f>IF(OR(Table2[[#This Row],[QE2: method]]="none",Table2[[#This Row],[QE3: l+m]]="none",Table2[[#This Row],[QE5: long]]="none",Table2[[#This Row],[QE8: results]]="none"),"reject","ok")</f>
        <v>ok</v>
      </c>
      <c r="Q126" s="5" t="str">
        <f>IF(Table2[[#This Row],[QE score]]&lt;=$Q$1,"reject","ok")</f>
        <v>ok</v>
      </c>
      <c r="R126" s="5" t="str">
        <f>IF(AND(Table2[[#This Row],[QE R1:
QE2/3/5/8]] &lt;&gt; "reject", Table2[[#This Row],[QE R2:
cut-off]] &lt;&gt; "reject"),"yes","no")</f>
        <v>yes</v>
      </c>
    </row>
    <row r="127" spans="1:18" x14ac:dyDescent="0.25">
      <c r="A127" t="s">
        <v>2319</v>
      </c>
      <c r="B127" t="s">
        <v>236</v>
      </c>
      <c r="C127" s="5">
        <v>2019</v>
      </c>
      <c r="D127" s="5" t="s">
        <v>765</v>
      </c>
      <c r="E127" s="5" t="s">
        <v>2321</v>
      </c>
      <c r="F127">
        <v>9</v>
      </c>
      <c r="G127" t="s">
        <v>3822</v>
      </c>
      <c r="H127" t="s">
        <v>3821</v>
      </c>
      <c r="I127" t="s">
        <v>3821</v>
      </c>
      <c r="J127" t="s">
        <v>3821</v>
      </c>
      <c r="K127" t="s">
        <v>3821</v>
      </c>
      <c r="L127" t="s">
        <v>3821</v>
      </c>
      <c r="M127" t="s">
        <v>3821</v>
      </c>
      <c r="N127" t="s">
        <v>3822</v>
      </c>
      <c r="O1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7" t="str">
        <f>IF(OR(Table2[[#This Row],[QE2: method]]="none",Table2[[#This Row],[QE3: l+m]]="none",Table2[[#This Row],[QE5: long]]="none",Table2[[#This Row],[QE8: results]]="none"),"reject","ok")</f>
        <v>ok</v>
      </c>
      <c r="Q127" s="5" t="str">
        <f>IF(Table2[[#This Row],[QE score]]&lt;=$Q$1,"reject","ok")</f>
        <v>ok</v>
      </c>
      <c r="R127" s="5" t="str">
        <f>IF(AND(Table2[[#This Row],[QE R1:
QE2/3/5/8]] &lt;&gt; "reject", Table2[[#This Row],[QE R2:
cut-off]] &lt;&gt; "reject"),"yes","no")</f>
        <v>yes</v>
      </c>
    </row>
    <row r="128" spans="1:18" x14ac:dyDescent="0.25">
      <c r="A128" t="s">
        <v>2270</v>
      </c>
      <c r="B128" t="s">
        <v>588</v>
      </c>
      <c r="C128" s="5">
        <v>2019</v>
      </c>
      <c r="D128" s="5" t="s">
        <v>760</v>
      </c>
      <c r="E128" s="5" t="s">
        <v>2274</v>
      </c>
      <c r="F128">
        <v>8</v>
      </c>
      <c r="G128" t="s">
        <v>3821</v>
      </c>
      <c r="H128" t="s">
        <v>3821</v>
      </c>
      <c r="I128" t="s">
        <v>3821</v>
      </c>
      <c r="J128" t="s">
        <v>3822</v>
      </c>
      <c r="K128" t="s">
        <v>3821</v>
      </c>
      <c r="L128" t="s">
        <v>3821</v>
      </c>
      <c r="M128" t="s">
        <v>3823</v>
      </c>
      <c r="N128" t="s">
        <v>3822</v>
      </c>
      <c r="O1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8" t="str">
        <f>IF(OR(Table2[[#This Row],[QE2: method]]="none",Table2[[#This Row],[QE3: l+m]]="none",Table2[[#This Row],[QE5: long]]="none",Table2[[#This Row],[QE8: results]]="none"),"reject","ok")</f>
        <v>ok</v>
      </c>
      <c r="Q128" s="5" t="str">
        <f>IF(Table2[[#This Row],[QE score]]&lt;=$Q$1,"reject","ok")</f>
        <v>ok</v>
      </c>
      <c r="R128" s="5" t="str">
        <f>IF(AND(Table2[[#This Row],[QE R1:
QE2/3/5/8]] &lt;&gt; "reject", Table2[[#This Row],[QE R2:
cut-off]] &lt;&gt; "reject"),"yes","no")</f>
        <v>yes</v>
      </c>
    </row>
    <row r="129" spans="1:18" x14ac:dyDescent="0.25">
      <c r="A129" t="s">
        <v>723</v>
      </c>
      <c r="B129" t="s">
        <v>724</v>
      </c>
      <c r="C129" s="5">
        <v>2019</v>
      </c>
      <c r="D129" s="5" t="s">
        <v>727</v>
      </c>
      <c r="E129" s="5" t="s">
        <v>2157</v>
      </c>
      <c r="F129">
        <v>9</v>
      </c>
      <c r="G129" t="s">
        <v>3821</v>
      </c>
      <c r="H129" t="s">
        <v>3821</v>
      </c>
      <c r="I129" t="s">
        <v>3821</v>
      </c>
      <c r="J129" t="s">
        <v>3821</v>
      </c>
      <c r="K129" t="s">
        <v>3821</v>
      </c>
      <c r="L129" t="s">
        <v>3821</v>
      </c>
      <c r="M129" t="s">
        <v>3823</v>
      </c>
      <c r="N129" t="s">
        <v>3821</v>
      </c>
      <c r="O1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9" t="str">
        <f>IF(OR(Table2[[#This Row],[QE2: method]]="none",Table2[[#This Row],[QE3: l+m]]="none",Table2[[#This Row],[QE5: long]]="none",Table2[[#This Row],[QE8: results]]="none"),"reject","ok")</f>
        <v>ok</v>
      </c>
      <c r="Q129" s="5" t="str">
        <f>IF(Table2[[#This Row],[QE score]]&lt;=$Q$1,"reject","ok")</f>
        <v>ok</v>
      </c>
      <c r="R129" s="5" t="str">
        <f>IF(AND(Table2[[#This Row],[QE R1:
QE2/3/5/8]] &lt;&gt; "reject", Table2[[#This Row],[QE R2:
cut-off]] &lt;&gt; "reject"),"yes","no")</f>
        <v>yes</v>
      </c>
    </row>
    <row r="130" spans="1:18" x14ac:dyDescent="0.25">
      <c r="A130" t="s">
        <v>513</v>
      </c>
      <c r="B130" t="s">
        <v>172</v>
      </c>
      <c r="C130" s="5">
        <v>2019</v>
      </c>
      <c r="D130" s="5" t="s">
        <v>515</v>
      </c>
      <c r="E130" s="5" t="s">
        <v>2088</v>
      </c>
      <c r="F130">
        <v>8</v>
      </c>
      <c r="G130" t="s">
        <v>3822</v>
      </c>
      <c r="H130" t="s">
        <v>3821</v>
      </c>
      <c r="I130" t="s">
        <v>3821</v>
      </c>
      <c r="J130" t="s">
        <v>3821</v>
      </c>
      <c r="K130" t="s">
        <v>3821</v>
      </c>
      <c r="L130" t="s">
        <v>3821</v>
      </c>
      <c r="M130" t="s">
        <v>3823</v>
      </c>
      <c r="N130" t="s">
        <v>3822</v>
      </c>
      <c r="O1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0" t="str">
        <f>IF(OR(Table2[[#This Row],[QE2: method]]="none",Table2[[#This Row],[QE3: l+m]]="none",Table2[[#This Row],[QE5: long]]="none",Table2[[#This Row],[QE8: results]]="none"),"reject","ok")</f>
        <v>ok</v>
      </c>
      <c r="Q130" s="5" t="str">
        <f>IF(Table2[[#This Row],[QE score]]&lt;=$Q$1,"reject","ok")</f>
        <v>ok</v>
      </c>
      <c r="R130" s="5" t="str">
        <f>IF(AND(Table2[[#This Row],[QE R1:
QE2/3/5/8]] &lt;&gt; "reject", Table2[[#This Row],[QE R2:
cut-off]] &lt;&gt; "reject"),"yes","no")</f>
        <v>yes</v>
      </c>
    </row>
    <row r="131" spans="1:18" x14ac:dyDescent="0.25">
      <c r="A131" t="s">
        <v>88</v>
      </c>
      <c r="B131" t="s">
        <v>89</v>
      </c>
      <c r="C131" s="5">
        <v>2020</v>
      </c>
      <c r="D131" s="5" t="s">
        <v>93</v>
      </c>
      <c r="E131" s="5" t="s">
        <v>3583</v>
      </c>
      <c r="F131">
        <v>9.5</v>
      </c>
      <c r="G131" t="s">
        <v>3822</v>
      </c>
      <c r="H131" t="s">
        <v>3821</v>
      </c>
      <c r="I131" t="s">
        <v>3821</v>
      </c>
      <c r="J131" t="s">
        <v>3821</v>
      </c>
      <c r="K131" t="s">
        <v>3821</v>
      </c>
      <c r="L131" t="s">
        <v>3821</v>
      </c>
      <c r="M131" t="s">
        <v>3821</v>
      </c>
      <c r="N131" t="s">
        <v>3821</v>
      </c>
      <c r="O1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31" t="str">
        <f>IF(OR(Table2[[#This Row],[QE2: method]]="none",Table2[[#This Row],[QE3: l+m]]="none",Table2[[#This Row],[QE5: long]]="none",Table2[[#This Row],[QE8: results]]="none"),"reject","ok")</f>
        <v>ok</v>
      </c>
      <c r="Q131" s="5" t="str">
        <f>IF(Table2[[#This Row],[QE score]]&lt;=$Q$1,"reject","ok")</f>
        <v>ok</v>
      </c>
      <c r="R131" s="5" t="str">
        <f>IF(AND(Table2[[#This Row],[QE R1:
QE2/3/5/8]] &lt;&gt; "reject", Table2[[#This Row],[QE R2:
cut-off]] &lt;&gt; "reject"),"yes","no")</f>
        <v>yes</v>
      </c>
    </row>
    <row r="132" spans="1:18" x14ac:dyDescent="0.25">
      <c r="A132" t="s">
        <v>3593</v>
      </c>
      <c r="B132" t="s">
        <v>3594</v>
      </c>
      <c r="C132" s="5">
        <v>2020</v>
      </c>
      <c r="D132" s="5" t="s">
        <v>3598</v>
      </c>
      <c r="E132" s="5" t="s">
        <v>3599</v>
      </c>
      <c r="F132">
        <v>8.5</v>
      </c>
      <c r="G132" t="s">
        <v>3821</v>
      </c>
      <c r="H132" t="s">
        <v>3822</v>
      </c>
      <c r="I132" t="s">
        <v>3822</v>
      </c>
      <c r="J132" t="s">
        <v>3821</v>
      </c>
      <c r="K132" t="s">
        <v>3821</v>
      </c>
      <c r="L132" t="s">
        <v>3821</v>
      </c>
      <c r="M132" t="s">
        <v>3821</v>
      </c>
      <c r="N132" t="s">
        <v>3821</v>
      </c>
      <c r="O1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2" t="str">
        <f>IF(OR(Table2[[#This Row],[QE2: method]]="none",Table2[[#This Row],[QE3: l+m]]="none",Table2[[#This Row],[QE5: long]]="none",Table2[[#This Row],[QE8: results]]="none"),"reject","ok")</f>
        <v>ok</v>
      </c>
      <c r="Q132" s="5" t="str">
        <f>IF(Table2[[#This Row],[QE score]]&lt;=$Q$1,"reject","ok")</f>
        <v>ok</v>
      </c>
      <c r="R132" s="5" t="str">
        <f>IF(AND(Table2[[#This Row],[QE R1:
QE2/3/5/8]] &lt;&gt; "reject", Table2[[#This Row],[QE R2:
cut-off]] &lt;&gt; "reject"),"yes","no")</f>
        <v>yes</v>
      </c>
    </row>
    <row r="133" spans="1:18" x14ac:dyDescent="0.25">
      <c r="A133" t="s">
        <v>2444</v>
      </c>
      <c r="B133" t="s">
        <v>797</v>
      </c>
      <c r="C133" s="5">
        <v>2020</v>
      </c>
      <c r="D133" s="5" t="s">
        <v>1415</v>
      </c>
      <c r="E133" s="5" t="s">
        <v>2446</v>
      </c>
      <c r="F133">
        <v>8</v>
      </c>
      <c r="G133" t="s">
        <v>3823</v>
      </c>
      <c r="H133" t="s">
        <v>3821</v>
      </c>
      <c r="I133" t="s">
        <v>3821</v>
      </c>
      <c r="J133" t="s">
        <v>3821</v>
      </c>
      <c r="K133" t="s">
        <v>3821</v>
      </c>
      <c r="L133" t="s">
        <v>3821</v>
      </c>
      <c r="M133" t="s">
        <v>3823</v>
      </c>
      <c r="N133" t="s">
        <v>3821</v>
      </c>
      <c r="O1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3" t="str">
        <f>IF(OR(Table2[[#This Row],[QE2: method]]="none",Table2[[#This Row],[QE3: l+m]]="none",Table2[[#This Row],[QE5: long]]="none",Table2[[#This Row],[QE8: results]]="none"),"reject","ok")</f>
        <v>ok</v>
      </c>
      <c r="Q133" s="5" t="str">
        <f>IF(Table2[[#This Row],[QE score]]&lt;=$Q$1,"reject","ok")</f>
        <v>ok</v>
      </c>
      <c r="R133" s="5" t="str">
        <f>IF(AND(Table2[[#This Row],[QE R1:
QE2/3/5/8]] &lt;&gt; "reject", Table2[[#This Row],[QE R2:
cut-off]] &lt;&gt; "reject"),"yes","no")</f>
        <v>yes</v>
      </c>
    </row>
    <row r="134" spans="1:18" x14ac:dyDescent="0.25">
      <c r="A134" t="s">
        <v>549</v>
      </c>
      <c r="B134" t="s">
        <v>550</v>
      </c>
      <c r="C134" s="5">
        <v>2020</v>
      </c>
      <c r="D134" s="5" t="s">
        <v>552</v>
      </c>
      <c r="E134" s="5" t="s">
        <v>3604</v>
      </c>
      <c r="F134">
        <v>8</v>
      </c>
      <c r="G134" t="s">
        <v>3821</v>
      </c>
      <c r="H134" t="s">
        <v>3821</v>
      </c>
      <c r="I134" t="s">
        <v>3822</v>
      </c>
      <c r="J134" t="s">
        <v>3821</v>
      </c>
      <c r="K134" t="s">
        <v>3821</v>
      </c>
      <c r="L134" t="s">
        <v>3821</v>
      </c>
      <c r="M134" t="s">
        <v>3823</v>
      </c>
      <c r="N134" t="s">
        <v>3821</v>
      </c>
      <c r="O1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4" t="str">
        <f>IF(OR(Table2[[#This Row],[QE2: method]]="none",Table2[[#This Row],[QE3: l+m]]="none",Table2[[#This Row],[QE5: long]]="none",Table2[[#This Row],[QE8: results]]="none"),"reject","ok")</f>
        <v>ok</v>
      </c>
      <c r="Q134" s="5" t="str">
        <f>IF(Table2[[#This Row],[QE score]]&lt;=$Q$1,"reject","ok")</f>
        <v>ok</v>
      </c>
      <c r="R134" s="5" t="str">
        <f>IF(AND(Table2[[#This Row],[QE R1:
QE2/3/5/8]] &lt;&gt; "reject", Table2[[#This Row],[QE R2:
cut-off]] &lt;&gt; "reject"),"yes","no")</f>
        <v>yes</v>
      </c>
    </row>
    <row r="135" spans="1:18" x14ac:dyDescent="0.25">
      <c r="A135" t="s">
        <v>1576</v>
      </c>
      <c r="B135" t="s">
        <v>1577</v>
      </c>
      <c r="C135" s="5">
        <v>2020</v>
      </c>
      <c r="D135" s="5" t="s">
        <v>1581</v>
      </c>
      <c r="E135" s="5" t="s">
        <v>1582</v>
      </c>
      <c r="F135">
        <v>8.5</v>
      </c>
      <c r="G135" t="s">
        <v>3822</v>
      </c>
      <c r="H135" t="s">
        <v>3822</v>
      </c>
      <c r="I135" t="s">
        <v>3821</v>
      </c>
      <c r="J135" t="s">
        <v>3821</v>
      </c>
      <c r="K135" t="s">
        <v>3821</v>
      </c>
      <c r="L135" t="s">
        <v>3821</v>
      </c>
      <c r="M135" t="s">
        <v>3821</v>
      </c>
      <c r="N135" t="s">
        <v>3822</v>
      </c>
      <c r="O1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5" t="str">
        <f>IF(OR(Table2[[#This Row],[QE2: method]]="none",Table2[[#This Row],[QE3: l+m]]="none",Table2[[#This Row],[QE5: long]]="none",Table2[[#This Row],[QE8: results]]="none"),"reject","ok")</f>
        <v>ok</v>
      </c>
      <c r="Q135" s="5" t="str">
        <f>IF(Table2[[#This Row],[QE score]]&lt;=$Q$1,"reject","ok")</f>
        <v>ok</v>
      </c>
      <c r="R135" s="5" t="str">
        <f>IF(AND(Table2[[#This Row],[QE R1:
QE2/3/5/8]] &lt;&gt; "reject", Table2[[#This Row],[QE R2:
cut-off]] &lt;&gt; "reject"),"yes","no")</f>
        <v>yes</v>
      </c>
    </row>
    <row r="136" spans="1:18" x14ac:dyDescent="0.25">
      <c r="A136" t="s">
        <v>2183</v>
      </c>
      <c r="B136" t="s">
        <v>2184</v>
      </c>
      <c r="C136" s="5">
        <v>2020</v>
      </c>
      <c r="D136" s="5" t="s">
        <v>2187</v>
      </c>
      <c r="E136" s="5" t="s">
        <v>2188</v>
      </c>
      <c r="F136">
        <v>8.5</v>
      </c>
      <c r="G136" t="s">
        <v>3821</v>
      </c>
      <c r="H136" t="s">
        <v>3821</v>
      </c>
      <c r="I136" t="s">
        <v>3822</v>
      </c>
      <c r="J136" t="s">
        <v>3822</v>
      </c>
      <c r="K136" t="s">
        <v>3821</v>
      </c>
      <c r="L136" t="s">
        <v>3821</v>
      </c>
      <c r="M136" t="s">
        <v>3821</v>
      </c>
      <c r="N136" t="s">
        <v>3821</v>
      </c>
      <c r="O1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6" t="str">
        <f>IF(OR(Table2[[#This Row],[QE2: method]]="none",Table2[[#This Row],[QE3: l+m]]="none",Table2[[#This Row],[QE5: long]]="none",Table2[[#This Row],[QE8: results]]="none"),"reject","ok")</f>
        <v>ok</v>
      </c>
      <c r="Q136" s="5" t="str">
        <f>IF(Table2[[#This Row],[QE score]]&lt;=$Q$1,"reject","ok")</f>
        <v>ok</v>
      </c>
      <c r="R136" s="5" t="str">
        <f>IF(AND(Table2[[#This Row],[QE R1:
QE2/3/5/8]] &lt;&gt; "reject", Table2[[#This Row],[QE R2:
cut-off]] &lt;&gt; "reject"),"yes","no")</f>
        <v>yes</v>
      </c>
    </row>
    <row r="137" spans="1:18" x14ac:dyDescent="0.25">
      <c r="A137" t="s">
        <v>1622</v>
      </c>
      <c r="B137" t="s">
        <v>946</v>
      </c>
      <c r="C137" s="5">
        <v>2020</v>
      </c>
      <c r="D137" s="5" t="s">
        <v>948</v>
      </c>
      <c r="E137" s="5" t="s">
        <v>1625</v>
      </c>
      <c r="F137">
        <v>9</v>
      </c>
      <c r="G137" t="s">
        <v>3822</v>
      </c>
      <c r="H137" t="s">
        <v>3821</v>
      </c>
      <c r="I137" t="s">
        <v>3821</v>
      </c>
      <c r="J137" t="s">
        <v>3821</v>
      </c>
      <c r="K137" t="s">
        <v>3821</v>
      </c>
      <c r="L137" t="s">
        <v>3821</v>
      </c>
      <c r="M137" t="s">
        <v>3821</v>
      </c>
      <c r="N137" t="s">
        <v>3822</v>
      </c>
      <c r="O1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7" t="str">
        <f>IF(OR(Table2[[#This Row],[QE2: method]]="none",Table2[[#This Row],[QE3: l+m]]="none",Table2[[#This Row],[QE5: long]]="none",Table2[[#This Row],[QE8: results]]="none"),"reject","ok")</f>
        <v>ok</v>
      </c>
      <c r="Q137" s="5" t="str">
        <f>IF(Table2[[#This Row],[QE score]]&lt;=$Q$1,"reject","ok")</f>
        <v>ok</v>
      </c>
      <c r="R137" s="5" t="str">
        <f>IF(AND(Table2[[#This Row],[QE R1:
QE2/3/5/8]] &lt;&gt; "reject", Table2[[#This Row],[QE R2:
cut-off]] &lt;&gt; "reject"),"yes","no")</f>
        <v>yes</v>
      </c>
    </row>
    <row r="138" spans="1:18" x14ac:dyDescent="0.25">
      <c r="A138" t="s">
        <v>508</v>
      </c>
      <c r="B138" t="s">
        <v>509</v>
      </c>
      <c r="C138" s="5">
        <v>2020</v>
      </c>
      <c r="D138" s="5" t="s">
        <v>512</v>
      </c>
      <c r="E138" s="5" t="s">
        <v>2199</v>
      </c>
      <c r="F138">
        <v>9</v>
      </c>
      <c r="G138" t="s">
        <v>3821</v>
      </c>
      <c r="H138" t="s">
        <v>3821</v>
      </c>
      <c r="I138" t="s">
        <v>3822</v>
      </c>
      <c r="J138" t="s">
        <v>3821</v>
      </c>
      <c r="K138" t="s">
        <v>3821</v>
      </c>
      <c r="L138" t="s">
        <v>3821</v>
      </c>
      <c r="M138" t="s">
        <v>3821</v>
      </c>
      <c r="N138" t="s">
        <v>3821</v>
      </c>
      <c r="O1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8" t="str">
        <f>IF(OR(Table2[[#This Row],[QE2: method]]="none",Table2[[#This Row],[QE3: l+m]]="none",Table2[[#This Row],[QE5: long]]="none",Table2[[#This Row],[QE8: results]]="none"),"reject","ok")</f>
        <v>ok</v>
      </c>
      <c r="Q138" s="5" t="str">
        <f>IF(Table2[[#This Row],[QE score]]&lt;=$Q$1,"reject","ok")</f>
        <v>ok</v>
      </c>
      <c r="R138" s="5" t="str">
        <f>IF(AND(Table2[[#This Row],[QE R1:
QE2/3/5/8]] &lt;&gt; "reject", Table2[[#This Row],[QE R2:
cut-off]] &lt;&gt; "reject"),"yes","no")</f>
        <v>yes</v>
      </c>
    </row>
    <row r="139" spans="1:18" x14ac:dyDescent="0.25">
      <c r="A139" t="s">
        <v>2150</v>
      </c>
      <c r="B139" t="s">
        <v>141</v>
      </c>
      <c r="C139" s="5">
        <v>2020</v>
      </c>
      <c r="D139" s="5" t="s">
        <v>142</v>
      </c>
      <c r="E139" s="5" t="s">
        <v>2153</v>
      </c>
      <c r="F139">
        <v>9</v>
      </c>
      <c r="G139" t="s">
        <v>3821</v>
      </c>
      <c r="H139" t="s">
        <v>3821</v>
      </c>
      <c r="I139" t="s">
        <v>3821</v>
      </c>
      <c r="J139" t="s">
        <v>3821</v>
      </c>
      <c r="K139" t="s">
        <v>3821</v>
      </c>
      <c r="L139" t="s">
        <v>3821</v>
      </c>
      <c r="M139" t="s">
        <v>3823</v>
      </c>
      <c r="N139" t="s">
        <v>3821</v>
      </c>
      <c r="O1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9" t="str">
        <f>IF(OR(Table2[[#This Row],[QE2: method]]="none",Table2[[#This Row],[QE3: l+m]]="none",Table2[[#This Row],[QE5: long]]="none",Table2[[#This Row],[QE8: results]]="none"),"reject","ok")</f>
        <v>ok</v>
      </c>
      <c r="Q139" s="5" t="str">
        <f>IF(Table2[[#This Row],[QE score]]&lt;=$Q$1,"reject","ok")</f>
        <v>ok</v>
      </c>
      <c r="R139" s="5" t="str">
        <f>IF(AND(Table2[[#This Row],[QE R1:
QE2/3/5/8]] &lt;&gt; "reject", Table2[[#This Row],[QE R2:
cut-off]] &lt;&gt; "reject"),"yes","no")</f>
        <v>yes</v>
      </c>
    </row>
    <row r="140" spans="1:18" x14ac:dyDescent="0.25">
      <c r="A140" t="s">
        <v>3564</v>
      </c>
      <c r="B140" t="s">
        <v>207</v>
      </c>
      <c r="C140" s="5">
        <v>2020</v>
      </c>
      <c r="D140" s="5" t="s">
        <v>2786</v>
      </c>
      <c r="E140" s="5" t="s">
        <v>3567</v>
      </c>
      <c r="F140">
        <v>8</v>
      </c>
      <c r="G140" t="s">
        <v>3822</v>
      </c>
      <c r="H140" t="s">
        <v>3821</v>
      </c>
      <c r="I140" t="s">
        <v>3822</v>
      </c>
      <c r="J140" t="s">
        <v>3821</v>
      </c>
      <c r="K140" t="s">
        <v>3821</v>
      </c>
      <c r="L140" t="s">
        <v>3821</v>
      </c>
      <c r="M140" t="s">
        <v>3821</v>
      </c>
      <c r="N140" t="s">
        <v>3822</v>
      </c>
      <c r="O1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0" t="str">
        <f>IF(OR(Table2[[#This Row],[QE2: method]]="none",Table2[[#This Row],[QE3: l+m]]="none",Table2[[#This Row],[QE5: long]]="none",Table2[[#This Row],[QE8: results]]="none"),"reject","ok")</f>
        <v>ok</v>
      </c>
      <c r="Q140" s="5" t="str">
        <f>IF(Table2[[#This Row],[QE score]]&lt;=$Q$1,"reject","ok")</f>
        <v>ok</v>
      </c>
      <c r="R140" s="5" t="str">
        <f>IF(AND(Table2[[#This Row],[QE R1:
QE2/3/5/8]] &lt;&gt; "reject", Table2[[#This Row],[QE R2:
cut-off]] &lt;&gt; "reject"),"yes","no")</f>
        <v>yes</v>
      </c>
    </row>
    <row r="141" spans="1:18" x14ac:dyDescent="0.25">
      <c r="A141" t="s">
        <v>206</v>
      </c>
      <c r="B141" t="s">
        <v>207</v>
      </c>
      <c r="C141" s="5">
        <v>2020</v>
      </c>
      <c r="D141" s="5" t="s">
        <v>209</v>
      </c>
      <c r="E141" s="5" t="s">
        <v>2437</v>
      </c>
      <c r="F141">
        <v>9</v>
      </c>
      <c r="G141" t="s">
        <v>3821</v>
      </c>
      <c r="H141" t="s">
        <v>3821</v>
      </c>
      <c r="I141" t="s">
        <v>3822</v>
      </c>
      <c r="J141" t="s">
        <v>3821</v>
      </c>
      <c r="K141" t="s">
        <v>3821</v>
      </c>
      <c r="L141" t="s">
        <v>3821</v>
      </c>
      <c r="M141" t="s">
        <v>3821</v>
      </c>
      <c r="N141" t="s">
        <v>3821</v>
      </c>
      <c r="O1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1" t="str">
        <f>IF(OR(Table2[[#This Row],[QE2: method]]="none",Table2[[#This Row],[QE3: l+m]]="none",Table2[[#This Row],[QE5: long]]="none",Table2[[#This Row],[QE8: results]]="none"),"reject","ok")</f>
        <v>ok</v>
      </c>
      <c r="Q141" s="5" t="str">
        <f>IF(Table2[[#This Row],[QE score]]&lt;=$Q$1,"reject","ok")</f>
        <v>ok</v>
      </c>
      <c r="R141" s="5" t="str">
        <f>IF(AND(Table2[[#This Row],[QE R1:
QE2/3/5/8]] &lt;&gt; "reject", Table2[[#This Row],[QE R2:
cut-off]] &lt;&gt; "reject"),"yes","no")</f>
        <v>yes</v>
      </c>
    </row>
    <row r="142" spans="1:18" x14ac:dyDescent="0.25">
      <c r="A142" t="s">
        <v>1246</v>
      </c>
      <c r="B142" t="s">
        <v>1247</v>
      </c>
      <c r="C142" s="5">
        <v>2020</v>
      </c>
      <c r="D142" s="5" t="s">
        <v>1250</v>
      </c>
      <c r="E142" s="5"/>
      <c r="F142">
        <v>8</v>
      </c>
      <c r="G142" t="s">
        <v>3822</v>
      </c>
      <c r="H142" t="s">
        <v>3821</v>
      </c>
      <c r="I142" t="s">
        <v>3822</v>
      </c>
      <c r="J142" t="s">
        <v>3821</v>
      </c>
      <c r="K142" t="s">
        <v>3821</v>
      </c>
      <c r="L142" t="s">
        <v>3821</v>
      </c>
      <c r="M142" t="s">
        <v>3821</v>
      </c>
      <c r="N142" t="s">
        <v>3822</v>
      </c>
      <c r="O1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2" t="str">
        <f>IF(OR(Table2[[#This Row],[QE2: method]]="none",Table2[[#This Row],[QE3: l+m]]="none",Table2[[#This Row],[QE5: long]]="none",Table2[[#This Row],[QE8: results]]="none"),"reject","ok")</f>
        <v>ok</v>
      </c>
      <c r="Q142" s="5" t="str">
        <f>IF(Table2[[#This Row],[QE score]]&lt;=$Q$1,"reject","ok")</f>
        <v>ok</v>
      </c>
      <c r="R142" s="5" t="str">
        <f>IF(AND(Table2[[#This Row],[QE R1:
QE2/3/5/8]] &lt;&gt; "reject", Table2[[#This Row],[QE R2:
cut-off]] &lt;&gt; "reject"),"yes","no")</f>
        <v>yes</v>
      </c>
    </row>
    <row r="143" spans="1:18" x14ac:dyDescent="0.25">
      <c r="A143" t="s">
        <v>344</v>
      </c>
      <c r="B143" t="s">
        <v>345</v>
      </c>
      <c r="C143" s="5">
        <v>2020</v>
      </c>
      <c r="D143" s="5" t="s">
        <v>347</v>
      </c>
      <c r="E143" s="5" t="s">
        <v>3717</v>
      </c>
      <c r="F143">
        <v>10</v>
      </c>
      <c r="G143" t="s">
        <v>3821</v>
      </c>
      <c r="H143" t="s">
        <v>3821</v>
      </c>
      <c r="I143" t="s">
        <v>3821</v>
      </c>
      <c r="J143" t="s">
        <v>3821</v>
      </c>
      <c r="K143" t="s">
        <v>3821</v>
      </c>
      <c r="L143" t="s">
        <v>3821</v>
      </c>
      <c r="M143" t="s">
        <v>3821</v>
      </c>
      <c r="N143" t="s">
        <v>3821</v>
      </c>
      <c r="O1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3" t="str">
        <f>IF(OR(Table2[[#This Row],[QE2: method]]="none",Table2[[#This Row],[QE3: l+m]]="none",Table2[[#This Row],[QE5: long]]="none",Table2[[#This Row],[QE8: results]]="none"),"reject","ok")</f>
        <v>ok</v>
      </c>
      <c r="Q143" s="5" t="str">
        <f>IF(Table2[[#This Row],[QE score]]&lt;=$Q$1,"reject","ok")</f>
        <v>ok</v>
      </c>
      <c r="R143" s="5" t="str">
        <f>IF(AND(Table2[[#This Row],[QE R1:
QE2/3/5/8]] &lt;&gt; "reject", Table2[[#This Row],[QE R2:
cut-off]] &lt;&gt; "reject"),"yes","no")</f>
        <v>yes</v>
      </c>
    </row>
    <row r="144" spans="1:18" x14ac:dyDescent="0.25">
      <c r="A144" t="s">
        <v>3704</v>
      </c>
      <c r="B144" t="s">
        <v>1103</v>
      </c>
      <c r="C144" s="5">
        <v>2020</v>
      </c>
      <c r="D144" s="5" t="s">
        <v>1104</v>
      </c>
      <c r="E144" s="5" t="s">
        <v>3706</v>
      </c>
      <c r="F144">
        <v>9</v>
      </c>
      <c r="G144" t="s">
        <v>3823</v>
      </c>
      <c r="H144" t="s">
        <v>3821</v>
      </c>
      <c r="I144" t="s">
        <v>3821</v>
      </c>
      <c r="J144" t="s">
        <v>3821</v>
      </c>
      <c r="K144" t="s">
        <v>3821</v>
      </c>
      <c r="L144" t="s">
        <v>3821</v>
      </c>
      <c r="M144" t="s">
        <v>3821</v>
      </c>
      <c r="N144" t="s">
        <v>3821</v>
      </c>
      <c r="O1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4" t="str">
        <f>IF(OR(Table2[[#This Row],[QE2: method]]="none",Table2[[#This Row],[QE3: l+m]]="none",Table2[[#This Row],[QE5: long]]="none",Table2[[#This Row],[QE8: results]]="none"),"reject","ok")</f>
        <v>ok</v>
      </c>
      <c r="Q144" s="5" t="str">
        <f>IF(Table2[[#This Row],[QE score]]&lt;=$Q$1,"reject","ok")</f>
        <v>ok</v>
      </c>
      <c r="R144" s="5" t="str">
        <f>IF(AND(Table2[[#This Row],[QE R1:
QE2/3/5/8]] &lt;&gt; "reject", Table2[[#This Row],[QE R2:
cut-off]] &lt;&gt; "reject"),"yes","no")</f>
        <v>yes</v>
      </c>
    </row>
    <row r="145" spans="1:18" x14ac:dyDescent="0.25">
      <c r="A145" t="s">
        <v>3698</v>
      </c>
      <c r="B145" t="s">
        <v>1105</v>
      </c>
      <c r="C145" s="5">
        <v>2020</v>
      </c>
      <c r="D145" s="5" t="s">
        <v>1106</v>
      </c>
      <c r="E145" s="5" t="s">
        <v>3701</v>
      </c>
      <c r="F145">
        <v>8</v>
      </c>
      <c r="G145" t="s">
        <v>3821</v>
      </c>
      <c r="H145" t="s">
        <v>3822</v>
      </c>
      <c r="I145" t="s">
        <v>3822</v>
      </c>
      <c r="J145" t="s">
        <v>3821</v>
      </c>
      <c r="K145" t="s">
        <v>3821</v>
      </c>
      <c r="L145" t="s">
        <v>3821</v>
      </c>
      <c r="M145" t="s">
        <v>3821</v>
      </c>
      <c r="N145" t="s">
        <v>3822</v>
      </c>
      <c r="O1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5" t="str">
        <f>IF(OR(Table2[[#This Row],[QE2: method]]="none",Table2[[#This Row],[QE3: l+m]]="none",Table2[[#This Row],[QE5: long]]="none",Table2[[#This Row],[QE8: results]]="none"),"reject","ok")</f>
        <v>ok</v>
      </c>
      <c r="Q145" s="5" t="str">
        <f>IF(Table2[[#This Row],[QE score]]&lt;=$Q$1,"reject","ok")</f>
        <v>ok</v>
      </c>
      <c r="R145" s="5" t="str">
        <f>IF(AND(Table2[[#This Row],[QE R1:
QE2/3/5/8]] &lt;&gt; "reject", Table2[[#This Row],[QE R2:
cut-off]] &lt;&gt; "reject"),"yes","no")</f>
        <v>yes</v>
      </c>
    </row>
    <row r="146" spans="1:18" x14ac:dyDescent="0.25">
      <c r="A146" t="s">
        <v>789</v>
      </c>
      <c r="B146" t="s">
        <v>790</v>
      </c>
      <c r="C146" s="5">
        <v>2021</v>
      </c>
      <c r="D146" s="5" t="s">
        <v>793</v>
      </c>
      <c r="E146" s="5" t="s">
        <v>2666</v>
      </c>
      <c r="F146">
        <v>8.5</v>
      </c>
      <c r="G146" t="s">
        <v>3822</v>
      </c>
      <c r="H146" t="s">
        <v>3821</v>
      </c>
      <c r="I146" t="s">
        <v>3821</v>
      </c>
      <c r="J146" t="s">
        <v>3822</v>
      </c>
      <c r="K146" t="s">
        <v>3821</v>
      </c>
      <c r="L146" t="s">
        <v>3821</v>
      </c>
      <c r="M146" t="s">
        <v>3821</v>
      </c>
      <c r="N146" t="s">
        <v>3822</v>
      </c>
      <c r="O1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6" t="str">
        <f>IF(OR(Table2[[#This Row],[QE2: method]]="none",Table2[[#This Row],[QE3: l+m]]="none",Table2[[#This Row],[QE5: long]]="none",Table2[[#This Row],[QE8: results]]="none"),"reject","ok")</f>
        <v>ok</v>
      </c>
      <c r="Q146" s="5" t="str">
        <f>IF(Table2[[#This Row],[QE score]]&lt;=$Q$1,"reject","ok")</f>
        <v>ok</v>
      </c>
      <c r="R146" s="5" t="str">
        <f>IF(AND(Table2[[#This Row],[QE R1:
QE2/3/5/8]] &lt;&gt; "reject", Table2[[#This Row],[QE R2:
cut-off]] &lt;&gt; "reject"),"yes","no")</f>
        <v>yes</v>
      </c>
    </row>
    <row r="147" spans="1:18" x14ac:dyDescent="0.25">
      <c r="A147" t="s">
        <v>309</v>
      </c>
      <c r="B147" t="s">
        <v>310</v>
      </c>
      <c r="C147" s="5">
        <v>2021</v>
      </c>
      <c r="D147" s="5" t="s">
        <v>312</v>
      </c>
      <c r="E147" s="5" t="s">
        <v>893</v>
      </c>
      <c r="F147">
        <v>9</v>
      </c>
      <c r="G147" t="s">
        <v>3821</v>
      </c>
      <c r="H147" t="s">
        <v>3821</v>
      </c>
      <c r="I147" t="s">
        <v>3821</v>
      </c>
      <c r="J147" t="s">
        <v>3822</v>
      </c>
      <c r="K147" t="s">
        <v>3821</v>
      </c>
      <c r="L147" t="s">
        <v>3821</v>
      </c>
      <c r="M147" t="s">
        <v>3821</v>
      </c>
      <c r="N147" t="s">
        <v>3822</v>
      </c>
      <c r="O1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7" t="str">
        <f>IF(OR(Table2[[#This Row],[QE2: method]]="none",Table2[[#This Row],[QE3: l+m]]="none",Table2[[#This Row],[QE5: long]]="none",Table2[[#This Row],[QE8: results]]="none"),"reject","ok")</f>
        <v>ok</v>
      </c>
      <c r="Q147" s="5" t="str">
        <f>IF(Table2[[#This Row],[QE score]]&lt;=$Q$1,"reject","ok")</f>
        <v>ok</v>
      </c>
      <c r="R147" s="5" t="str">
        <f>IF(AND(Table2[[#This Row],[QE R1:
QE2/3/5/8]] &lt;&gt; "reject", Table2[[#This Row],[QE R2:
cut-off]] &lt;&gt; "reject"),"yes","no")</f>
        <v>yes</v>
      </c>
    </row>
    <row r="148" spans="1:18" x14ac:dyDescent="0.25">
      <c r="A148" t="s">
        <v>1426</v>
      </c>
      <c r="B148" t="s">
        <v>1427</v>
      </c>
      <c r="C148" s="5">
        <v>2021</v>
      </c>
      <c r="D148" s="5" t="s">
        <v>1425</v>
      </c>
      <c r="E148" s="5" t="s">
        <v>1672</v>
      </c>
      <c r="F148">
        <v>8.5</v>
      </c>
      <c r="G148" t="s">
        <v>3822</v>
      </c>
      <c r="H148" t="s">
        <v>3821</v>
      </c>
      <c r="I148" t="s">
        <v>3822</v>
      </c>
      <c r="J148" t="s">
        <v>3821</v>
      </c>
      <c r="K148" t="s">
        <v>3821</v>
      </c>
      <c r="L148" t="s">
        <v>3821</v>
      </c>
      <c r="M148" t="s">
        <v>3821</v>
      </c>
      <c r="N148" t="s">
        <v>3821</v>
      </c>
      <c r="O1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8" t="str">
        <f>IF(OR(Table2[[#This Row],[QE2: method]]="none",Table2[[#This Row],[QE3: l+m]]="none",Table2[[#This Row],[QE5: long]]="none",Table2[[#This Row],[QE8: results]]="none"),"reject","ok")</f>
        <v>ok</v>
      </c>
      <c r="Q148" s="5" t="str">
        <f>IF(Table2[[#This Row],[QE score]]&lt;=$Q$1,"reject","ok")</f>
        <v>ok</v>
      </c>
      <c r="R148" s="5" t="str">
        <f>IF(AND(Table2[[#This Row],[QE R1:
QE2/3/5/8]] &lt;&gt; "reject", Table2[[#This Row],[QE R2:
cut-off]] &lt;&gt; "reject"),"yes","no")</f>
        <v>yes</v>
      </c>
    </row>
    <row r="149" spans="1:18" x14ac:dyDescent="0.25">
      <c r="A149" t="s">
        <v>630</v>
      </c>
      <c r="B149" t="s">
        <v>631</v>
      </c>
      <c r="C149" s="5">
        <v>2021</v>
      </c>
      <c r="D149" s="5" t="s">
        <v>633</v>
      </c>
      <c r="E149" s="5" t="s">
        <v>3753</v>
      </c>
      <c r="F149">
        <v>10</v>
      </c>
      <c r="G149" t="s">
        <v>3821</v>
      </c>
      <c r="H149" t="s">
        <v>3821</v>
      </c>
      <c r="I149" t="s">
        <v>3821</v>
      </c>
      <c r="J149" t="s">
        <v>3821</v>
      </c>
      <c r="K149" t="s">
        <v>3821</v>
      </c>
      <c r="L149" t="s">
        <v>3821</v>
      </c>
      <c r="M149" t="s">
        <v>3821</v>
      </c>
      <c r="N149" t="s">
        <v>3821</v>
      </c>
      <c r="O1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9" t="str">
        <f>IF(OR(Table2[[#This Row],[QE2: method]]="none",Table2[[#This Row],[QE3: l+m]]="none",Table2[[#This Row],[QE5: long]]="none",Table2[[#This Row],[QE8: results]]="none"),"reject","ok")</f>
        <v>ok</v>
      </c>
      <c r="Q149" s="5" t="str">
        <f>IF(Table2[[#This Row],[QE score]]&lt;=$Q$1,"reject","ok")</f>
        <v>ok</v>
      </c>
      <c r="R149" s="5" t="str">
        <f>IF(AND(Table2[[#This Row],[QE R1:
QE2/3/5/8]] &lt;&gt; "reject", Table2[[#This Row],[QE R2:
cut-off]] &lt;&gt; "reject"),"yes","no")</f>
        <v>yes</v>
      </c>
    </row>
    <row r="150" spans="1:18" x14ac:dyDescent="0.25">
      <c r="A150" t="s">
        <v>2744</v>
      </c>
      <c r="B150" t="s">
        <v>3649</v>
      </c>
      <c r="C150" s="5">
        <v>2021</v>
      </c>
      <c r="D150" s="5" t="s">
        <v>2747</v>
      </c>
      <c r="E150" s="5" t="s">
        <v>3651</v>
      </c>
      <c r="F150">
        <v>10</v>
      </c>
      <c r="G150" t="s">
        <v>3821</v>
      </c>
      <c r="H150" t="s">
        <v>3821</v>
      </c>
      <c r="I150" t="s">
        <v>3821</v>
      </c>
      <c r="J150" t="s">
        <v>3821</v>
      </c>
      <c r="K150" t="s">
        <v>3821</v>
      </c>
      <c r="L150" t="s">
        <v>3821</v>
      </c>
      <c r="M150" t="s">
        <v>3821</v>
      </c>
      <c r="N150" t="s">
        <v>3821</v>
      </c>
      <c r="O1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0" t="str">
        <f>IF(OR(Table2[[#This Row],[QE2: method]]="none",Table2[[#This Row],[QE3: l+m]]="none",Table2[[#This Row],[QE5: long]]="none",Table2[[#This Row],[QE8: results]]="none"),"reject","ok")</f>
        <v>ok</v>
      </c>
      <c r="Q150" s="5" t="str">
        <f>IF(Table2[[#This Row],[QE score]]&lt;=$Q$1,"reject","ok")</f>
        <v>ok</v>
      </c>
      <c r="R150" s="5" t="str">
        <f>IF(AND(Table2[[#This Row],[QE R1:
QE2/3/5/8]] &lt;&gt; "reject", Table2[[#This Row],[QE R2:
cut-off]] &lt;&gt; "reject"),"yes","no")</f>
        <v>yes</v>
      </c>
    </row>
    <row r="151" spans="1:18" x14ac:dyDescent="0.25">
      <c r="A151" t="s">
        <v>2602</v>
      </c>
      <c r="B151" t="s">
        <v>341</v>
      </c>
      <c r="C151" s="5">
        <v>2021</v>
      </c>
      <c r="D151" s="5" t="s">
        <v>343</v>
      </c>
      <c r="E151" s="5" t="s">
        <v>2604</v>
      </c>
      <c r="F151">
        <v>9</v>
      </c>
      <c r="G151" t="s">
        <v>3821</v>
      </c>
      <c r="H151" t="s">
        <v>3821</v>
      </c>
      <c r="I151" t="s">
        <v>3822</v>
      </c>
      <c r="J151" t="s">
        <v>3821</v>
      </c>
      <c r="K151" t="s">
        <v>3821</v>
      </c>
      <c r="L151" t="s">
        <v>3821</v>
      </c>
      <c r="M151" t="s">
        <v>3821</v>
      </c>
      <c r="N151" t="s">
        <v>3821</v>
      </c>
      <c r="O1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1" t="str">
        <f>IF(OR(Table2[[#This Row],[QE2: method]]="none",Table2[[#This Row],[QE3: l+m]]="none",Table2[[#This Row],[QE5: long]]="none",Table2[[#This Row],[QE8: results]]="none"),"reject","ok")</f>
        <v>ok</v>
      </c>
      <c r="Q151" s="5" t="str">
        <f>IF(Table2[[#This Row],[QE score]]&lt;=$Q$1,"reject","ok")</f>
        <v>ok</v>
      </c>
      <c r="R151" s="5" t="str">
        <f>IF(AND(Table2[[#This Row],[QE R1:
QE2/3/5/8]] &lt;&gt; "reject", Table2[[#This Row],[QE R2:
cut-off]] &lt;&gt; "reject"),"yes","no")</f>
        <v>yes</v>
      </c>
    </row>
    <row r="152" spans="1:18" x14ac:dyDescent="0.25">
      <c r="A152" t="s">
        <v>728</v>
      </c>
      <c r="B152" t="s">
        <v>729</v>
      </c>
      <c r="C152" s="5">
        <v>2021</v>
      </c>
      <c r="D152" s="5" t="s">
        <v>731</v>
      </c>
      <c r="E152" s="5" t="s">
        <v>2146</v>
      </c>
      <c r="F152">
        <v>8.5</v>
      </c>
      <c r="G152" t="s">
        <v>3821</v>
      </c>
      <c r="H152" t="s">
        <v>3821</v>
      </c>
      <c r="I152" t="s">
        <v>3822</v>
      </c>
      <c r="J152" t="s">
        <v>3821</v>
      </c>
      <c r="K152" t="s">
        <v>3821</v>
      </c>
      <c r="L152" t="s">
        <v>3821</v>
      </c>
      <c r="M152" t="s">
        <v>3821</v>
      </c>
      <c r="N152" t="s">
        <v>3822</v>
      </c>
      <c r="O1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2" t="str">
        <f>IF(OR(Table2[[#This Row],[QE2: method]]="none",Table2[[#This Row],[QE3: l+m]]="none",Table2[[#This Row],[QE5: long]]="none",Table2[[#This Row],[QE8: results]]="none"),"reject","ok")</f>
        <v>ok</v>
      </c>
      <c r="Q152" s="5" t="str">
        <f>IF(Table2[[#This Row],[QE score]]&lt;=$Q$1,"reject","ok")</f>
        <v>ok</v>
      </c>
      <c r="R152" s="5" t="str">
        <f>IF(AND(Table2[[#This Row],[QE R1:
QE2/3/5/8]] &lt;&gt; "reject", Table2[[#This Row],[QE R2:
cut-off]] &lt;&gt; "reject"),"yes","no")</f>
        <v>yes</v>
      </c>
    </row>
    <row r="153" spans="1:18" x14ac:dyDescent="0.25">
      <c r="A153" t="s">
        <v>2414</v>
      </c>
      <c r="B153" t="s">
        <v>2415</v>
      </c>
      <c r="C153" s="5">
        <v>2021</v>
      </c>
      <c r="D153" s="5" t="s">
        <v>2418</v>
      </c>
      <c r="E153" s="5" t="s">
        <v>2419</v>
      </c>
      <c r="F153">
        <v>8.5</v>
      </c>
      <c r="G153" t="s">
        <v>3822</v>
      </c>
      <c r="H153" t="s">
        <v>3821</v>
      </c>
      <c r="I153" t="s">
        <v>3822</v>
      </c>
      <c r="J153" t="s">
        <v>3821</v>
      </c>
      <c r="K153" t="s">
        <v>3821</v>
      </c>
      <c r="L153" t="s">
        <v>3821</v>
      </c>
      <c r="M153" t="s">
        <v>3821</v>
      </c>
      <c r="N153" t="s">
        <v>3821</v>
      </c>
      <c r="O1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3" t="str">
        <f>IF(OR(Table2[[#This Row],[QE2: method]]="none",Table2[[#This Row],[QE3: l+m]]="none",Table2[[#This Row],[QE5: long]]="none",Table2[[#This Row],[QE8: results]]="none"),"reject","ok")</f>
        <v>ok</v>
      </c>
      <c r="Q153" s="5" t="str">
        <f>IF(Table2[[#This Row],[QE score]]&lt;=$Q$1,"reject","ok")</f>
        <v>ok</v>
      </c>
      <c r="R153" s="5" t="str">
        <f>IF(AND(Table2[[#This Row],[QE R1:
QE2/3/5/8]] &lt;&gt; "reject", Table2[[#This Row],[QE R2:
cut-off]] &lt;&gt; "reject"),"yes","no")</f>
        <v>yes</v>
      </c>
    </row>
    <row r="154" spans="1:18" x14ac:dyDescent="0.25">
      <c r="A154" t="s">
        <v>634</v>
      </c>
      <c r="B154" t="s">
        <v>635</v>
      </c>
      <c r="C154" s="5">
        <v>2021</v>
      </c>
      <c r="D154" s="5" t="s">
        <v>637</v>
      </c>
      <c r="E154" s="5" t="s">
        <v>1891</v>
      </c>
      <c r="F154">
        <v>9</v>
      </c>
      <c r="G154" t="s">
        <v>3821</v>
      </c>
      <c r="H154" t="s">
        <v>3822</v>
      </c>
      <c r="I154" t="s">
        <v>3821</v>
      </c>
      <c r="J154" t="s">
        <v>3821</v>
      </c>
      <c r="K154" t="s">
        <v>3821</v>
      </c>
      <c r="L154" t="s">
        <v>3821</v>
      </c>
      <c r="M154" t="s">
        <v>3821</v>
      </c>
      <c r="N154" t="s">
        <v>3822</v>
      </c>
      <c r="O1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4" t="str">
        <f>IF(OR(Table2[[#This Row],[QE2: method]]="none",Table2[[#This Row],[QE3: l+m]]="none",Table2[[#This Row],[QE5: long]]="none",Table2[[#This Row],[QE8: results]]="none"),"reject","ok")</f>
        <v>ok</v>
      </c>
      <c r="Q154" s="5" t="str">
        <f>IF(Table2[[#This Row],[QE score]]&lt;=$Q$1,"reject","ok")</f>
        <v>ok</v>
      </c>
      <c r="R154" s="5" t="str">
        <f>IF(AND(Table2[[#This Row],[QE R1:
QE2/3/5/8]] &lt;&gt; "reject", Table2[[#This Row],[QE R2:
cut-off]] &lt;&gt; "reject"),"yes","no")</f>
        <v>yes</v>
      </c>
    </row>
    <row r="155" spans="1:18" x14ac:dyDescent="0.25">
      <c r="A155" t="s">
        <v>1875</v>
      </c>
      <c r="B155" t="s">
        <v>1876</v>
      </c>
      <c r="C155" s="5">
        <v>2021</v>
      </c>
      <c r="D155" s="5" t="s">
        <v>1881</v>
      </c>
      <c r="E155" s="5" t="s">
        <v>1882</v>
      </c>
      <c r="F155">
        <v>10</v>
      </c>
      <c r="G155" t="s">
        <v>3821</v>
      </c>
      <c r="H155" t="s">
        <v>3821</v>
      </c>
      <c r="I155" t="s">
        <v>3821</v>
      </c>
      <c r="J155" t="s">
        <v>3821</v>
      </c>
      <c r="K155" t="s">
        <v>3821</v>
      </c>
      <c r="L155" t="s">
        <v>3821</v>
      </c>
      <c r="M155" t="s">
        <v>3821</v>
      </c>
      <c r="N155" t="s">
        <v>3821</v>
      </c>
      <c r="O1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5" t="str">
        <f>IF(OR(Table2[[#This Row],[QE2: method]]="none",Table2[[#This Row],[QE3: l+m]]="none",Table2[[#This Row],[QE5: long]]="none",Table2[[#This Row],[QE8: results]]="none"),"reject","ok")</f>
        <v>ok</v>
      </c>
      <c r="Q155" s="5" t="str">
        <f>IF(Table2[[#This Row],[QE score]]&lt;=$Q$1,"reject","ok")</f>
        <v>ok</v>
      </c>
      <c r="R155" s="5" t="str">
        <f>IF(AND(Table2[[#This Row],[QE R1:
QE2/3/5/8]] &lt;&gt; "reject", Table2[[#This Row],[QE R2:
cut-off]] &lt;&gt; "reject"),"yes","no")</f>
        <v>yes</v>
      </c>
    </row>
    <row r="156" spans="1:18" x14ac:dyDescent="0.25">
      <c r="A156" t="s">
        <v>755</v>
      </c>
      <c r="B156" t="s">
        <v>2243</v>
      </c>
      <c r="C156" s="5">
        <v>2021</v>
      </c>
      <c r="D156" s="5" t="s">
        <v>759</v>
      </c>
      <c r="E156" s="5" t="s">
        <v>2245</v>
      </c>
      <c r="F156">
        <v>9</v>
      </c>
      <c r="G156" t="s">
        <v>3821</v>
      </c>
      <c r="H156" t="s">
        <v>3821</v>
      </c>
      <c r="I156" t="s">
        <v>3822</v>
      </c>
      <c r="J156" t="s">
        <v>3821</v>
      </c>
      <c r="K156" t="s">
        <v>3821</v>
      </c>
      <c r="L156" t="s">
        <v>3821</v>
      </c>
      <c r="M156" t="s">
        <v>3821</v>
      </c>
      <c r="N156" t="s">
        <v>3821</v>
      </c>
      <c r="O1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6" t="str">
        <f>IF(OR(Table2[[#This Row],[QE2: method]]="none",Table2[[#This Row],[QE3: l+m]]="none",Table2[[#This Row],[QE5: long]]="none",Table2[[#This Row],[QE8: results]]="none"),"reject","ok")</f>
        <v>ok</v>
      </c>
      <c r="Q156" s="5" t="str">
        <f>IF(Table2[[#This Row],[QE score]]&lt;=$Q$1,"reject","ok")</f>
        <v>ok</v>
      </c>
      <c r="R156" s="5" t="str">
        <f>IF(AND(Table2[[#This Row],[QE R1:
QE2/3/5/8]] &lt;&gt; "reject", Table2[[#This Row],[QE R2:
cut-off]] &lt;&gt; "reject"),"yes","no")</f>
        <v>yes</v>
      </c>
    </row>
    <row r="157" spans="1:18" x14ac:dyDescent="0.25">
      <c r="A157" t="s">
        <v>563</v>
      </c>
      <c r="B157" t="s">
        <v>564</v>
      </c>
      <c r="C157" s="5">
        <v>2021</v>
      </c>
      <c r="D157" s="5" t="s">
        <v>565</v>
      </c>
      <c r="E157" s="5" t="s">
        <v>2598</v>
      </c>
      <c r="F157">
        <v>8</v>
      </c>
      <c r="G157" t="s">
        <v>3821</v>
      </c>
      <c r="H157" t="s">
        <v>3821</v>
      </c>
      <c r="I157" t="s">
        <v>3822</v>
      </c>
      <c r="J157" t="s">
        <v>3822</v>
      </c>
      <c r="K157" t="s">
        <v>3821</v>
      </c>
      <c r="L157" t="s">
        <v>3821</v>
      </c>
      <c r="M157" t="s">
        <v>3821</v>
      </c>
      <c r="N157" t="s">
        <v>3822</v>
      </c>
      <c r="O1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7" t="str">
        <f>IF(OR(Table2[[#This Row],[QE2: method]]="none",Table2[[#This Row],[QE3: l+m]]="none",Table2[[#This Row],[QE5: long]]="none",Table2[[#This Row],[QE8: results]]="none"),"reject","ok")</f>
        <v>ok</v>
      </c>
      <c r="Q157" s="5" t="str">
        <f>IF(Table2[[#This Row],[QE score]]&lt;=$Q$1,"reject","ok")</f>
        <v>ok</v>
      </c>
      <c r="R157" s="5" t="str">
        <f>IF(AND(Table2[[#This Row],[QE R1:
QE2/3/5/8]] &lt;&gt; "reject", Table2[[#This Row],[QE R2:
cut-off]] &lt;&gt; "reject"),"yes","no")</f>
        <v>yes</v>
      </c>
    </row>
    <row r="158" spans="1:18" x14ac:dyDescent="0.25">
      <c r="A158" t="s">
        <v>597</v>
      </c>
      <c r="B158" t="s">
        <v>598</v>
      </c>
      <c r="C158" s="5">
        <v>2021</v>
      </c>
      <c r="D158" s="5" t="s">
        <v>600</v>
      </c>
      <c r="E158" s="5" t="s">
        <v>2497</v>
      </c>
      <c r="F158">
        <v>8.5</v>
      </c>
      <c r="G158" t="s">
        <v>3821</v>
      </c>
      <c r="H158" t="s">
        <v>3821</v>
      </c>
      <c r="I158" t="s">
        <v>3821</v>
      </c>
      <c r="J158" t="s">
        <v>3821</v>
      </c>
      <c r="K158" t="s">
        <v>3821</v>
      </c>
      <c r="L158" t="s">
        <v>3821</v>
      </c>
      <c r="M158" t="s">
        <v>3823</v>
      </c>
      <c r="N158" t="s">
        <v>3822</v>
      </c>
      <c r="O1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8" t="str">
        <f>IF(OR(Table2[[#This Row],[QE2: method]]="none",Table2[[#This Row],[QE3: l+m]]="none",Table2[[#This Row],[QE5: long]]="none",Table2[[#This Row],[QE8: results]]="none"),"reject","ok")</f>
        <v>ok</v>
      </c>
      <c r="Q158" s="5" t="str">
        <f>IF(Table2[[#This Row],[QE score]]&lt;=$Q$1,"reject","ok")</f>
        <v>ok</v>
      </c>
      <c r="R158" s="5" t="str">
        <f>IF(AND(Table2[[#This Row],[QE R1:
QE2/3/5/8]] &lt;&gt; "reject", Table2[[#This Row],[QE R2:
cut-off]] &lt;&gt; "reject"),"yes","no")</f>
        <v>yes</v>
      </c>
    </row>
    <row r="159" spans="1:18" x14ac:dyDescent="0.25">
      <c r="A159" t="s">
        <v>167</v>
      </c>
      <c r="B159" t="s">
        <v>168</v>
      </c>
      <c r="C159" s="5">
        <v>2021</v>
      </c>
      <c r="D159" s="5" t="s">
        <v>170</v>
      </c>
      <c r="E159" s="5" t="s">
        <v>3804</v>
      </c>
      <c r="F159">
        <v>9</v>
      </c>
      <c r="G159" t="s">
        <v>3821</v>
      </c>
      <c r="H159" t="s">
        <v>3821</v>
      </c>
      <c r="I159" t="s">
        <v>3822</v>
      </c>
      <c r="J159" t="s">
        <v>3821</v>
      </c>
      <c r="K159" t="s">
        <v>3821</v>
      </c>
      <c r="L159" t="s">
        <v>3821</v>
      </c>
      <c r="M159" t="s">
        <v>3821</v>
      </c>
      <c r="N159" t="s">
        <v>3821</v>
      </c>
      <c r="O1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9" t="str">
        <f>IF(OR(Table2[[#This Row],[QE2: method]]="none",Table2[[#This Row],[QE3: l+m]]="none",Table2[[#This Row],[QE5: long]]="none",Table2[[#This Row],[QE8: results]]="none"),"reject","ok")</f>
        <v>ok</v>
      </c>
      <c r="Q159" s="5" t="str">
        <f>IF(Table2[[#This Row],[QE score]]&lt;=$Q$1,"reject","ok")</f>
        <v>ok</v>
      </c>
      <c r="R159" s="5" t="str">
        <f>IF(AND(Table2[[#This Row],[QE R1:
QE2/3/5/8]] &lt;&gt; "reject", Table2[[#This Row],[QE R2:
cut-off]] &lt;&gt; "reject"),"yes","no")</f>
        <v>yes</v>
      </c>
    </row>
    <row r="160" spans="1:18" x14ac:dyDescent="0.25">
      <c r="A160" t="s">
        <v>1533</v>
      </c>
      <c r="B160" t="s">
        <v>65</v>
      </c>
      <c r="C160" s="5">
        <v>2021</v>
      </c>
      <c r="D160" s="5" t="s">
        <v>1131</v>
      </c>
      <c r="E160" s="5" t="s">
        <v>1535</v>
      </c>
      <c r="F160">
        <v>8.5</v>
      </c>
      <c r="G160" t="s">
        <v>3822</v>
      </c>
      <c r="H160" t="s">
        <v>3821</v>
      </c>
      <c r="I160" t="s">
        <v>3821</v>
      </c>
      <c r="J160" t="s">
        <v>3822</v>
      </c>
      <c r="K160" t="s">
        <v>3821</v>
      </c>
      <c r="L160" t="s">
        <v>3821</v>
      </c>
      <c r="M160" t="s">
        <v>3821</v>
      </c>
      <c r="N160" t="s">
        <v>3822</v>
      </c>
      <c r="O1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0" t="str">
        <f>IF(OR(Table2[[#This Row],[QE2: method]]="none",Table2[[#This Row],[QE3: l+m]]="none",Table2[[#This Row],[QE5: long]]="none",Table2[[#This Row],[QE8: results]]="none"),"reject","ok")</f>
        <v>ok</v>
      </c>
      <c r="Q160" s="5" t="str">
        <f>IF(Table2[[#This Row],[QE score]]&lt;=$Q$1,"reject","ok")</f>
        <v>ok</v>
      </c>
      <c r="R160" s="5" t="str">
        <f>IF(AND(Table2[[#This Row],[QE R1:
QE2/3/5/8]] &lt;&gt; "reject", Table2[[#This Row],[QE R2:
cut-off]] &lt;&gt; "reject"),"yes","no")</f>
        <v>yes</v>
      </c>
    </row>
    <row r="161" spans="1:18" x14ac:dyDescent="0.25">
      <c r="A161" t="s">
        <v>2404</v>
      </c>
      <c r="B161" t="s">
        <v>781</v>
      </c>
      <c r="C161" s="5">
        <v>2021</v>
      </c>
      <c r="D161" s="5" t="s">
        <v>1307</v>
      </c>
      <c r="E161" s="5" t="s">
        <v>2406</v>
      </c>
      <c r="F161">
        <v>9</v>
      </c>
      <c r="G161" t="s">
        <v>3822</v>
      </c>
      <c r="H161" t="s">
        <v>3821</v>
      </c>
      <c r="I161" t="s">
        <v>3821</v>
      </c>
      <c r="J161" t="s">
        <v>3821</v>
      </c>
      <c r="K161" t="s">
        <v>3821</v>
      </c>
      <c r="L161" t="s">
        <v>3821</v>
      </c>
      <c r="M161" t="s">
        <v>3821</v>
      </c>
      <c r="N161" t="s">
        <v>3822</v>
      </c>
      <c r="O1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1" t="str">
        <f>IF(OR(Table2[[#This Row],[QE2: method]]="none",Table2[[#This Row],[QE3: l+m]]="none",Table2[[#This Row],[QE5: long]]="none",Table2[[#This Row],[QE8: results]]="none"),"reject","ok")</f>
        <v>ok</v>
      </c>
      <c r="Q161" s="5" t="str">
        <f>IF(Table2[[#This Row],[QE score]]&lt;=$Q$1,"reject","ok")</f>
        <v>ok</v>
      </c>
      <c r="R161" s="5" t="str">
        <f>IF(AND(Table2[[#This Row],[QE R1:
QE2/3/5/8]] &lt;&gt; "reject", Table2[[#This Row],[QE R2:
cut-off]] &lt;&gt; "reject"),"yes","no")</f>
        <v>yes</v>
      </c>
    </row>
    <row r="162" spans="1:18" x14ac:dyDescent="0.25">
      <c r="A162" t="s">
        <v>2059</v>
      </c>
      <c r="B162" t="s">
        <v>1253</v>
      </c>
      <c r="C162" s="5">
        <v>2021</v>
      </c>
      <c r="D162" s="5" t="s">
        <v>1256</v>
      </c>
      <c r="E162" s="5" t="s">
        <v>2061</v>
      </c>
      <c r="F162">
        <v>9.5</v>
      </c>
      <c r="G162" t="s">
        <v>3822</v>
      </c>
      <c r="H162" t="s">
        <v>3821</v>
      </c>
      <c r="I162" t="s">
        <v>3821</v>
      </c>
      <c r="J162" t="s">
        <v>3821</v>
      </c>
      <c r="K162" t="s">
        <v>3821</v>
      </c>
      <c r="L162" t="s">
        <v>3821</v>
      </c>
      <c r="M162" t="s">
        <v>3821</v>
      </c>
      <c r="N162" t="s">
        <v>3821</v>
      </c>
      <c r="O1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2" t="str">
        <f>IF(OR(Table2[[#This Row],[QE2: method]]="none",Table2[[#This Row],[QE3: l+m]]="none",Table2[[#This Row],[QE5: long]]="none",Table2[[#This Row],[QE8: results]]="none"),"reject","ok")</f>
        <v>ok</v>
      </c>
      <c r="Q162" s="5" t="str">
        <f>IF(Table2[[#This Row],[QE score]]&lt;=$Q$1,"reject","ok")</f>
        <v>ok</v>
      </c>
      <c r="R162" s="5" t="str">
        <f>IF(AND(Table2[[#This Row],[QE R1:
QE2/3/5/8]] &lt;&gt; "reject", Table2[[#This Row],[QE R2:
cut-off]] &lt;&gt; "reject"),"yes","no")</f>
        <v>yes</v>
      </c>
    </row>
    <row r="163" spans="1:18" x14ac:dyDescent="0.25">
      <c r="A163" t="s">
        <v>865</v>
      </c>
      <c r="B163" t="s">
        <v>866</v>
      </c>
      <c r="C163" s="5">
        <v>2021</v>
      </c>
      <c r="D163" s="5" t="s">
        <v>869</v>
      </c>
      <c r="E163" s="5" t="s">
        <v>3733</v>
      </c>
      <c r="F163">
        <v>8.5</v>
      </c>
      <c r="G163" t="s">
        <v>3821</v>
      </c>
      <c r="H163" t="s">
        <v>3821</v>
      </c>
      <c r="I163" t="s">
        <v>3822</v>
      </c>
      <c r="J163" t="s">
        <v>3822</v>
      </c>
      <c r="K163" t="s">
        <v>3821</v>
      </c>
      <c r="L163" t="s">
        <v>3821</v>
      </c>
      <c r="M163" t="s">
        <v>3821</v>
      </c>
      <c r="N163" t="s">
        <v>3821</v>
      </c>
      <c r="O1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3" t="str">
        <f>IF(OR(Table2[[#This Row],[QE2: method]]="none",Table2[[#This Row],[QE3: l+m]]="none",Table2[[#This Row],[QE5: long]]="none",Table2[[#This Row],[QE8: results]]="none"),"reject","ok")</f>
        <v>ok</v>
      </c>
      <c r="Q163" s="5" t="str">
        <f>IF(Table2[[#This Row],[QE score]]&lt;=$Q$1,"reject","ok")</f>
        <v>ok</v>
      </c>
      <c r="R163" s="5" t="str">
        <f>IF(AND(Table2[[#This Row],[QE R1:
QE2/3/5/8]] &lt;&gt; "reject", Table2[[#This Row],[QE R2:
cut-off]] &lt;&gt; "reject"),"yes","no")</f>
        <v>yes</v>
      </c>
    </row>
    <row r="164" spans="1:18" x14ac:dyDescent="0.25">
      <c r="A164" t="s">
        <v>623</v>
      </c>
      <c r="B164" t="s">
        <v>624</v>
      </c>
      <c r="C164" s="5">
        <v>2021</v>
      </c>
      <c r="D164" s="5" t="s">
        <v>626</v>
      </c>
      <c r="E164" s="5" t="s">
        <v>2687</v>
      </c>
      <c r="F164">
        <v>9</v>
      </c>
      <c r="G164" t="s">
        <v>3822</v>
      </c>
      <c r="H164" t="s">
        <v>3821</v>
      </c>
      <c r="I164" t="s">
        <v>3821</v>
      </c>
      <c r="J164" t="s">
        <v>3821</v>
      </c>
      <c r="K164" t="s">
        <v>3821</v>
      </c>
      <c r="L164" t="s">
        <v>3821</v>
      </c>
      <c r="M164" t="s">
        <v>3821</v>
      </c>
      <c r="N164" t="s">
        <v>3822</v>
      </c>
      <c r="O1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4" t="str">
        <f>IF(OR(Table2[[#This Row],[QE2: method]]="none",Table2[[#This Row],[QE3: l+m]]="none",Table2[[#This Row],[QE5: long]]="none",Table2[[#This Row],[QE8: results]]="none"),"reject","ok")</f>
        <v>ok</v>
      </c>
      <c r="Q164" s="5" t="str">
        <f>IF(Table2[[#This Row],[QE score]]&lt;=$Q$1,"reject","ok")</f>
        <v>ok</v>
      </c>
      <c r="R164" s="5" t="str">
        <f>IF(AND(Table2[[#This Row],[QE R1:
QE2/3/5/8]] &lt;&gt; "reject", Table2[[#This Row],[QE R2:
cut-off]] &lt;&gt; "reject"),"yes","no")</f>
        <v>yes</v>
      </c>
    </row>
    <row r="165" spans="1:18" x14ac:dyDescent="0.25">
      <c r="A165" t="s">
        <v>1242</v>
      </c>
      <c r="B165" t="s">
        <v>1243</v>
      </c>
      <c r="C165" s="5">
        <v>2021</v>
      </c>
      <c r="D165" s="5" t="s">
        <v>1245</v>
      </c>
      <c r="E165" s="5" t="s">
        <v>1836</v>
      </c>
      <c r="F165">
        <v>8</v>
      </c>
      <c r="G165" t="s">
        <v>3821</v>
      </c>
      <c r="H165" t="s">
        <v>3821</v>
      </c>
      <c r="I165" t="s">
        <v>3822</v>
      </c>
      <c r="J165" t="s">
        <v>3822</v>
      </c>
      <c r="K165" t="s">
        <v>3821</v>
      </c>
      <c r="L165" t="s">
        <v>3821</v>
      </c>
      <c r="M165" t="s">
        <v>3821</v>
      </c>
      <c r="N165" t="s">
        <v>3822</v>
      </c>
      <c r="O1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5" t="str">
        <f>IF(OR(Table2[[#This Row],[QE2: method]]="none",Table2[[#This Row],[QE3: l+m]]="none",Table2[[#This Row],[QE5: long]]="none",Table2[[#This Row],[QE8: results]]="none"),"reject","ok")</f>
        <v>ok</v>
      </c>
      <c r="Q165" s="5" t="str">
        <f>IF(Table2[[#This Row],[QE score]]&lt;=$Q$1,"reject","ok")</f>
        <v>ok</v>
      </c>
      <c r="R165" s="5" t="str">
        <f>IF(AND(Table2[[#This Row],[QE R1:
QE2/3/5/8]] &lt;&gt; "reject", Table2[[#This Row],[QE R2:
cut-off]] &lt;&gt; "reject"),"yes","no")</f>
        <v>yes</v>
      </c>
    </row>
    <row r="166" spans="1:18" x14ac:dyDescent="0.25">
      <c r="A166" t="s">
        <v>2161</v>
      </c>
      <c r="B166" t="s">
        <v>2162</v>
      </c>
      <c r="C166" s="5">
        <v>2021</v>
      </c>
      <c r="D166" s="5" t="s">
        <v>2165</v>
      </c>
      <c r="E166" s="5" t="s">
        <v>2166</v>
      </c>
      <c r="F166">
        <v>9.5</v>
      </c>
      <c r="G166" t="s">
        <v>3821</v>
      </c>
      <c r="H166" t="s">
        <v>3822</v>
      </c>
      <c r="I166" t="s">
        <v>3821</v>
      </c>
      <c r="J166" t="s">
        <v>3821</v>
      </c>
      <c r="K166" t="s">
        <v>3821</v>
      </c>
      <c r="L166" t="s">
        <v>3821</v>
      </c>
      <c r="M166" t="s">
        <v>3821</v>
      </c>
      <c r="N166" t="s">
        <v>3821</v>
      </c>
      <c r="O1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6" t="str">
        <f>IF(OR(Table2[[#This Row],[QE2: method]]="none",Table2[[#This Row],[QE3: l+m]]="none",Table2[[#This Row],[QE5: long]]="none",Table2[[#This Row],[QE8: results]]="none"),"reject","ok")</f>
        <v>ok</v>
      </c>
      <c r="Q166" s="5" t="str">
        <f>IF(Table2[[#This Row],[QE score]]&lt;=$Q$1,"reject","ok")</f>
        <v>ok</v>
      </c>
      <c r="R166" s="5" t="str">
        <f>IF(AND(Table2[[#This Row],[QE R1:
QE2/3/5/8]] &lt;&gt; "reject", Table2[[#This Row],[QE R2:
cut-off]] &lt;&gt; "reject"),"yes","no")</f>
        <v>yes</v>
      </c>
    </row>
    <row r="167" spans="1:18" x14ac:dyDescent="0.25">
      <c r="A167" t="s">
        <v>921</v>
      </c>
      <c r="B167" t="s">
        <v>922</v>
      </c>
      <c r="C167" s="5">
        <v>2021</v>
      </c>
      <c r="D167" s="5" t="s">
        <v>926</v>
      </c>
      <c r="E167" s="5" t="s">
        <v>927</v>
      </c>
      <c r="F167">
        <v>9</v>
      </c>
      <c r="G167" t="s">
        <v>3821</v>
      </c>
      <c r="H167" t="s">
        <v>3821</v>
      </c>
      <c r="I167" t="s">
        <v>3822</v>
      </c>
      <c r="J167" t="s">
        <v>3821</v>
      </c>
      <c r="K167" t="s">
        <v>3821</v>
      </c>
      <c r="L167" t="s">
        <v>3821</v>
      </c>
      <c r="M167" t="s">
        <v>3821</v>
      </c>
      <c r="N167" t="s">
        <v>3821</v>
      </c>
      <c r="O1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7" t="str">
        <f>IF(OR(Table2[[#This Row],[QE2: method]]="none",Table2[[#This Row],[QE3: l+m]]="none",Table2[[#This Row],[QE5: long]]="none",Table2[[#This Row],[QE8: results]]="none"),"reject","ok")</f>
        <v>ok</v>
      </c>
      <c r="Q167" s="5" t="str">
        <f>IF(Table2[[#This Row],[QE score]]&lt;=$Q$1,"reject","ok")</f>
        <v>ok</v>
      </c>
      <c r="R167" s="5" t="str">
        <f>IF(AND(Table2[[#This Row],[QE R1:
QE2/3/5/8]] &lt;&gt; "reject", Table2[[#This Row],[QE R2:
cut-off]] &lt;&gt; "reject"),"yes","no")</f>
        <v>yes</v>
      </c>
    </row>
    <row r="168" spans="1:18" x14ac:dyDescent="0.25">
      <c r="A168" t="s">
        <v>357</v>
      </c>
      <c r="B168" t="s">
        <v>358</v>
      </c>
      <c r="C168" s="5">
        <v>2021</v>
      </c>
      <c r="D168" s="5" t="s">
        <v>360</v>
      </c>
      <c r="E168" s="5" t="s">
        <v>3809</v>
      </c>
      <c r="F168">
        <v>8</v>
      </c>
      <c r="G168" t="s">
        <v>3822</v>
      </c>
      <c r="H168" t="s">
        <v>3821</v>
      </c>
      <c r="I168" t="s">
        <v>3821</v>
      </c>
      <c r="J168" t="s">
        <v>3821</v>
      </c>
      <c r="K168" t="s">
        <v>3821</v>
      </c>
      <c r="L168" t="s">
        <v>3821</v>
      </c>
      <c r="M168" t="s">
        <v>3823</v>
      </c>
      <c r="N168" t="s">
        <v>3822</v>
      </c>
      <c r="O1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8" t="str">
        <f>IF(OR(Table2[[#This Row],[QE2: method]]="none",Table2[[#This Row],[QE3: l+m]]="none",Table2[[#This Row],[QE5: long]]="none",Table2[[#This Row],[QE8: results]]="none"),"reject","ok")</f>
        <v>ok</v>
      </c>
      <c r="Q168" s="5" t="str">
        <f>IF(Table2[[#This Row],[QE score]]&lt;=$Q$1,"reject","ok")</f>
        <v>ok</v>
      </c>
      <c r="R168" s="5" t="str">
        <f>IF(AND(Table2[[#This Row],[QE R1:
QE2/3/5/8]] &lt;&gt; "reject", Table2[[#This Row],[QE R2:
cut-off]] &lt;&gt; "reject"),"yes","no")</f>
        <v>yes</v>
      </c>
    </row>
    <row r="169" spans="1:18" x14ac:dyDescent="0.25">
      <c r="A169" t="s">
        <v>3789</v>
      </c>
      <c r="B169" t="s">
        <v>1257</v>
      </c>
      <c r="C169" s="5">
        <v>2021</v>
      </c>
      <c r="D169" s="5" t="s">
        <v>1260</v>
      </c>
      <c r="E169" s="5" t="s">
        <v>3792</v>
      </c>
      <c r="F169">
        <v>8</v>
      </c>
      <c r="G169" t="s">
        <v>3822</v>
      </c>
      <c r="H169" t="s">
        <v>3821</v>
      </c>
      <c r="I169" t="s">
        <v>3822</v>
      </c>
      <c r="J169" t="s">
        <v>3821</v>
      </c>
      <c r="K169" t="s">
        <v>3821</v>
      </c>
      <c r="L169" t="s">
        <v>3821</v>
      </c>
      <c r="M169" t="s">
        <v>3821</v>
      </c>
      <c r="N169" t="s">
        <v>3822</v>
      </c>
      <c r="O1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9" t="str">
        <f>IF(OR(Table2[[#This Row],[QE2: method]]="none",Table2[[#This Row],[QE3: l+m]]="none",Table2[[#This Row],[QE5: long]]="none",Table2[[#This Row],[QE8: results]]="none"),"reject","ok")</f>
        <v>ok</v>
      </c>
      <c r="Q169" s="5" t="str">
        <f>IF(Table2[[#This Row],[QE score]]&lt;=$Q$1,"reject","ok")</f>
        <v>ok</v>
      </c>
      <c r="R169" s="5" t="str">
        <f>IF(AND(Table2[[#This Row],[QE R1:
QE2/3/5/8]] &lt;&gt; "reject", Table2[[#This Row],[QE R2:
cut-off]] &lt;&gt; "reject"),"yes","no")</f>
        <v>yes</v>
      </c>
    </row>
    <row r="170" spans="1:18" x14ac:dyDescent="0.25">
      <c r="A170" t="s">
        <v>2735</v>
      </c>
      <c r="B170" t="s">
        <v>2736</v>
      </c>
      <c r="C170" s="5">
        <v>2022</v>
      </c>
      <c r="D170" s="5" t="s">
        <v>2739</v>
      </c>
      <c r="E170" s="5" t="s">
        <v>3730</v>
      </c>
      <c r="F170">
        <v>9.5</v>
      </c>
      <c r="G170" t="s">
        <v>3821</v>
      </c>
      <c r="H170" t="s">
        <v>3821</v>
      </c>
      <c r="I170" t="s">
        <v>3821</v>
      </c>
      <c r="J170" t="s">
        <v>3822</v>
      </c>
      <c r="K170" t="s">
        <v>3821</v>
      </c>
      <c r="L170" t="s">
        <v>3821</v>
      </c>
      <c r="M170" t="s">
        <v>3821</v>
      </c>
      <c r="N170" t="s">
        <v>3821</v>
      </c>
      <c r="O1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0" t="str">
        <f>IF(OR(Table2[[#This Row],[QE2: method]]="none",Table2[[#This Row],[QE3: l+m]]="none",Table2[[#This Row],[QE5: long]]="none",Table2[[#This Row],[QE8: results]]="none"),"reject","ok")</f>
        <v>ok</v>
      </c>
      <c r="Q170" s="5" t="str">
        <f>IF(Table2[[#This Row],[QE score]]&lt;=$Q$1,"reject","ok")</f>
        <v>ok</v>
      </c>
      <c r="R170" s="5" t="str">
        <f>IF(AND(Table2[[#This Row],[QE R1:
QE2/3/5/8]] &lt;&gt; "reject", Table2[[#This Row],[QE R2:
cut-off]] &lt;&gt; "reject"),"yes","no")</f>
        <v>yes</v>
      </c>
    </row>
    <row r="171" spans="1:18" x14ac:dyDescent="0.25">
      <c r="A171" t="s">
        <v>144</v>
      </c>
      <c r="B171" t="s">
        <v>145</v>
      </c>
      <c r="C171" s="5">
        <v>2022</v>
      </c>
      <c r="D171" s="5" t="s">
        <v>149</v>
      </c>
      <c r="E171" s="5" t="s">
        <v>2193</v>
      </c>
      <c r="F171">
        <v>9</v>
      </c>
      <c r="G171" t="s">
        <v>3821</v>
      </c>
      <c r="H171" t="s">
        <v>3821</v>
      </c>
      <c r="I171" t="s">
        <v>3822</v>
      </c>
      <c r="J171" t="s">
        <v>3821</v>
      </c>
      <c r="K171" t="s">
        <v>3821</v>
      </c>
      <c r="L171" t="s">
        <v>3821</v>
      </c>
      <c r="M171" t="s">
        <v>3821</v>
      </c>
      <c r="N171" t="s">
        <v>3821</v>
      </c>
      <c r="O1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1" t="str">
        <f>IF(OR(Table2[[#This Row],[QE2: method]]="none",Table2[[#This Row],[QE3: l+m]]="none",Table2[[#This Row],[QE5: long]]="none",Table2[[#This Row],[QE8: results]]="none"),"reject","ok")</f>
        <v>ok</v>
      </c>
      <c r="Q171" s="5" t="str">
        <f>IF(Table2[[#This Row],[QE score]]&lt;=$Q$1,"reject","ok")</f>
        <v>ok</v>
      </c>
      <c r="R171" s="5" t="str">
        <f>IF(AND(Table2[[#This Row],[QE R1:
QE2/3/5/8]] &lt;&gt; "reject", Table2[[#This Row],[QE R2:
cut-off]] &lt;&gt; "reject"),"yes","no")</f>
        <v>yes</v>
      </c>
    </row>
    <row r="172" spans="1:18" x14ac:dyDescent="0.25">
      <c r="A172" t="s">
        <v>1360</v>
      </c>
      <c r="B172" t="s">
        <v>863</v>
      </c>
      <c r="C172" s="5">
        <v>2022</v>
      </c>
      <c r="D172" s="5" t="s">
        <v>864</v>
      </c>
      <c r="E172" s="5" t="s">
        <v>3434</v>
      </c>
      <c r="F172">
        <v>10</v>
      </c>
      <c r="G172" t="s">
        <v>3821</v>
      </c>
      <c r="H172" t="s">
        <v>3821</v>
      </c>
      <c r="I172" t="s">
        <v>3821</v>
      </c>
      <c r="J172" t="s">
        <v>3821</v>
      </c>
      <c r="K172" t="s">
        <v>3821</v>
      </c>
      <c r="L172" t="s">
        <v>3821</v>
      </c>
      <c r="M172" t="s">
        <v>3821</v>
      </c>
      <c r="N172" t="s">
        <v>3821</v>
      </c>
      <c r="O1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2" t="str">
        <f>IF(OR(Table2[[#This Row],[QE2: method]]="none",Table2[[#This Row],[QE3: l+m]]="none",Table2[[#This Row],[QE5: long]]="none",Table2[[#This Row],[QE8: results]]="none"),"reject","ok")</f>
        <v>ok</v>
      </c>
      <c r="Q172" s="5" t="str">
        <f>IF(Table2[[#This Row],[QE score]]&lt;=$Q$1,"reject","ok")</f>
        <v>ok</v>
      </c>
      <c r="R172" s="5" t="str">
        <f>IF(AND(Table2[[#This Row],[QE R1:
QE2/3/5/8]] &lt;&gt; "reject", Table2[[#This Row],[QE R2:
cut-off]] &lt;&gt; "reject"),"yes","no")</f>
        <v>yes</v>
      </c>
    </row>
    <row r="173" spans="1:18" x14ac:dyDescent="0.25">
      <c r="A173" t="s">
        <v>361</v>
      </c>
      <c r="B173" t="s">
        <v>362</v>
      </c>
      <c r="C173" s="5">
        <v>2022</v>
      </c>
      <c r="D173" s="5" t="s">
        <v>366</v>
      </c>
      <c r="E173" s="5" t="s">
        <v>1860</v>
      </c>
      <c r="F173">
        <v>8.5</v>
      </c>
      <c r="G173" t="s">
        <v>3821</v>
      </c>
      <c r="H173" t="s">
        <v>3821</v>
      </c>
      <c r="I173" t="s">
        <v>3822</v>
      </c>
      <c r="J173" t="s">
        <v>3822</v>
      </c>
      <c r="K173" t="s">
        <v>3821</v>
      </c>
      <c r="L173" t="s">
        <v>3821</v>
      </c>
      <c r="M173" t="s">
        <v>3821</v>
      </c>
      <c r="N173" t="s">
        <v>3821</v>
      </c>
      <c r="O1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3" t="str">
        <f>IF(OR(Table2[[#This Row],[QE2: method]]="none",Table2[[#This Row],[QE3: l+m]]="none",Table2[[#This Row],[QE5: long]]="none",Table2[[#This Row],[QE8: results]]="none"),"reject","ok")</f>
        <v>ok</v>
      </c>
      <c r="Q173" s="5" t="str">
        <f>IF(Table2[[#This Row],[QE score]]&lt;=$Q$1,"reject","ok")</f>
        <v>ok</v>
      </c>
      <c r="R173" s="5" t="str">
        <f>IF(AND(Table2[[#This Row],[QE R1:
QE2/3/5/8]] &lt;&gt; "reject", Table2[[#This Row],[QE R2:
cut-off]] &lt;&gt; "reject"),"yes","no")</f>
        <v>yes</v>
      </c>
    </row>
    <row r="174" spans="1:18" x14ac:dyDescent="0.25">
      <c r="A174" t="s">
        <v>2588</v>
      </c>
      <c r="B174" t="s">
        <v>564</v>
      </c>
      <c r="C174" s="5">
        <v>2022</v>
      </c>
      <c r="D174" s="5" t="s">
        <v>1390</v>
      </c>
      <c r="E174" s="5" t="s">
        <v>2591</v>
      </c>
      <c r="F174">
        <v>9.5</v>
      </c>
      <c r="G174" t="s">
        <v>3821</v>
      </c>
      <c r="H174" t="s">
        <v>3822</v>
      </c>
      <c r="I174" t="s">
        <v>3821</v>
      </c>
      <c r="J174" t="s">
        <v>3821</v>
      </c>
      <c r="K174" t="s">
        <v>3821</v>
      </c>
      <c r="L174" t="s">
        <v>3821</v>
      </c>
      <c r="M174" t="s">
        <v>3821</v>
      </c>
      <c r="N174" t="s">
        <v>3821</v>
      </c>
      <c r="O1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4" t="str">
        <f>IF(OR(Table2[[#This Row],[QE2: method]]="none",Table2[[#This Row],[QE3: l+m]]="none",Table2[[#This Row],[QE5: long]]="none",Table2[[#This Row],[QE8: results]]="none"),"reject","ok")</f>
        <v>ok</v>
      </c>
      <c r="Q174" s="5" t="str">
        <f>IF(Table2[[#This Row],[QE score]]&lt;=$Q$1,"reject","ok")</f>
        <v>ok</v>
      </c>
      <c r="R174" s="5" t="str">
        <f>IF(AND(Table2[[#This Row],[QE R1:
QE2/3/5/8]] &lt;&gt; "reject", Table2[[#This Row],[QE R2:
cut-off]] &lt;&gt; "reject"),"yes","no")</f>
        <v>yes</v>
      </c>
    </row>
    <row r="175" spans="1:18" x14ac:dyDescent="0.25">
      <c r="A175" t="s">
        <v>1370</v>
      </c>
      <c r="B175" t="s">
        <v>829</v>
      </c>
      <c r="C175" s="5">
        <v>2022</v>
      </c>
      <c r="D175" s="5" t="s">
        <v>830</v>
      </c>
      <c r="E175" s="5" t="s">
        <v>1372</v>
      </c>
      <c r="F175">
        <v>9</v>
      </c>
      <c r="G175" t="s">
        <v>3822</v>
      </c>
      <c r="H175" t="s">
        <v>3821</v>
      </c>
      <c r="I175" t="s">
        <v>3821</v>
      </c>
      <c r="J175" t="s">
        <v>3821</v>
      </c>
      <c r="K175" t="s">
        <v>3821</v>
      </c>
      <c r="L175" t="s">
        <v>3821</v>
      </c>
      <c r="M175" t="s">
        <v>3821</v>
      </c>
      <c r="N175" t="s">
        <v>3822</v>
      </c>
      <c r="O1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5" t="str">
        <f>IF(OR(Table2[[#This Row],[QE2: method]]="none",Table2[[#This Row],[QE3: l+m]]="none",Table2[[#This Row],[QE5: long]]="none",Table2[[#This Row],[QE8: results]]="none"),"reject","ok")</f>
        <v>ok</v>
      </c>
      <c r="Q175" s="5" t="str">
        <f>IF(Table2[[#This Row],[QE score]]&lt;=$Q$1,"reject","ok")</f>
        <v>ok</v>
      </c>
      <c r="R175" s="5" t="str">
        <f>IF(AND(Table2[[#This Row],[QE R1:
QE2/3/5/8]] &lt;&gt; "reject", Table2[[#This Row],[QE R2:
cut-off]] &lt;&gt; "reject"),"yes","no")</f>
        <v>yes</v>
      </c>
    </row>
    <row r="176" spans="1:18" x14ac:dyDescent="0.25">
      <c r="A176" t="s">
        <v>453</v>
      </c>
      <c r="B176" t="s">
        <v>454</v>
      </c>
      <c r="C176" s="5">
        <v>2022</v>
      </c>
      <c r="D176" s="5" t="s">
        <v>456</v>
      </c>
      <c r="E176" s="5" t="s">
        <v>3458</v>
      </c>
      <c r="F176">
        <v>8</v>
      </c>
      <c r="G176" t="s">
        <v>3823</v>
      </c>
      <c r="H176" t="s">
        <v>3821</v>
      </c>
      <c r="I176" t="s">
        <v>3821</v>
      </c>
      <c r="J176" t="s">
        <v>3821</v>
      </c>
      <c r="K176" t="s">
        <v>3821</v>
      </c>
      <c r="L176" t="s">
        <v>3821</v>
      </c>
      <c r="M176" t="s">
        <v>3823</v>
      </c>
      <c r="N176" t="s">
        <v>3821</v>
      </c>
      <c r="O1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76" t="str">
        <f>IF(OR(Table2[[#This Row],[QE2: method]]="none",Table2[[#This Row],[QE3: l+m]]="none",Table2[[#This Row],[QE5: long]]="none",Table2[[#This Row],[QE8: results]]="none"),"reject","ok")</f>
        <v>ok</v>
      </c>
      <c r="Q176" s="5" t="str">
        <f>IF(Table2[[#This Row],[QE score]]&lt;=$Q$1,"reject","ok")</f>
        <v>ok</v>
      </c>
      <c r="R176" s="5" t="str">
        <f>IF(AND(Table2[[#This Row],[QE R1:
QE2/3/5/8]] &lt;&gt; "reject", Table2[[#This Row],[QE R2:
cut-off]] &lt;&gt; "reject"),"yes","no")</f>
        <v>yes</v>
      </c>
    </row>
    <row r="177" spans="1:18" x14ac:dyDescent="0.25">
      <c r="A177" t="s">
        <v>1343</v>
      </c>
      <c r="B177" t="s">
        <v>1344</v>
      </c>
      <c r="C177" s="5">
        <v>2022</v>
      </c>
      <c r="D177" s="5" t="s">
        <v>1347</v>
      </c>
      <c r="E177" s="5" t="s">
        <v>1348</v>
      </c>
      <c r="F177">
        <v>8.5</v>
      </c>
      <c r="G177" t="s">
        <v>3822</v>
      </c>
      <c r="H177" t="s">
        <v>3821</v>
      </c>
      <c r="I177" t="s">
        <v>3822</v>
      </c>
      <c r="J177" t="s">
        <v>3821</v>
      </c>
      <c r="K177" t="s">
        <v>3821</v>
      </c>
      <c r="L177" t="s">
        <v>3821</v>
      </c>
      <c r="M177" t="s">
        <v>3821</v>
      </c>
      <c r="N177" t="s">
        <v>3821</v>
      </c>
      <c r="O1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7" t="str">
        <f>IF(OR(Table2[[#This Row],[QE2: method]]="none",Table2[[#This Row],[QE3: l+m]]="none",Table2[[#This Row],[QE5: long]]="none",Table2[[#This Row],[QE8: results]]="none"),"reject","ok")</f>
        <v>ok</v>
      </c>
      <c r="Q177" s="5" t="str">
        <f>IF(Table2[[#This Row],[QE score]]&lt;=$Q$1,"reject","ok")</f>
        <v>ok</v>
      </c>
      <c r="R177" s="5" t="str">
        <f>IF(AND(Table2[[#This Row],[QE R1:
QE2/3/5/8]] &lt;&gt; "reject", Table2[[#This Row],[QE R2:
cut-off]] &lt;&gt; "reject"),"yes","no")</f>
        <v>yes</v>
      </c>
    </row>
    <row r="178" spans="1:18" x14ac:dyDescent="0.25">
      <c r="A178" t="s">
        <v>186</v>
      </c>
      <c r="B178" t="s">
        <v>187</v>
      </c>
      <c r="C178" s="5">
        <v>1991</v>
      </c>
      <c r="D178" s="5" t="s">
        <v>189</v>
      </c>
      <c r="E178" s="5" t="s">
        <v>2919</v>
      </c>
      <c r="F178">
        <v>3</v>
      </c>
      <c r="G178" t="s">
        <v>3823</v>
      </c>
      <c r="H178" t="s">
        <v>3821</v>
      </c>
      <c r="I178" t="s">
        <v>3821</v>
      </c>
      <c r="J178" t="s">
        <v>3823</v>
      </c>
      <c r="K178" t="s">
        <v>3823</v>
      </c>
      <c r="L178" t="s">
        <v>3823</v>
      </c>
      <c r="M178" t="s">
        <v>3823</v>
      </c>
      <c r="N178" t="s">
        <v>3823</v>
      </c>
      <c r="O1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178" t="str">
        <f>IF(OR(Table2[[#This Row],[QE2: method]]="none",Table2[[#This Row],[QE3: l+m]]="none",Table2[[#This Row],[QE5: long]]="none",Table2[[#This Row],[QE8: results]]="none"),"reject","ok")</f>
        <v>reject</v>
      </c>
      <c r="Q178" s="5" t="str">
        <f>IF(Table2[[#This Row],[QE score]]&lt;=$Q$1,"reject","ok")</f>
        <v>reject</v>
      </c>
      <c r="R178" s="5" t="str">
        <f>IF(AND(Table2[[#This Row],[QE R1:
QE2/3/5/8]] &lt;&gt; "reject", Table2[[#This Row],[QE R2:
cut-off]] &lt;&gt; "reject"),"yes","no")</f>
        <v>no</v>
      </c>
    </row>
    <row r="179" spans="1:18" x14ac:dyDescent="0.25">
      <c r="A179" t="s">
        <v>159</v>
      </c>
      <c r="B179" t="s">
        <v>160</v>
      </c>
      <c r="C179" s="5">
        <v>1997</v>
      </c>
      <c r="D179" s="5" t="s">
        <v>163</v>
      </c>
      <c r="E179" s="5" t="s">
        <v>2913</v>
      </c>
      <c r="F179">
        <v>6.5</v>
      </c>
      <c r="G179" t="s">
        <v>3823</v>
      </c>
      <c r="H179" t="s">
        <v>3822</v>
      </c>
      <c r="I179" t="s">
        <v>3821</v>
      </c>
      <c r="J179" t="s">
        <v>3822</v>
      </c>
      <c r="K179" t="s">
        <v>3821</v>
      </c>
      <c r="L179" t="s">
        <v>3821</v>
      </c>
      <c r="M179" t="s">
        <v>3823</v>
      </c>
      <c r="N179" t="s">
        <v>3822</v>
      </c>
      <c r="O1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179" t="str">
        <f>IF(OR(Table2[[#This Row],[QE2: method]]="none",Table2[[#This Row],[QE3: l+m]]="none",Table2[[#This Row],[QE5: long]]="none",Table2[[#This Row],[QE8: results]]="none"),"reject","ok")</f>
        <v>ok</v>
      </c>
      <c r="Q179" s="5" t="str">
        <f>IF(Table2[[#This Row],[QE score]]&lt;=$Q$1,"reject","ok")</f>
        <v>reject</v>
      </c>
      <c r="R179" s="5" t="str">
        <f>IF(AND(Table2[[#This Row],[QE R1:
QE2/3/5/8]] &lt;&gt; "reject", Table2[[#This Row],[QE R2:
cut-off]] &lt;&gt; "reject"),"yes","no")</f>
        <v>no</v>
      </c>
    </row>
    <row r="180" spans="1:18" x14ac:dyDescent="0.25">
      <c r="A180" t="s">
        <v>522</v>
      </c>
      <c r="B180" t="s">
        <v>523</v>
      </c>
      <c r="C180" s="5">
        <v>1998</v>
      </c>
      <c r="D180" s="5" t="s">
        <v>526</v>
      </c>
      <c r="E180" s="5" t="s">
        <v>1867</v>
      </c>
      <c r="F180">
        <v>5</v>
      </c>
      <c r="G180" t="s">
        <v>3823</v>
      </c>
      <c r="H180" t="s">
        <v>3822</v>
      </c>
      <c r="I180" t="s">
        <v>3821</v>
      </c>
      <c r="J180" t="s">
        <v>3822</v>
      </c>
      <c r="K180" t="s">
        <v>3823</v>
      </c>
      <c r="L180" t="s">
        <v>3821</v>
      </c>
      <c r="M180" t="s">
        <v>3823</v>
      </c>
      <c r="N180" t="s">
        <v>3821</v>
      </c>
      <c r="O1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0" t="str">
        <f>IF(OR(Table2[[#This Row],[QE2: method]]="none",Table2[[#This Row],[QE3: l+m]]="none",Table2[[#This Row],[QE5: long]]="none",Table2[[#This Row],[QE8: results]]="none"),"reject","ok")</f>
        <v>reject</v>
      </c>
      <c r="Q180" s="5" t="str">
        <f>IF(Table2[[#This Row],[QE score]]&lt;=$Q$1,"reject","ok")</f>
        <v>reject</v>
      </c>
      <c r="R180" s="5" t="str">
        <f>IF(AND(Table2[[#This Row],[QE R1:
QE2/3/5/8]] &lt;&gt; "reject", Table2[[#This Row],[QE R2:
cut-off]] &lt;&gt; "reject"),"yes","no")</f>
        <v>no</v>
      </c>
    </row>
    <row r="181" spans="1:18" x14ac:dyDescent="0.25">
      <c r="A181" t="s">
        <v>1810</v>
      </c>
      <c r="B181" t="s">
        <v>85</v>
      </c>
      <c r="C181" s="5">
        <v>2000</v>
      </c>
      <c r="D181" s="5" t="s">
        <v>87</v>
      </c>
      <c r="E181" s="5" t="s">
        <v>1814</v>
      </c>
      <c r="F181">
        <v>2.5</v>
      </c>
      <c r="G181" t="s">
        <v>3823</v>
      </c>
      <c r="H181" t="s">
        <v>3822</v>
      </c>
      <c r="I181" t="s">
        <v>3821</v>
      </c>
      <c r="J181" t="s">
        <v>3823</v>
      </c>
      <c r="K181" t="s">
        <v>3823</v>
      </c>
      <c r="L181" t="s">
        <v>3823</v>
      </c>
      <c r="M181" t="s">
        <v>3823</v>
      </c>
      <c r="N181" t="s">
        <v>3823</v>
      </c>
      <c r="O1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1" t="str">
        <f>IF(OR(Table2[[#This Row],[QE2: method]]="none",Table2[[#This Row],[QE3: l+m]]="none",Table2[[#This Row],[QE5: long]]="none",Table2[[#This Row],[QE8: results]]="none"),"reject","ok")</f>
        <v>reject</v>
      </c>
      <c r="Q181" s="5" t="str">
        <f>IF(Table2[[#This Row],[QE score]]&lt;=$Q$1,"reject","ok")</f>
        <v>reject</v>
      </c>
      <c r="R181" s="5" t="str">
        <f>IF(AND(Table2[[#This Row],[QE R1:
QE2/3/5/8]] &lt;&gt; "reject", Table2[[#This Row],[QE R2:
cut-off]] &lt;&gt; "reject"),"yes","no")</f>
        <v>no</v>
      </c>
    </row>
    <row r="182" spans="1:18" x14ac:dyDescent="0.25">
      <c r="A182" t="s">
        <v>2901</v>
      </c>
      <c r="B182" t="s">
        <v>83</v>
      </c>
      <c r="C182" s="5">
        <v>2001</v>
      </c>
      <c r="D182" s="5" t="s">
        <v>84</v>
      </c>
      <c r="E182" s="5" t="s">
        <v>2903</v>
      </c>
      <c r="F182">
        <v>2.5</v>
      </c>
      <c r="G182" t="s">
        <v>3823</v>
      </c>
      <c r="H182" t="s">
        <v>3822</v>
      </c>
      <c r="I182" t="s">
        <v>3821</v>
      </c>
      <c r="J182" t="s">
        <v>3823</v>
      </c>
      <c r="K182" t="s">
        <v>3823</v>
      </c>
      <c r="L182" t="s">
        <v>3823</v>
      </c>
      <c r="M182" t="s">
        <v>3823</v>
      </c>
      <c r="N182" t="s">
        <v>3823</v>
      </c>
      <c r="O1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2" t="str">
        <f>IF(OR(Table2[[#This Row],[QE2: method]]="none",Table2[[#This Row],[QE3: l+m]]="none",Table2[[#This Row],[QE5: long]]="none",Table2[[#This Row],[QE8: results]]="none"),"reject","ok")</f>
        <v>reject</v>
      </c>
      <c r="Q182" s="5" t="str">
        <f>IF(Table2[[#This Row],[QE score]]&lt;=$Q$1,"reject","ok")</f>
        <v>reject</v>
      </c>
      <c r="R182" s="5" t="str">
        <f>IF(AND(Table2[[#This Row],[QE R1:
QE2/3/5/8]] &lt;&gt; "reject", Table2[[#This Row],[QE R2:
cut-off]] &lt;&gt; "reject"),"yes","no")</f>
        <v>no</v>
      </c>
    </row>
    <row r="183" spans="1:18" x14ac:dyDescent="0.25">
      <c r="A183" t="s">
        <v>1174</v>
      </c>
      <c r="B183" t="s">
        <v>25</v>
      </c>
      <c r="C183" s="5">
        <v>2001</v>
      </c>
      <c r="D183" s="5" t="s">
        <v>28</v>
      </c>
      <c r="E183" s="5" t="s">
        <v>2908</v>
      </c>
      <c r="F183">
        <v>7.5</v>
      </c>
      <c r="G183" t="s">
        <v>3821</v>
      </c>
      <c r="H183" t="s">
        <v>3822</v>
      </c>
      <c r="I183" t="s">
        <v>3821</v>
      </c>
      <c r="J183" t="s">
        <v>3821</v>
      </c>
      <c r="K183" t="s">
        <v>3821</v>
      </c>
      <c r="L183" t="s">
        <v>3823</v>
      </c>
      <c r="M183" t="s">
        <v>3823</v>
      </c>
      <c r="N183" t="s">
        <v>3821</v>
      </c>
      <c r="O1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183" t="str">
        <f>IF(OR(Table2[[#This Row],[QE2: method]]="none",Table2[[#This Row],[QE3: l+m]]="none",Table2[[#This Row],[QE5: long]]="none",Table2[[#This Row],[QE8: results]]="none"),"reject","ok")</f>
        <v>ok</v>
      </c>
      <c r="Q183" s="5" t="str">
        <f>IF(Table2[[#This Row],[QE score]]&lt;=$Q$1,"reject","ok")</f>
        <v>reject</v>
      </c>
      <c r="R183" s="5" t="str">
        <f>IF(AND(Table2[[#This Row],[QE R1:
QE2/3/5/8]] &lt;&gt; "reject", Table2[[#This Row],[QE R2:
cut-off]] &lt;&gt; "reject"),"yes","no")</f>
        <v>no</v>
      </c>
    </row>
    <row r="184" spans="1:18" x14ac:dyDescent="0.25">
      <c r="A184" t="s">
        <v>815</v>
      </c>
      <c r="B184" t="s">
        <v>256</v>
      </c>
      <c r="C184" s="5">
        <v>2003</v>
      </c>
      <c r="D184" s="5" t="s">
        <v>819</v>
      </c>
      <c r="E184" s="5" t="s">
        <v>820</v>
      </c>
      <c r="F184">
        <v>5</v>
      </c>
      <c r="G184" t="s">
        <v>3823</v>
      </c>
      <c r="H184" t="s">
        <v>3822</v>
      </c>
      <c r="I184" t="s">
        <v>3821</v>
      </c>
      <c r="J184" t="s">
        <v>3821</v>
      </c>
      <c r="K184" t="s">
        <v>3823</v>
      </c>
      <c r="L184" t="s">
        <v>3821</v>
      </c>
      <c r="M184" t="s">
        <v>3823</v>
      </c>
      <c r="N184" t="s">
        <v>3822</v>
      </c>
      <c r="O1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4" t="str">
        <f>IF(OR(Table2[[#This Row],[QE2: method]]="none",Table2[[#This Row],[QE3: l+m]]="none",Table2[[#This Row],[QE5: long]]="none",Table2[[#This Row],[QE8: results]]="none"),"reject","ok")</f>
        <v>reject</v>
      </c>
      <c r="Q184" s="5" t="str">
        <f>IF(Table2[[#This Row],[QE score]]&lt;=$Q$1,"reject","ok")</f>
        <v>reject</v>
      </c>
      <c r="R184" s="5" t="str">
        <f>IF(AND(Table2[[#This Row],[QE R1:
QE2/3/5/8]] &lt;&gt; "reject", Table2[[#This Row],[QE R2:
cut-off]] &lt;&gt; "reject"),"yes","no")</f>
        <v>no</v>
      </c>
    </row>
    <row r="185" spans="1:18" x14ac:dyDescent="0.25">
      <c r="A185" t="s">
        <v>2350</v>
      </c>
      <c r="B185" t="s">
        <v>774</v>
      </c>
      <c r="C185" s="5">
        <v>2004</v>
      </c>
      <c r="D185" s="5" t="s">
        <v>2353</v>
      </c>
      <c r="E185" s="5" t="s">
        <v>2354</v>
      </c>
      <c r="F185">
        <v>3.5</v>
      </c>
      <c r="G185" t="s">
        <v>3823</v>
      </c>
      <c r="H185" t="s">
        <v>3822</v>
      </c>
      <c r="I185" t="s">
        <v>3821</v>
      </c>
      <c r="J185" t="s">
        <v>3821</v>
      </c>
      <c r="K185" t="s">
        <v>3823</v>
      </c>
      <c r="L185" t="s">
        <v>3823</v>
      </c>
      <c r="M185" t="s">
        <v>3823</v>
      </c>
      <c r="N185" t="s">
        <v>3823</v>
      </c>
      <c r="O1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5" t="str">
        <f>IF(OR(Table2[[#This Row],[QE2: method]]="none",Table2[[#This Row],[QE3: l+m]]="none",Table2[[#This Row],[QE5: long]]="none",Table2[[#This Row],[QE8: results]]="none"),"reject","ok")</f>
        <v>reject</v>
      </c>
      <c r="Q185" s="5" t="str">
        <f>IF(Table2[[#This Row],[QE score]]&lt;=$Q$1,"reject","ok")</f>
        <v>reject</v>
      </c>
      <c r="R185" s="5" t="str">
        <f>IF(AND(Table2[[#This Row],[QE R1:
QE2/3/5/8]] &lt;&gt; "reject", Table2[[#This Row],[QE R2:
cut-off]] &lt;&gt; "reject"),"yes","no")</f>
        <v>no</v>
      </c>
    </row>
    <row r="186" spans="1:18" x14ac:dyDescent="0.25">
      <c r="A186" t="s">
        <v>110</v>
      </c>
      <c r="B186" t="s">
        <v>1724</v>
      </c>
      <c r="C186" s="5">
        <v>2004</v>
      </c>
      <c r="D186" s="5" t="s">
        <v>113</v>
      </c>
      <c r="E186" s="5" t="s">
        <v>1728</v>
      </c>
      <c r="F186">
        <v>5</v>
      </c>
      <c r="G186" t="s">
        <v>3822</v>
      </c>
      <c r="H186" t="s">
        <v>3822</v>
      </c>
      <c r="I186" t="s">
        <v>3822</v>
      </c>
      <c r="J186" t="s">
        <v>3821</v>
      </c>
      <c r="K186" t="s">
        <v>3823</v>
      </c>
      <c r="L186" t="s">
        <v>3821</v>
      </c>
      <c r="M186" t="s">
        <v>3823</v>
      </c>
      <c r="N186" t="s">
        <v>3821</v>
      </c>
      <c r="O1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6" t="str">
        <f>IF(OR(Table2[[#This Row],[QE2: method]]="none",Table2[[#This Row],[QE3: l+m]]="none",Table2[[#This Row],[QE5: long]]="none",Table2[[#This Row],[QE8: results]]="none"),"reject","ok")</f>
        <v>reject</v>
      </c>
      <c r="Q186" s="5" t="str">
        <f>IF(Table2[[#This Row],[QE score]]&lt;=$Q$1,"reject","ok")</f>
        <v>reject</v>
      </c>
      <c r="R186" s="5" t="str">
        <f>IF(AND(Table2[[#This Row],[QE R1:
QE2/3/5/8]] &lt;&gt; "reject", Table2[[#This Row],[QE R2:
cut-off]] &lt;&gt; "reject"),"yes","no")</f>
        <v>no</v>
      </c>
    </row>
    <row r="187" spans="1:18" x14ac:dyDescent="0.25">
      <c r="A187" t="s">
        <v>2808</v>
      </c>
      <c r="B187" t="s">
        <v>256</v>
      </c>
      <c r="C187" s="5">
        <v>2004</v>
      </c>
      <c r="D187" s="5" t="s">
        <v>814</v>
      </c>
      <c r="E187" s="5" t="s">
        <v>2975</v>
      </c>
      <c r="F187">
        <v>3.5</v>
      </c>
      <c r="G187" t="s">
        <v>3823</v>
      </c>
      <c r="H187" t="s">
        <v>3821</v>
      </c>
      <c r="I187" t="s">
        <v>3821</v>
      </c>
      <c r="J187" t="s">
        <v>3822</v>
      </c>
      <c r="K187" t="s">
        <v>3823</v>
      </c>
      <c r="L187" t="s">
        <v>3823</v>
      </c>
      <c r="M187" t="s">
        <v>3823</v>
      </c>
      <c r="N187" t="s">
        <v>3823</v>
      </c>
      <c r="O1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7" t="str">
        <f>IF(OR(Table2[[#This Row],[QE2: method]]="none",Table2[[#This Row],[QE3: l+m]]="none",Table2[[#This Row],[QE5: long]]="none",Table2[[#This Row],[QE8: results]]="none"),"reject","ok")</f>
        <v>reject</v>
      </c>
      <c r="Q187" s="5" t="str">
        <f>IF(Table2[[#This Row],[QE score]]&lt;=$Q$1,"reject","ok")</f>
        <v>reject</v>
      </c>
      <c r="R187" s="5" t="str">
        <f>IF(AND(Table2[[#This Row],[QE R1:
QE2/3/5/8]] &lt;&gt; "reject", Table2[[#This Row],[QE R2:
cut-off]] &lt;&gt; "reject"),"yes","no")</f>
        <v>no</v>
      </c>
    </row>
    <row r="188" spans="1:18" x14ac:dyDescent="0.25">
      <c r="A188" t="s">
        <v>2827</v>
      </c>
      <c r="B188" t="s">
        <v>662</v>
      </c>
      <c r="C188" s="5">
        <v>2004</v>
      </c>
      <c r="D188" s="5" t="s">
        <v>2828</v>
      </c>
      <c r="E188" s="5" t="s">
        <v>2890</v>
      </c>
      <c r="F188">
        <v>5</v>
      </c>
      <c r="G188" t="s">
        <v>3823</v>
      </c>
      <c r="H188" t="s">
        <v>3821</v>
      </c>
      <c r="I188" t="s">
        <v>3821</v>
      </c>
      <c r="J188" t="s">
        <v>3821</v>
      </c>
      <c r="K188" t="s">
        <v>3823</v>
      </c>
      <c r="L188" t="s">
        <v>3821</v>
      </c>
      <c r="M188" t="s">
        <v>3823</v>
      </c>
      <c r="N188" t="s">
        <v>3823</v>
      </c>
      <c r="O1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8" t="str">
        <f>IF(OR(Table2[[#This Row],[QE2: method]]="none",Table2[[#This Row],[QE3: l+m]]="none",Table2[[#This Row],[QE5: long]]="none",Table2[[#This Row],[QE8: results]]="none"),"reject","ok")</f>
        <v>reject</v>
      </c>
      <c r="Q188" s="5" t="str">
        <f>IF(Table2[[#This Row],[QE score]]&lt;=$Q$1,"reject","ok")</f>
        <v>reject</v>
      </c>
      <c r="R188" s="5" t="str">
        <f>IF(AND(Table2[[#This Row],[QE R1:
QE2/3/5/8]] &lt;&gt; "reject", Table2[[#This Row],[QE R2:
cut-off]] &lt;&gt; "reject"),"yes","no")</f>
        <v>no</v>
      </c>
    </row>
    <row r="189" spans="1:18" x14ac:dyDescent="0.25">
      <c r="A189" t="s">
        <v>2968</v>
      </c>
      <c r="B189" t="s">
        <v>203</v>
      </c>
      <c r="C189" s="5">
        <v>2005</v>
      </c>
      <c r="D189" s="5" t="s">
        <v>205</v>
      </c>
      <c r="E189" s="5" t="s">
        <v>2970</v>
      </c>
      <c r="F189">
        <v>6</v>
      </c>
      <c r="G189" t="s">
        <v>3822</v>
      </c>
      <c r="H189" t="s">
        <v>3821</v>
      </c>
      <c r="I189" t="s">
        <v>3821</v>
      </c>
      <c r="J189" t="s">
        <v>3821</v>
      </c>
      <c r="K189" t="s">
        <v>3823</v>
      </c>
      <c r="L189" t="s">
        <v>3821</v>
      </c>
      <c r="M189" t="s">
        <v>3823</v>
      </c>
      <c r="N189" t="s">
        <v>3822</v>
      </c>
      <c r="O1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89" t="str">
        <f>IF(OR(Table2[[#This Row],[QE2: method]]="none",Table2[[#This Row],[QE3: l+m]]="none",Table2[[#This Row],[QE5: long]]="none",Table2[[#This Row],[QE8: results]]="none"),"reject","ok")</f>
        <v>reject</v>
      </c>
      <c r="Q189" s="5" t="str">
        <f>IF(Table2[[#This Row],[QE score]]&lt;=$Q$1,"reject","ok")</f>
        <v>reject</v>
      </c>
      <c r="R189" s="5" t="str">
        <f>IF(AND(Table2[[#This Row],[QE R1:
QE2/3/5/8]] &lt;&gt; "reject", Table2[[#This Row],[QE R2:
cut-off]] &lt;&gt; "reject"),"yes","no")</f>
        <v>no</v>
      </c>
    </row>
    <row r="190" spans="1:18" x14ac:dyDescent="0.25">
      <c r="A190" t="s">
        <v>74</v>
      </c>
      <c r="B190" t="s">
        <v>75</v>
      </c>
      <c r="C190" s="5">
        <v>2005</v>
      </c>
      <c r="D190" s="5" t="s">
        <v>78</v>
      </c>
      <c r="E190" s="5" t="s">
        <v>1989</v>
      </c>
      <c r="F190">
        <v>5.5</v>
      </c>
      <c r="G190" t="s">
        <v>3822</v>
      </c>
      <c r="H190" t="s">
        <v>3821</v>
      </c>
      <c r="I190" t="s">
        <v>3822</v>
      </c>
      <c r="J190" t="s">
        <v>3822</v>
      </c>
      <c r="K190" t="s">
        <v>3821</v>
      </c>
      <c r="L190" t="s">
        <v>3823</v>
      </c>
      <c r="M190" t="s">
        <v>3823</v>
      </c>
      <c r="N190" t="s">
        <v>3822</v>
      </c>
      <c r="O1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0" t="str">
        <f>IF(OR(Table2[[#This Row],[QE2: method]]="none",Table2[[#This Row],[QE3: l+m]]="none",Table2[[#This Row],[QE5: long]]="none",Table2[[#This Row],[QE8: results]]="none"),"reject","ok")</f>
        <v>ok</v>
      </c>
      <c r="Q190" s="5" t="str">
        <f>IF(Table2[[#This Row],[QE score]]&lt;=$Q$1,"reject","ok")</f>
        <v>reject</v>
      </c>
      <c r="R190" s="5" t="str">
        <f>IF(AND(Table2[[#This Row],[QE R1:
QE2/3/5/8]] &lt;&gt; "reject", Table2[[#This Row],[QE R2:
cut-off]] &lt;&gt; "reject"),"yes","no")</f>
        <v>no</v>
      </c>
    </row>
    <row r="191" spans="1:18" x14ac:dyDescent="0.25">
      <c r="A191" t="s">
        <v>137</v>
      </c>
      <c r="B191" t="s">
        <v>138</v>
      </c>
      <c r="C191" s="5">
        <v>2006</v>
      </c>
      <c r="D191" s="5" t="s">
        <v>140</v>
      </c>
      <c r="E191" s="5" t="s">
        <v>2137</v>
      </c>
      <c r="F191">
        <v>5.5</v>
      </c>
      <c r="G191" t="s">
        <v>3823</v>
      </c>
      <c r="H191" t="s">
        <v>3821</v>
      </c>
      <c r="I191" t="s">
        <v>3821</v>
      </c>
      <c r="J191" t="s">
        <v>3821</v>
      </c>
      <c r="K191" t="s">
        <v>3823</v>
      </c>
      <c r="L191" t="s">
        <v>3821</v>
      </c>
      <c r="M191" t="s">
        <v>3823</v>
      </c>
      <c r="N191" t="s">
        <v>3822</v>
      </c>
      <c r="O1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1" t="str">
        <f>IF(OR(Table2[[#This Row],[QE2: method]]="none",Table2[[#This Row],[QE3: l+m]]="none",Table2[[#This Row],[QE5: long]]="none",Table2[[#This Row],[QE8: results]]="none"),"reject","ok")</f>
        <v>reject</v>
      </c>
      <c r="Q191" s="5" t="str">
        <f>IF(Table2[[#This Row],[QE score]]&lt;=$Q$1,"reject","ok")</f>
        <v>reject</v>
      </c>
      <c r="R191" s="5" t="str">
        <f>IF(AND(Table2[[#This Row],[QE R1:
QE2/3/5/8]] &lt;&gt; "reject", Table2[[#This Row],[QE R2:
cut-off]] &lt;&gt; "reject"),"yes","no")</f>
        <v>no</v>
      </c>
    </row>
    <row r="192" spans="1:18" x14ac:dyDescent="0.25">
      <c r="A192" t="s">
        <v>1327</v>
      </c>
      <c r="B192" t="s">
        <v>256</v>
      </c>
      <c r="C192" s="5">
        <v>2006</v>
      </c>
      <c r="D192" s="5" t="s">
        <v>812</v>
      </c>
      <c r="E192" s="5" t="s">
        <v>2965</v>
      </c>
      <c r="F192">
        <v>5</v>
      </c>
      <c r="G192" t="s">
        <v>3822</v>
      </c>
      <c r="H192" t="s">
        <v>3821</v>
      </c>
      <c r="I192" t="s">
        <v>3821</v>
      </c>
      <c r="J192" t="s">
        <v>3821</v>
      </c>
      <c r="K192" t="s">
        <v>3823</v>
      </c>
      <c r="L192" t="s">
        <v>3823</v>
      </c>
      <c r="M192" t="s">
        <v>3823</v>
      </c>
      <c r="N192" t="s">
        <v>3822</v>
      </c>
      <c r="O1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2" t="str">
        <f>IF(OR(Table2[[#This Row],[QE2: method]]="none",Table2[[#This Row],[QE3: l+m]]="none",Table2[[#This Row],[QE5: long]]="none",Table2[[#This Row],[QE8: results]]="none"),"reject","ok")</f>
        <v>reject</v>
      </c>
      <c r="Q192" s="5" t="str">
        <f>IF(Table2[[#This Row],[QE score]]&lt;=$Q$1,"reject","ok")</f>
        <v>reject</v>
      </c>
      <c r="R192" s="5" t="str">
        <f>IF(AND(Table2[[#This Row],[QE R1:
QE2/3/5/8]] &lt;&gt; "reject", Table2[[#This Row],[QE R2:
cut-off]] &lt;&gt; "reject"),"yes","no")</f>
        <v>no</v>
      </c>
    </row>
    <row r="193" spans="1:18" x14ac:dyDescent="0.25">
      <c r="A193" t="s">
        <v>164</v>
      </c>
      <c r="B193" t="s">
        <v>2955</v>
      </c>
      <c r="C193" s="5">
        <v>2007</v>
      </c>
      <c r="D193" s="5" t="s">
        <v>166</v>
      </c>
      <c r="E193" s="5" t="s">
        <v>2957</v>
      </c>
      <c r="F193">
        <v>5.5</v>
      </c>
      <c r="G193" t="s">
        <v>3823</v>
      </c>
      <c r="H193" t="s">
        <v>3822</v>
      </c>
      <c r="I193" t="s">
        <v>3821</v>
      </c>
      <c r="J193" t="s">
        <v>3821</v>
      </c>
      <c r="K193" t="s">
        <v>3823</v>
      </c>
      <c r="L193" t="s">
        <v>3821</v>
      </c>
      <c r="M193" t="s">
        <v>3823</v>
      </c>
      <c r="N193" t="s">
        <v>3821</v>
      </c>
      <c r="O1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3" t="str">
        <f>IF(OR(Table2[[#This Row],[QE2: method]]="none",Table2[[#This Row],[QE3: l+m]]="none",Table2[[#This Row],[QE5: long]]="none",Table2[[#This Row],[QE8: results]]="none"),"reject","ok")</f>
        <v>reject</v>
      </c>
      <c r="Q193" s="5" t="str">
        <f>IF(Table2[[#This Row],[QE score]]&lt;=$Q$1,"reject","ok")</f>
        <v>reject</v>
      </c>
      <c r="R193" s="5" t="str">
        <f>IF(AND(Table2[[#This Row],[QE R1:
QE2/3/5/8]] &lt;&gt; "reject", Table2[[#This Row],[QE R2:
cut-off]] &lt;&gt; "reject"),"yes","no")</f>
        <v>no</v>
      </c>
    </row>
    <row r="194" spans="1:18" x14ac:dyDescent="0.25">
      <c r="A194" t="s">
        <v>1801</v>
      </c>
      <c r="B194" t="s">
        <v>1802</v>
      </c>
      <c r="C194" s="5">
        <v>2008</v>
      </c>
      <c r="D194" s="5" t="s">
        <v>1238</v>
      </c>
      <c r="E194" s="5" t="s">
        <v>1806</v>
      </c>
      <c r="F194">
        <v>4</v>
      </c>
      <c r="G194" t="s">
        <v>3823</v>
      </c>
      <c r="H194" t="s">
        <v>3822</v>
      </c>
      <c r="I194" t="s">
        <v>3821</v>
      </c>
      <c r="J194" t="s">
        <v>3821</v>
      </c>
      <c r="K194" t="s">
        <v>3823</v>
      </c>
      <c r="L194" t="s">
        <v>3823</v>
      </c>
      <c r="M194" t="s">
        <v>3823</v>
      </c>
      <c r="N194" t="s">
        <v>3822</v>
      </c>
      <c r="O1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4" t="str">
        <f>IF(OR(Table2[[#This Row],[QE2: method]]="none",Table2[[#This Row],[QE3: l+m]]="none",Table2[[#This Row],[QE5: long]]="none",Table2[[#This Row],[QE8: results]]="none"),"reject","ok")</f>
        <v>reject</v>
      </c>
      <c r="Q194" s="5" t="str">
        <f>IF(Table2[[#This Row],[QE score]]&lt;=$Q$1,"reject","ok")</f>
        <v>reject</v>
      </c>
      <c r="R194" s="5" t="str">
        <f>IF(AND(Table2[[#This Row],[QE R1:
QE2/3/5/8]] &lt;&gt; "reject", Table2[[#This Row],[QE R2:
cut-off]] &lt;&gt; "reject"),"yes","no")</f>
        <v>no</v>
      </c>
    </row>
    <row r="195" spans="1:18" x14ac:dyDescent="0.25">
      <c r="A195" t="s">
        <v>1494</v>
      </c>
      <c r="B195" t="s">
        <v>1486</v>
      </c>
      <c r="C195" s="5">
        <v>2009</v>
      </c>
      <c r="D195" s="5" t="s">
        <v>1499</v>
      </c>
      <c r="E195" s="5" t="s">
        <v>1500</v>
      </c>
      <c r="F195">
        <v>3.5</v>
      </c>
      <c r="G195" t="s">
        <v>3821</v>
      </c>
      <c r="H195" t="s">
        <v>3822</v>
      </c>
      <c r="I195" t="s">
        <v>3821</v>
      </c>
      <c r="J195" t="s">
        <v>3823</v>
      </c>
      <c r="K195" t="s">
        <v>3823</v>
      </c>
      <c r="L195" t="s">
        <v>3823</v>
      </c>
      <c r="M195" t="s">
        <v>3823</v>
      </c>
      <c r="N195" t="s">
        <v>3823</v>
      </c>
      <c r="O1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95" t="str">
        <f>IF(OR(Table2[[#This Row],[QE2: method]]="none",Table2[[#This Row],[QE3: l+m]]="none",Table2[[#This Row],[QE5: long]]="none",Table2[[#This Row],[QE8: results]]="none"),"reject","ok")</f>
        <v>reject</v>
      </c>
      <c r="Q195" s="5" t="str">
        <f>IF(Table2[[#This Row],[QE score]]&lt;=$Q$1,"reject","ok")</f>
        <v>reject</v>
      </c>
      <c r="R195" s="5" t="str">
        <f>IF(AND(Table2[[#This Row],[QE R1:
QE2/3/5/8]] &lt;&gt; "reject", Table2[[#This Row],[QE R2:
cut-off]] &lt;&gt; "reject"),"yes","no")</f>
        <v>no</v>
      </c>
    </row>
    <row r="196" spans="1:18" x14ac:dyDescent="0.25">
      <c r="A196" t="s">
        <v>983</v>
      </c>
      <c r="B196" t="s">
        <v>2938</v>
      </c>
      <c r="C196" s="5">
        <v>2009</v>
      </c>
      <c r="D196" s="5" t="s">
        <v>985</v>
      </c>
      <c r="E196" s="5" t="s">
        <v>2940</v>
      </c>
      <c r="F196">
        <v>6</v>
      </c>
      <c r="G196" t="s">
        <v>3823</v>
      </c>
      <c r="H196" t="s">
        <v>3821</v>
      </c>
      <c r="I196" t="s">
        <v>3821</v>
      </c>
      <c r="J196" t="s">
        <v>3821</v>
      </c>
      <c r="K196" t="s">
        <v>3823</v>
      </c>
      <c r="L196" t="s">
        <v>3821</v>
      </c>
      <c r="M196" t="s">
        <v>3823</v>
      </c>
      <c r="N196" t="s">
        <v>3821</v>
      </c>
      <c r="O1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96" t="str">
        <f>IF(OR(Table2[[#This Row],[QE2: method]]="none",Table2[[#This Row],[QE3: l+m]]="none",Table2[[#This Row],[QE5: long]]="none",Table2[[#This Row],[QE8: results]]="none"),"reject","ok")</f>
        <v>reject</v>
      </c>
      <c r="Q196" s="5" t="str">
        <f>IF(Table2[[#This Row],[QE score]]&lt;=$Q$1,"reject","ok")</f>
        <v>reject</v>
      </c>
      <c r="R196" s="5" t="str">
        <f>IF(AND(Table2[[#This Row],[QE R1:
QE2/3/5/8]] &lt;&gt; "reject", Table2[[#This Row],[QE R2:
cut-off]] &lt;&gt; "reject"),"yes","no")</f>
        <v>no</v>
      </c>
    </row>
    <row r="197" spans="1:18" x14ac:dyDescent="0.25">
      <c r="A197" t="s">
        <v>2944</v>
      </c>
      <c r="B197" t="s">
        <v>2945</v>
      </c>
      <c r="C197" s="5">
        <v>2009</v>
      </c>
      <c r="D197" s="5" t="s">
        <v>2816</v>
      </c>
      <c r="E197" s="5" t="s">
        <v>2947</v>
      </c>
      <c r="F197">
        <v>4</v>
      </c>
      <c r="G197" t="s">
        <v>3823</v>
      </c>
      <c r="H197" t="s">
        <v>3822</v>
      </c>
      <c r="I197" t="s">
        <v>3821</v>
      </c>
      <c r="J197" t="s">
        <v>3821</v>
      </c>
      <c r="K197" t="s">
        <v>3823</v>
      </c>
      <c r="L197" t="s">
        <v>3823</v>
      </c>
      <c r="M197" t="s">
        <v>3823</v>
      </c>
      <c r="N197" t="s">
        <v>3822</v>
      </c>
      <c r="O1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7" t="str">
        <f>IF(OR(Table2[[#This Row],[QE2: method]]="none",Table2[[#This Row],[QE3: l+m]]="none",Table2[[#This Row],[QE5: long]]="none",Table2[[#This Row],[QE8: results]]="none"),"reject","ok")</f>
        <v>reject</v>
      </c>
      <c r="Q197" s="5" t="str">
        <f>IF(Table2[[#This Row],[QE score]]&lt;=$Q$1,"reject","ok")</f>
        <v>reject</v>
      </c>
      <c r="R197" s="5" t="str">
        <f>IF(AND(Table2[[#This Row],[QE R1:
QE2/3/5/8]] &lt;&gt; "reject", Table2[[#This Row],[QE R2:
cut-off]] &lt;&gt; "reject"),"yes","no")</f>
        <v>no</v>
      </c>
    </row>
    <row r="198" spans="1:18" x14ac:dyDescent="0.25">
      <c r="A198" t="s">
        <v>272</v>
      </c>
      <c r="B198" t="s">
        <v>273</v>
      </c>
      <c r="C198" s="5">
        <v>2009</v>
      </c>
      <c r="D198" s="5" t="s">
        <v>275</v>
      </c>
      <c r="E198" s="5" t="s">
        <v>3039</v>
      </c>
      <c r="F198">
        <v>5</v>
      </c>
      <c r="G198" t="s">
        <v>3823</v>
      </c>
      <c r="H198" t="s">
        <v>3821</v>
      </c>
      <c r="I198" t="s">
        <v>3821</v>
      </c>
      <c r="J198" t="s">
        <v>3822</v>
      </c>
      <c r="K198" t="s">
        <v>3823</v>
      </c>
      <c r="L198" t="s">
        <v>3821</v>
      </c>
      <c r="M198" t="s">
        <v>3823</v>
      </c>
      <c r="N198" t="s">
        <v>3822</v>
      </c>
      <c r="O1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8" t="str">
        <f>IF(OR(Table2[[#This Row],[QE2: method]]="none",Table2[[#This Row],[QE3: l+m]]="none",Table2[[#This Row],[QE5: long]]="none",Table2[[#This Row],[QE8: results]]="none"),"reject","ok")</f>
        <v>reject</v>
      </c>
      <c r="Q198" s="5" t="str">
        <f>IF(Table2[[#This Row],[QE score]]&lt;=$Q$1,"reject","ok")</f>
        <v>reject</v>
      </c>
      <c r="R198" s="5" t="str">
        <f>IF(AND(Table2[[#This Row],[QE R1:
QE2/3/5/8]] &lt;&gt; "reject", Table2[[#This Row],[QE R2:
cut-off]] &lt;&gt; "reject"),"yes","no")</f>
        <v>no</v>
      </c>
    </row>
    <row r="199" spans="1:18" x14ac:dyDescent="0.25">
      <c r="A199" t="s">
        <v>1221</v>
      </c>
      <c r="B199" t="s">
        <v>1222</v>
      </c>
      <c r="C199" s="5">
        <v>2010</v>
      </c>
      <c r="D199" s="5" t="s">
        <v>1226</v>
      </c>
      <c r="E199" s="5" t="s">
        <v>1227</v>
      </c>
      <c r="F199">
        <v>5</v>
      </c>
      <c r="G199" t="s">
        <v>3823</v>
      </c>
      <c r="H199" s="11" t="s">
        <v>3822</v>
      </c>
      <c r="I199" t="s">
        <v>3822</v>
      </c>
      <c r="J199" t="s">
        <v>3821</v>
      </c>
      <c r="K199" t="s">
        <v>3823</v>
      </c>
      <c r="L199" t="s">
        <v>3821</v>
      </c>
      <c r="M199" t="s">
        <v>3821</v>
      </c>
      <c r="N199" t="s">
        <v>3822</v>
      </c>
      <c r="O1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9" t="str">
        <f>IF(OR(Table2[[#This Row],[QE2: method]]="none",Table2[[#This Row],[QE3: l+m]]="none",Table2[[#This Row],[QE5: long]]="none",Table2[[#This Row],[QE8: results]]="none"),"reject","ok")</f>
        <v>reject</v>
      </c>
      <c r="Q199" s="5" t="str">
        <f>IF(Table2[[#This Row],[QE score]]&lt;=$Q$1,"reject","ok")</f>
        <v>reject</v>
      </c>
      <c r="R199" s="5" t="str">
        <f>IF(AND(Table2[[#This Row],[QE R1:
QE2/3/5/8]] &lt;&gt; "reject", Table2[[#This Row],[QE R2:
cut-off]] &lt;&gt; "reject"),"yes","no")</f>
        <v>no</v>
      </c>
    </row>
    <row r="200" spans="1:18" x14ac:dyDescent="0.25">
      <c r="A200" t="s">
        <v>3021</v>
      </c>
      <c r="B200" t="s">
        <v>3022</v>
      </c>
      <c r="C200" s="5">
        <v>2010</v>
      </c>
      <c r="D200" s="5" t="s">
        <v>3026</v>
      </c>
      <c r="E200" s="5" t="s">
        <v>3027</v>
      </c>
      <c r="F200">
        <v>4</v>
      </c>
      <c r="G200" t="s">
        <v>3823</v>
      </c>
      <c r="H200" t="s">
        <v>3822</v>
      </c>
      <c r="I200" t="s">
        <v>3821</v>
      </c>
      <c r="J200" t="s">
        <v>3822</v>
      </c>
      <c r="K200" t="s">
        <v>3823</v>
      </c>
      <c r="L200" t="s">
        <v>3821</v>
      </c>
      <c r="M200" t="s">
        <v>3823</v>
      </c>
      <c r="N200" t="s">
        <v>3823</v>
      </c>
      <c r="O2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00" t="str">
        <f>IF(OR(Table2[[#This Row],[QE2: method]]="none",Table2[[#This Row],[QE3: l+m]]="none",Table2[[#This Row],[QE5: long]]="none",Table2[[#This Row],[QE8: results]]="none"),"reject","ok")</f>
        <v>reject</v>
      </c>
      <c r="Q200" s="5" t="str">
        <f>IF(Table2[[#This Row],[QE score]]&lt;=$Q$1,"reject","ok")</f>
        <v>reject</v>
      </c>
      <c r="R200" s="5" t="str">
        <f>IF(AND(Table2[[#This Row],[QE R1:
QE2/3/5/8]] &lt;&gt; "reject", Table2[[#This Row],[QE R2:
cut-off]] &lt;&gt; "reject"),"yes","no")</f>
        <v>no</v>
      </c>
    </row>
    <row r="201" spans="1:18" x14ac:dyDescent="0.25">
      <c r="A201" t="s">
        <v>129</v>
      </c>
      <c r="B201" t="s">
        <v>130</v>
      </c>
      <c r="C201" s="5">
        <v>2010</v>
      </c>
      <c r="D201" s="5"/>
      <c r="E201" s="5" t="s">
        <v>133</v>
      </c>
      <c r="F201">
        <v>7</v>
      </c>
      <c r="G201" t="s">
        <v>3822</v>
      </c>
      <c r="H201" t="s">
        <v>3821</v>
      </c>
      <c r="I201" t="s">
        <v>3822</v>
      </c>
      <c r="J201" t="s">
        <v>3821</v>
      </c>
      <c r="K201" t="s">
        <v>3821</v>
      </c>
      <c r="L201" t="s">
        <v>3821</v>
      </c>
      <c r="M201" t="s">
        <v>3823</v>
      </c>
      <c r="N201" t="s">
        <v>3822</v>
      </c>
      <c r="O2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01" t="str">
        <f>IF(OR(Table2[[#This Row],[QE2: method]]="none",Table2[[#This Row],[QE3: l+m]]="none",Table2[[#This Row],[QE5: long]]="none",Table2[[#This Row],[QE8: results]]="none"),"reject","ok")</f>
        <v>ok</v>
      </c>
      <c r="Q201" s="5" t="str">
        <f>IF(Table2[[#This Row],[QE score]]&lt;=$Q$1,"reject","ok")</f>
        <v>reject</v>
      </c>
      <c r="R201" s="5" t="str">
        <f>IF(AND(Table2[[#This Row],[QE R1:
QE2/3/5/8]] &lt;&gt; "reject", Table2[[#This Row],[QE R2:
cut-off]] &lt;&gt; "reject"),"yes","no")</f>
        <v>no</v>
      </c>
    </row>
    <row r="202" spans="1:18" x14ac:dyDescent="0.25">
      <c r="A202" t="s">
        <v>696</v>
      </c>
      <c r="B202" t="s">
        <v>697</v>
      </c>
      <c r="C202" s="5">
        <v>2010</v>
      </c>
      <c r="D202" s="5" t="s">
        <v>700</v>
      </c>
      <c r="E202" s="5" t="s">
        <v>2995</v>
      </c>
      <c r="F202">
        <v>7.5</v>
      </c>
      <c r="G202" t="s">
        <v>3822</v>
      </c>
      <c r="H202" t="s">
        <v>3822</v>
      </c>
      <c r="I202" t="s">
        <v>3821</v>
      </c>
      <c r="J202" t="s">
        <v>3821</v>
      </c>
      <c r="K202" t="s">
        <v>3821</v>
      </c>
      <c r="L202" t="s">
        <v>3821</v>
      </c>
      <c r="M202" t="s">
        <v>3823</v>
      </c>
      <c r="N202" t="s">
        <v>3822</v>
      </c>
      <c r="O2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2" t="str">
        <f>IF(OR(Table2[[#This Row],[QE2: method]]="none",Table2[[#This Row],[QE3: l+m]]="none",Table2[[#This Row],[QE5: long]]="none",Table2[[#This Row],[QE8: results]]="none"),"reject","ok")</f>
        <v>ok</v>
      </c>
      <c r="Q202" s="5" t="str">
        <f>IF(Table2[[#This Row],[QE score]]&lt;=$Q$1,"reject","ok")</f>
        <v>reject</v>
      </c>
      <c r="R202" s="5" t="str">
        <f>IF(AND(Table2[[#This Row],[QE R1:
QE2/3/5/8]] &lt;&gt; "reject", Table2[[#This Row],[QE R2:
cut-off]] &lt;&gt; "reject"),"yes","no")</f>
        <v>no</v>
      </c>
    </row>
    <row r="203" spans="1:18" x14ac:dyDescent="0.25">
      <c r="A203" t="s">
        <v>909</v>
      </c>
      <c r="B203" t="s">
        <v>910</v>
      </c>
      <c r="C203" s="5">
        <v>2010</v>
      </c>
      <c r="D203" s="5" t="s">
        <v>914</v>
      </c>
      <c r="E203" s="5" t="s">
        <v>915</v>
      </c>
      <c r="F203">
        <v>3.5</v>
      </c>
      <c r="G203" t="s">
        <v>3823</v>
      </c>
      <c r="H203" t="s">
        <v>3822</v>
      </c>
      <c r="I203" t="s">
        <v>3821</v>
      </c>
      <c r="J203" t="s">
        <v>3822</v>
      </c>
      <c r="K203" t="s">
        <v>3823</v>
      </c>
      <c r="L203" t="s">
        <v>3823</v>
      </c>
      <c r="M203" t="s">
        <v>3823</v>
      </c>
      <c r="N203" t="s">
        <v>3822</v>
      </c>
      <c r="O2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03" t="str">
        <f>IF(OR(Table2[[#This Row],[QE2: method]]="none",Table2[[#This Row],[QE3: l+m]]="none",Table2[[#This Row],[QE5: long]]="none",Table2[[#This Row],[QE8: results]]="none"),"reject","ok")</f>
        <v>reject</v>
      </c>
      <c r="Q203" s="5" t="str">
        <f>IF(Table2[[#This Row],[QE score]]&lt;=$Q$1,"reject","ok")</f>
        <v>reject</v>
      </c>
      <c r="R203" s="5" t="str">
        <f>IF(AND(Table2[[#This Row],[QE R1:
QE2/3/5/8]] &lt;&gt; "reject", Table2[[#This Row],[QE R2:
cut-off]] &lt;&gt; "reject"),"yes","no")</f>
        <v>no</v>
      </c>
    </row>
    <row r="204" spans="1:18" x14ac:dyDescent="0.25">
      <c r="A204" t="s">
        <v>231</v>
      </c>
      <c r="B204" t="s">
        <v>232</v>
      </c>
      <c r="C204" s="5">
        <v>2011</v>
      </c>
      <c r="D204" s="5" t="s">
        <v>234</v>
      </c>
      <c r="E204" s="5" t="s">
        <v>2987</v>
      </c>
      <c r="F204">
        <v>6</v>
      </c>
      <c r="G204" t="s">
        <v>3822</v>
      </c>
      <c r="H204" t="s">
        <v>3821</v>
      </c>
      <c r="I204" t="s">
        <v>3821</v>
      </c>
      <c r="J204" t="s">
        <v>3821</v>
      </c>
      <c r="K204" t="s">
        <v>3823</v>
      </c>
      <c r="L204" t="s">
        <v>3821</v>
      </c>
      <c r="M204" t="s">
        <v>3823</v>
      </c>
      <c r="N204" t="s">
        <v>3822</v>
      </c>
      <c r="O2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04" t="str">
        <f>IF(OR(Table2[[#This Row],[QE2: method]]="none",Table2[[#This Row],[QE3: l+m]]="none",Table2[[#This Row],[QE5: long]]="none",Table2[[#This Row],[QE8: results]]="none"),"reject","ok")</f>
        <v>reject</v>
      </c>
      <c r="Q204" s="5" t="str">
        <f>IF(Table2[[#This Row],[QE score]]&lt;=$Q$1,"reject","ok")</f>
        <v>reject</v>
      </c>
      <c r="R204" s="5" t="str">
        <f>IF(AND(Table2[[#This Row],[QE R1:
QE2/3/5/8]] &lt;&gt; "reject", Table2[[#This Row],[QE R2:
cut-off]] &lt;&gt; "reject"),"yes","no")</f>
        <v>no</v>
      </c>
    </row>
    <row r="205" spans="1:18" x14ac:dyDescent="0.25">
      <c r="A205" t="s">
        <v>43</v>
      </c>
      <c r="B205" t="s">
        <v>44</v>
      </c>
      <c r="C205" s="5">
        <v>2011</v>
      </c>
      <c r="D205" s="5" t="s">
        <v>46</v>
      </c>
      <c r="E205" s="5" t="s">
        <v>2991</v>
      </c>
      <c r="F205">
        <v>5.5</v>
      </c>
      <c r="G205" t="s">
        <v>3823</v>
      </c>
      <c r="H205" t="s">
        <v>3822</v>
      </c>
      <c r="I205" t="s">
        <v>3821</v>
      </c>
      <c r="J205" t="s">
        <v>3821</v>
      </c>
      <c r="K205" t="s">
        <v>3823</v>
      </c>
      <c r="L205" t="s">
        <v>3821</v>
      </c>
      <c r="M205" t="s">
        <v>3823</v>
      </c>
      <c r="N205" t="s">
        <v>3821</v>
      </c>
      <c r="O2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05" t="str">
        <f>IF(OR(Table2[[#This Row],[QE2: method]]="none",Table2[[#This Row],[QE3: l+m]]="none",Table2[[#This Row],[QE5: long]]="none",Table2[[#This Row],[QE8: results]]="none"),"reject","ok")</f>
        <v>reject</v>
      </c>
      <c r="Q205" s="5" t="str">
        <f>IF(Table2[[#This Row],[QE score]]&lt;=$Q$1,"reject","ok")</f>
        <v>reject</v>
      </c>
      <c r="R205" s="5" t="str">
        <f>IF(AND(Table2[[#This Row],[QE R1:
QE2/3/5/8]] &lt;&gt; "reject", Table2[[#This Row],[QE R2:
cut-off]] &lt;&gt; "reject"),"yes","no")</f>
        <v>no</v>
      </c>
    </row>
    <row r="206" spans="1:18" x14ac:dyDescent="0.25">
      <c r="A206" t="s">
        <v>97</v>
      </c>
      <c r="B206" t="s">
        <v>98</v>
      </c>
      <c r="C206" s="5">
        <v>2011</v>
      </c>
      <c r="D206" s="5" t="s">
        <v>100</v>
      </c>
      <c r="E206" s="5" t="s">
        <v>1872</v>
      </c>
      <c r="F206">
        <v>7.5</v>
      </c>
      <c r="G206" t="s">
        <v>3822</v>
      </c>
      <c r="H206" t="s">
        <v>3822</v>
      </c>
      <c r="I206" t="s">
        <v>3821</v>
      </c>
      <c r="J206" t="s">
        <v>3821</v>
      </c>
      <c r="K206" t="s">
        <v>3821</v>
      </c>
      <c r="L206" t="s">
        <v>3821</v>
      </c>
      <c r="M206" t="s">
        <v>3823</v>
      </c>
      <c r="N206" t="s">
        <v>3822</v>
      </c>
      <c r="O2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6" t="str">
        <f>IF(OR(Table2[[#This Row],[QE2: method]]="none",Table2[[#This Row],[QE3: l+m]]="none",Table2[[#This Row],[QE5: long]]="none",Table2[[#This Row],[QE8: results]]="none"),"reject","ok")</f>
        <v>ok</v>
      </c>
      <c r="Q206" s="5" t="str">
        <f>IF(Table2[[#This Row],[QE score]]&lt;=$Q$1,"reject","ok")</f>
        <v>reject</v>
      </c>
      <c r="R206" s="5" t="str">
        <f>IF(AND(Table2[[#This Row],[QE R1:
QE2/3/5/8]] &lt;&gt; "reject", Table2[[#This Row],[QE R2:
cut-off]] &lt;&gt; "reject"),"yes","no")</f>
        <v>no</v>
      </c>
    </row>
    <row r="207" spans="1:18" x14ac:dyDescent="0.25">
      <c r="A207" t="s">
        <v>3110</v>
      </c>
      <c r="B207" t="s">
        <v>671</v>
      </c>
      <c r="C207" s="5">
        <v>2012</v>
      </c>
      <c r="D207" s="5" t="s">
        <v>3114</v>
      </c>
      <c r="E207" s="5" t="s">
        <v>3115</v>
      </c>
      <c r="F207">
        <v>7.5</v>
      </c>
      <c r="G207" t="s">
        <v>3821</v>
      </c>
      <c r="H207" t="s">
        <v>3822</v>
      </c>
      <c r="I207" t="s">
        <v>3821</v>
      </c>
      <c r="J207" t="s">
        <v>3821</v>
      </c>
      <c r="K207" t="s">
        <v>3821</v>
      </c>
      <c r="L207" t="s">
        <v>3821</v>
      </c>
      <c r="M207" t="s">
        <v>3823</v>
      </c>
      <c r="N207" t="s">
        <v>3823</v>
      </c>
      <c r="O2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7" t="str">
        <f>IF(OR(Table2[[#This Row],[QE2: method]]="none",Table2[[#This Row],[QE3: l+m]]="none",Table2[[#This Row],[QE5: long]]="none",Table2[[#This Row],[QE8: results]]="none"),"reject","ok")</f>
        <v>reject</v>
      </c>
      <c r="Q207" s="5" t="str">
        <f>IF(Table2[[#This Row],[QE score]]&lt;=$Q$1,"reject","ok")</f>
        <v>reject</v>
      </c>
      <c r="R207" s="5" t="str">
        <f>IF(AND(Table2[[#This Row],[QE R1:
QE2/3/5/8]] &lt;&gt; "reject", Table2[[#This Row],[QE R2:
cut-off]] &lt;&gt; "reject"),"yes","no")</f>
        <v>no</v>
      </c>
    </row>
    <row r="208" spans="1:18" x14ac:dyDescent="0.25">
      <c r="A208" t="s">
        <v>942</v>
      </c>
      <c r="B208" t="s">
        <v>1617</v>
      </c>
      <c r="C208" s="5">
        <v>2012</v>
      </c>
      <c r="D208" s="5" t="s">
        <v>944</v>
      </c>
      <c r="E208" s="5" t="s">
        <v>1619</v>
      </c>
      <c r="F208">
        <v>6.5</v>
      </c>
      <c r="G208" t="s">
        <v>3823</v>
      </c>
      <c r="H208" t="s">
        <v>3822</v>
      </c>
      <c r="I208" t="s">
        <v>3821</v>
      </c>
      <c r="J208" t="s">
        <v>3821</v>
      </c>
      <c r="K208" t="s">
        <v>3821</v>
      </c>
      <c r="L208" t="s">
        <v>3821</v>
      </c>
      <c r="M208" t="s">
        <v>3823</v>
      </c>
      <c r="N208" t="s">
        <v>3823</v>
      </c>
      <c r="O2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08" t="str">
        <f>IF(OR(Table2[[#This Row],[QE2: method]]="none",Table2[[#This Row],[QE3: l+m]]="none",Table2[[#This Row],[QE5: long]]="none",Table2[[#This Row],[QE8: results]]="none"),"reject","ok")</f>
        <v>reject</v>
      </c>
      <c r="Q208" s="5" t="str">
        <f>IF(Table2[[#This Row],[QE score]]&lt;=$Q$1,"reject","ok")</f>
        <v>reject</v>
      </c>
      <c r="R208" s="5" t="str">
        <f>IF(AND(Table2[[#This Row],[QE R1:
QE2/3/5/8]] &lt;&gt; "reject", Table2[[#This Row],[QE R2:
cut-off]] &lt;&gt; "reject"),"yes","no")</f>
        <v>no</v>
      </c>
    </row>
    <row r="209" spans="1:18" x14ac:dyDescent="0.25">
      <c r="A209" t="s">
        <v>79</v>
      </c>
      <c r="B209" t="s">
        <v>80</v>
      </c>
      <c r="C209" s="5">
        <v>2012</v>
      </c>
      <c r="D209" s="5" t="s">
        <v>82</v>
      </c>
      <c r="E209" s="5" t="s">
        <v>1984</v>
      </c>
      <c r="F209">
        <v>4.5</v>
      </c>
      <c r="G209" t="s">
        <v>3822</v>
      </c>
      <c r="H209" t="s">
        <v>3821</v>
      </c>
      <c r="I209" t="s">
        <v>3822</v>
      </c>
      <c r="J209" t="s">
        <v>3822</v>
      </c>
      <c r="K209" t="s">
        <v>3823</v>
      </c>
      <c r="L209" t="s">
        <v>3821</v>
      </c>
      <c r="M209" t="s">
        <v>3823</v>
      </c>
      <c r="N209" t="s">
        <v>3822</v>
      </c>
      <c r="O2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09" t="str">
        <f>IF(OR(Table2[[#This Row],[QE2: method]]="none",Table2[[#This Row],[QE3: l+m]]="none",Table2[[#This Row],[QE5: long]]="none",Table2[[#This Row],[QE8: results]]="none"),"reject","ok")</f>
        <v>reject</v>
      </c>
      <c r="Q209" s="5" t="str">
        <f>IF(Table2[[#This Row],[QE score]]&lt;=$Q$1,"reject","ok")</f>
        <v>reject</v>
      </c>
      <c r="R209" s="5" t="str">
        <f>IF(AND(Table2[[#This Row],[QE R1:
QE2/3/5/8]] &lt;&gt; "reject", Table2[[#This Row],[QE R2:
cut-off]] &lt;&gt; "reject"),"yes","no")</f>
        <v>no</v>
      </c>
    </row>
    <row r="210" spans="1:18" x14ac:dyDescent="0.25">
      <c r="A210" t="s">
        <v>3126</v>
      </c>
      <c r="B210" t="s">
        <v>999</v>
      </c>
      <c r="C210" s="5">
        <v>2012</v>
      </c>
      <c r="D210" s="5"/>
      <c r="E210" s="5" t="s">
        <v>1000</v>
      </c>
      <c r="F210">
        <v>3.5</v>
      </c>
      <c r="G210" t="s">
        <v>3822</v>
      </c>
      <c r="H210" t="s">
        <v>3822</v>
      </c>
      <c r="I210" t="s">
        <v>3821</v>
      </c>
      <c r="J210" t="s">
        <v>3822</v>
      </c>
      <c r="K210" t="s">
        <v>3823</v>
      </c>
      <c r="L210" t="s">
        <v>3823</v>
      </c>
      <c r="M210" t="s">
        <v>3823</v>
      </c>
      <c r="N210" t="s">
        <v>3823</v>
      </c>
      <c r="O2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0" t="str">
        <f>IF(OR(Table2[[#This Row],[QE2: method]]="none",Table2[[#This Row],[QE3: l+m]]="none",Table2[[#This Row],[QE5: long]]="none",Table2[[#This Row],[QE8: results]]="none"),"reject","ok")</f>
        <v>reject</v>
      </c>
      <c r="Q210" s="5" t="str">
        <f>IF(Table2[[#This Row],[QE score]]&lt;=$Q$1,"reject","ok")</f>
        <v>reject</v>
      </c>
      <c r="R210" s="5" t="str">
        <f>IF(AND(Table2[[#This Row],[QE R1:
QE2/3/5/8]] &lt;&gt; "reject", Table2[[#This Row],[QE R2:
cut-off]] &lt;&gt; "reject"),"yes","no")</f>
        <v>no</v>
      </c>
    </row>
    <row r="211" spans="1:18" x14ac:dyDescent="0.25">
      <c r="A211" t="s">
        <v>469</v>
      </c>
      <c r="B211" t="s">
        <v>470</v>
      </c>
      <c r="C211" s="5">
        <v>2012</v>
      </c>
      <c r="D211" s="5" t="s">
        <v>473</v>
      </c>
      <c r="E211" s="5" t="s">
        <v>474</v>
      </c>
      <c r="F211">
        <v>6.5</v>
      </c>
      <c r="G211" t="s">
        <v>3822</v>
      </c>
      <c r="H211" t="s">
        <v>3822</v>
      </c>
      <c r="I211" t="s">
        <v>3821</v>
      </c>
      <c r="J211" t="s">
        <v>3822</v>
      </c>
      <c r="K211" t="s">
        <v>3821</v>
      </c>
      <c r="L211" t="s">
        <v>3821</v>
      </c>
      <c r="M211" t="s">
        <v>3823</v>
      </c>
      <c r="N211" t="s">
        <v>3823</v>
      </c>
      <c r="O2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11" t="str">
        <f>IF(OR(Table2[[#This Row],[QE2: method]]="none",Table2[[#This Row],[QE3: l+m]]="none",Table2[[#This Row],[QE5: long]]="none",Table2[[#This Row],[QE8: results]]="none"),"reject","ok")</f>
        <v>reject</v>
      </c>
      <c r="Q211" s="5" t="str">
        <f>IF(Table2[[#This Row],[QE score]]&lt;=$Q$1,"reject","ok")</f>
        <v>reject</v>
      </c>
      <c r="R211" s="5" t="str">
        <f>IF(AND(Table2[[#This Row],[QE R1:
QE2/3/5/8]] &lt;&gt; "reject", Table2[[#This Row],[QE R2:
cut-off]] &lt;&gt; "reject"),"yes","no")</f>
        <v>no</v>
      </c>
    </row>
    <row r="212" spans="1:18" x14ac:dyDescent="0.25">
      <c r="A212" t="s">
        <v>1776</v>
      </c>
      <c r="B212" t="s">
        <v>130</v>
      </c>
      <c r="C212" s="5">
        <v>2012</v>
      </c>
      <c r="D212" s="5" t="s">
        <v>660</v>
      </c>
      <c r="E212" s="5" t="s">
        <v>1780</v>
      </c>
      <c r="F212">
        <v>7.5</v>
      </c>
      <c r="G212" t="s">
        <v>3822</v>
      </c>
      <c r="H212" t="s">
        <v>3822</v>
      </c>
      <c r="I212" t="s">
        <v>3821</v>
      </c>
      <c r="J212" t="s">
        <v>3821</v>
      </c>
      <c r="K212" t="s">
        <v>3821</v>
      </c>
      <c r="L212" t="s">
        <v>3821</v>
      </c>
      <c r="M212" t="s">
        <v>3823</v>
      </c>
      <c r="N212" t="s">
        <v>3822</v>
      </c>
      <c r="O2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2" t="str">
        <f>IF(OR(Table2[[#This Row],[QE2: method]]="none",Table2[[#This Row],[QE3: l+m]]="none",Table2[[#This Row],[QE5: long]]="none",Table2[[#This Row],[QE8: results]]="none"),"reject","ok")</f>
        <v>ok</v>
      </c>
      <c r="Q212" s="5" t="str">
        <f>IF(Table2[[#This Row],[QE score]]&lt;=$Q$1,"reject","ok")</f>
        <v>reject</v>
      </c>
      <c r="R212" s="5" t="str">
        <f>IF(AND(Table2[[#This Row],[QE R1:
QE2/3/5/8]] &lt;&gt; "reject", Table2[[#This Row],[QE R2:
cut-off]] &lt;&gt; "reject"),"yes","no")</f>
        <v>no</v>
      </c>
    </row>
    <row r="213" spans="1:18" x14ac:dyDescent="0.25">
      <c r="A213" t="s">
        <v>1107</v>
      </c>
      <c r="B213" t="s">
        <v>1108</v>
      </c>
      <c r="C213" s="5">
        <v>2012</v>
      </c>
      <c r="D213" s="5" t="s">
        <v>1112</v>
      </c>
      <c r="E213" s="5" t="s">
        <v>1113</v>
      </c>
      <c r="F213">
        <v>7</v>
      </c>
      <c r="G213" t="s">
        <v>3823</v>
      </c>
      <c r="H213" t="s">
        <v>3822</v>
      </c>
      <c r="I213" t="s">
        <v>3821</v>
      </c>
      <c r="J213" t="s">
        <v>3822</v>
      </c>
      <c r="K213" t="s">
        <v>3821</v>
      </c>
      <c r="L213" t="s">
        <v>3821</v>
      </c>
      <c r="M213" t="s">
        <v>3821</v>
      </c>
      <c r="N213" t="s">
        <v>3823</v>
      </c>
      <c r="O2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3" t="str">
        <f>IF(OR(Table2[[#This Row],[QE2: method]]="none",Table2[[#This Row],[QE3: l+m]]="none",Table2[[#This Row],[QE5: long]]="none",Table2[[#This Row],[QE8: results]]="none"),"reject","ok")</f>
        <v>reject</v>
      </c>
      <c r="Q213" s="5" t="str">
        <f>IF(Table2[[#This Row],[QE score]]&lt;=$Q$1,"reject","ok")</f>
        <v>reject</v>
      </c>
      <c r="R213" s="5" t="str">
        <f>IF(AND(Table2[[#This Row],[QE R1:
QE2/3/5/8]] &lt;&gt; "reject", Table2[[#This Row],[QE R2:
cut-off]] &lt;&gt; "reject"),"yes","no")</f>
        <v>no</v>
      </c>
    </row>
    <row r="214" spans="1:18" x14ac:dyDescent="0.25">
      <c r="A214" t="s">
        <v>279</v>
      </c>
      <c r="B214" t="s">
        <v>280</v>
      </c>
      <c r="C214" s="5">
        <v>2013</v>
      </c>
      <c r="D214" s="5" t="s">
        <v>282</v>
      </c>
      <c r="E214" s="5" t="s">
        <v>2362</v>
      </c>
      <c r="F214">
        <v>7</v>
      </c>
      <c r="G214" t="s">
        <v>3822</v>
      </c>
      <c r="H214" t="s">
        <v>3822</v>
      </c>
      <c r="I214" t="s">
        <v>3821</v>
      </c>
      <c r="J214" t="s">
        <v>3822</v>
      </c>
      <c r="K214" t="s">
        <v>3821</v>
      </c>
      <c r="L214" t="s">
        <v>3821</v>
      </c>
      <c r="M214" t="s">
        <v>3823</v>
      </c>
      <c r="N214" t="s">
        <v>3822</v>
      </c>
      <c r="O2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4" t="str">
        <f>IF(OR(Table2[[#This Row],[QE2: method]]="none",Table2[[#This Row],[QE3: l+m]]="none",Table2[[#This Row],[QE5: long]]="none",Table2[[#This Row],[QE8: results]]="none"),"reject","ok")</f>
        <v>ok</v>
      </c>
      <c r="Q214" s="5" t="str">
        <f>IF(Table2[[#This Row],[QE score]]&lt;=$Q$1,"reject","ok")</f>
        <v>reject</v>
      </c>
      <c r="R214" s="5" t="str">
        <f>IF(AND(Table2[[#This Row],[QE R1:
QE2/3/5/8]] &lt;&gt; "reject", Table2[[#This Row],[QE R2:
cut-off]] &lt;&gt; "reject"),"yes","no")</f>
        <v>no</v>
      </c>
    </row>
    <row r="215" spans="1:18" x14ac:dyDescent="0.25">
      <c r="A215" t="s">
        <v>212</v>
      </c>
      <c r="B215" t="s">
        <v>213</v>
      </c>
      <c r="C215" s="5">
        <v>2013</v>
      </c>
      <c r="D215" s="5" t="s">
        <v>215</v>
      </c>
      <c r="E215" s="5" t="s">
        <v>2227</v>
      </c>
      <c r="F215">
        <v>3.5</v>
      </c>
      <c r="G215" t="s">
        <v>3823</v>
      </c>
      <c r="H215" t="s">
        <v>3822</v>
      </c>
      <c r="I215" t="s">
        <v>3821</v>
      </c>
      <c r="J215" t="s">
        <v>3823</v>
      </c>
      <c r="K215" t="s">
        <v>3823</v>
      </c>
      <c r="L215" t="s">
        <v>3821</v>
      </c>
      <c r="M215" t="s">
        <v>3823</v>
      </c>
      <c r="N215" t="s">
        <v>3823</v>
      </c>
      <c r="O2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5" t="str">
        <f>IF(OR(Table2[[#This Row],[QE2: method]]="none",Table2[[#This Row],[QE3: l+m]]="none",Table2[[#This Row],[QE5: long]]="none",Table2[[#This Row],[QE8: results]]="none"),"reject","ok")</f>
        <v>reject</v>
      </c>
      <c r="Q215" s="5" t="str">
        <f>IF(Table2[[#This Row],[QE score]]&lt;=$Q$1,"reject","ok")</f>
        <v>reject</v>
      </c>
      <c r="R215" s="5" t="str">
        <f>IF(AND(Table2[[#This Row],[QE R1:
QE2/3/5/8]] &lt;&gt; "reject", Table2[[#This Row],[QE R2:
cut-off]] &lt;&gt; "reject"),"yes","no")</f>
        <v>no</v>
      </c>
    </row>
    <row r="216" spans="1:18" x14ac:dyDescent="0.25">
      <c r="A216" t="s">
        <v>1793</v>
      </c>
      <c r="B216" t="s">
        <v>1794</v>
      </c>
      <c r="C216" s="5">
        <v>2013</v>
      </c>
      <c r="D216" s="5" t="s">
        <v>1797</v>
      </c>
      <c r="E216" s="5" t="s">
        <v>1798</v>
      </c>
      <c r="F216">
        <v>7</v>
      </c>
      <c r="G216" t="s">
        <v>3822</v>
      </c>
      <c r="H216" t="s">
        <v>3822</v>
      </c>
      <c r="I216" t="s">
        <v>3821</v>
      </c>
      <c r="J216" t="s">
        <v>3822</v>
      </c>
      <c r="K216" t="s">
        <v>3821</v>
      </c>
      <c r="L216" t="s">
        <v>3821</v>
      </c>
      <c r="M216" t="s">
        <v>3823</v>
      </c>
      <c r="N216" t="s">
        <v>3822</v>
      </c>
      <c r="O2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6" t="str">
        <f>IF(OR(Table2[[#This Row],[QE2: method]]="none",Table2[[#This Row],[QE3: l+m]]="none",Table2[[#This Row],[QE5: long]]="none",Table2[[#This Row],[QE8: results]]="none"),"reject","ok")</f>
        <v>ok</v>
      </c>
      <c r="Q216" s="5" t="str">
        <f>IF(Table2[[#This Row],[QE score]]&lt;=$Q$1,"reject","ok")</f>
        <v>reject</v>
      </c>
      <c r="R216" s="5" t="str">
        <f>IF(AND(Table2[[#This Row],[QE R1:
QE2/3/5/8]] &lt;&gt; "reject", Table2[[#This Row],[QE R2:
cut-off]] &lt;&gt; "reject"),"yes","no")</f>
        <v>no</v>
      </c>
    </row>
    <row r="217" spans="1:18" x14ac:dyDescent="0.25">
      <c r="A217" t="s">
        <v>930</v>
      </c>
      <c r="B217" t="s">
        <v>931</v>
      </c>
      <c r="C217" s="5">
        <v>2013</v>
      </c>
      <c r="D217" s="5" t="s">
        <v>935</v>
      </c>
      <c r="E217" s="5" t="s">
        <v>936</v>
      </c>
      <c r="F217">
        <v>6</v>
      </c>
      <c r="G217" t="s">
        <v>3823</v>
      </c>
      <c r="H217" t="s">
        <v>3822</v>
      </c>
      <c r="I217" t="s">
        <v>3822</v>
      </c>
      <c r="J217" t="s">
        <v>3821</v>
      </c>
      <c r="K217" t="s">
        <v>3821</v>
      </c>
      <c r="L217" t="s">
        <v>3821</v>
      </c>
      <c r="M217" t="s">
        <v>3823</v>
      </c>
      <c r="N217" t="s">
        <v>3822</v>
      </c>
      <c r="O2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17" t="str">
        <f>IF(OR(Table2[[#This Row],[QE2: method]]="none",Table2[[#This Row],[QE3: l+m]]="none",Table2[[#This Row],[QE5: long]]="none",Table2[[#This Row],[QE8: results]]="none"),"reject","ok")</f>
        <v>ok</v>
      </c>
      <c r="Q217" s="5" t="str">
        <f>IF(Table2[[#This Row],[QE score]]&lt;=$Q$1,"reject","ok")</f>
        <v>reject</v>
      </c>
      <c r="R217" s="5" t="str">
        <f>IF(AND(Table2[[#This Row],[QE R1:
QE2/3/5/8]] &lt;&gt; "reject", Table2[[#This Row],[QE R2:
cut-off]] &lt;&gt; "reject"),"yes","no")</f>
        <v>no</v>
      </c>
    </row>
    <row r="218" spans="1:18" x14ac:dyDescent="0.25">
      <c r="A218" t="s">
        <v>2768</v>
      </c>
      <c r="B218" t="s">
        <v>2769</v>
      </c>
      <c r="C218" s="5">
        <v>2013</v>
      </c>
      <c r="D218" s="5" t="s">
        <v>2770</v>
      </c>
      <c r="E218" s="5" t="s">
        <v>3088</v>
      </c>
      <c r="F218">
        <v>5</v>
      </c>
      <c r="G218" t="s">
        <v>3822</v>
      </c>
      <c r="H218" t="s">
        <v>3822</v>
      </c>
      <c r="I218" t="s">
        <v>3822</v>
      </c>
      <c r="J218" t="s">
        <v>3822</v>
      </c>
      <c r="K218" t="s">
        <v>3821</v>
      </c>
      <c r="L218" t="s">
        <v>3823</v>
      </c>
      <c r="M218" t="s">
        <v>3823</v>
      </c>
      <c r="N218" t="s">
        <v>3822</v>
      </c>
      <c r="O2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8" t="str">
        <f>IF(OR(Table2[[#This Row],[QE2: method]]="none",Table2[[#This Row],[QE3: l+m]]="none",Table2[[#This Row],[QE5: long]]="none",Table2[[#This Row],[QE8: results]]="none"),"reject","ok")</f>
        <v>ok</v>
      </c>
      <c r="Q218" s="5" t="str">
        <f>IF(Table2[[#This Row],[QE score]]&lt;=$Q$1,"reject","ok")</f>
        <v>reject</v>
      </c>
      <c r="R218" s="5" t="str">
        <f>IF(AND(Table2[[#This Row],[QE R1:
QE2/3/5/8]] &lt;&gt; "reject", Table2[[#This Row],[QE R2:
cut-off]] &lt;&gt; "reject"),"yes","no")</f>
        <v>no</v>
      </c>
    </row>
    <row r="219" spans="1:18" x14ac:dyDescent="0.25">
      <c r="A219" t="s">
        <v>3046</v>
      </c>
      <c r="B219" t="s">
        <v>3047</v>
      </c>
      <c r="C219" s="5">
        <v>2013</v>
      </c>
      <c r="D219" s="5" t="s">
        <v>3050</v>
      </c>
      <c r="E219" s="5" t="s">
        <v>3051</v>
      </c>
      <c r="F219">
        <v>7.5</v>
      </c>
      <c r="G219" t="s">
        <v>3822</v>
      </c>
      <c r="H219" t="s">
        <v>3822</v>
      </c>
      <c r="I219" t="s">
        <v>3821</v>
      </c>
      <c r="J219" t="s">
        <v>3821</v>
      </c>
      <c r="K219" t="s">
        <v>3821</v>
      </c>
      <c r="L219" t="s">
        <v>3821</v>
      </c>
      <c r="M219" t="s">
        <v>3823</v>
      </c>
      <c r="N219" t="s">
        <v>3822</v>
      </c>
      <c r="O2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9" t="str">
        <f>IF(OR(Table2[[#This Row],[QE2: method]]="none",Table2[[#This Row],[QE3: l+m]]="none",Table2[[#This Row],[QE5: long]]="none",Table2[[#This Row],[QE8: results]]="none"),"reject","ok")</f>
        <v>ok</v>
      </c>
      <c r="Q219" s="5" t="str">
        <f>IF(Table2[[#This Row],[QE score]]&lt;=$Q$1,"reject","ok")</f>
        <v>reject</v>
      </c>
      <c r="R219" s="5" t="str">
        <f>IF(AND(Table2[[#This Row],[QE R1:
QE2/3/5/8]] &lt;&gt; "reject", Table2[[#This Row],[QE R2:
cut-off]] &lt;&gt; "reject"),"yes","no")</f>
        <v>no</v>
      </c>
    </row>
    <row r="220" spans="1:18" x14ac:dyDescent="0.25">
      <c r="A220" t="s">
        <v>397</v>
      </c>
      <c r="B220" t="s">
        <v>398</v>
      </c>
      <c r="C220" s="5">
        <v>2013</v>
      </c>
      <c r="D220" s="5" t="s">
        <v>400</v>
      </c>
      <c r="E220" s="5" t="s">
        <v>1657</v>
      </c>
      <c r="F220">
        <v>7</v>
      </c>
      <c r="G220" t="s">
        <v>3822</v>
      </c>
      <c r="H220" t="s">
        <v>3822</v>
      </c>
      <c r="I220" t="s">
        <v>3821</v>
      </c>
      <c r="J220" t="s">
        <v>3822</v>
      </c>
      <c r="K220" t="s">
        <v>3821</v>
      </c>
      <c r="L220" t="s">
        <v>3821</v>
      </c>
      <c r="M220" t="s">
        <v>3823</v>
      </c>
      <c r="N220" t="s">
        <v>3822</v>
      </c>
      <c r="O2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0" t="str">
        <f>IF(OR(Table2[[#This Row],[QE2: method]]="none",Table2[[#This Row],[QE3: l+m]]="none",Table2[[#This Row],[QE5: long]]="none",Table2[[#This Row],[QE8: results]]="none"),"reject","ok")</f>
        <v>ok</v>
      </c>
      <c r="Q220" s="5" t="str">
        <f>IF(Table2[[#This Row],[QE score]]&lt;=$Q$1,"reject","ok")</f>
        <v>reject</v>
      </c>
      <c r="R220" s="5" t="str">
        <f>IF(AND(Table2[[#This Row],[QE R1:
QE2/3/5/8]] &lt;&gt; "reject", Table2[[#This Row],[QE R2:
cut-off]] &lt;&gt; "reject"),"yes","no")</f>
        <v>no</v>
      </c>
    </row>
    <row r="221" spans="1:18" x14ac:dyDescent="0.25">
      <c r="A221" t="s">
        <v>991</v>
      </c>
      <c r="B221" t="s">
        <v>353</v>
      </c>
      <c r="C221" s="5">
        <v>2013</v>
      </c>
      <c r="D221" s="5" t="s">
        <v>356</v>
      </c>
      <c r="E221" s="5" t="s">
        <v>992</v>
      </c>
      <c r="F221">
        <v>7</v>
      </c>
      <c r="G221" t="s">
        <v>3821</v>
      </c>
      <c r="H221" t="s">
        <v>3821</v>
      </c>
      <c r="I221" t="s">
        <v>3821</v>
      </c>
      <c r="J221" t="s">
        <v>3821</v>
      </c>
      <c r="K221" t="s">
        <v>3823</v>
      </c>
      <c r="L221" t="s">
        <v>3821</v>
      </c>
      <c r="M221" t="s">
        <v>3823</v>
      </c>
      <c r="N221" t="s">
        <v>3821</v>
      </c>
      <c r="O2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1" t="str">
        <f>IF(OR(Table2[[#This Row],[QE2: method]]="none",Table2[[#This Row],[QE3: l+m]]="none",Table2[[#This Row],[QE5: long]]="none",Table2[[#This Row],[QE8: results]]="none"),"reject","ok")</f>
        <v>reject</v>
      </c>
      <c r="Q221" s="5" t="str">
        <f>IF(Table2[[#This Row],[QE score]]&lt;=$Q$1,"reject","ok")</f>
        <v>reject</v>
      </c>
      <c r="R221" s="5" t="str">
        <f>IF(AND(Table2[[#This Row],[QE R1:
QE2/3/5/8]] &lt;&gt; "reject", Table2[[#This Row],[QE R2:
cut-off]] &lt;&gt; "reject"),"yes","no")</f>
        <v>no</v>
      </c>
    </row>
    <row r="222" spans="1:18" x14ac:dyDescent="0.25">
      <c r="A222" t="s">
        <v>3081</v>
      </c>
      <c r="B222" t="s">
        <v>882</v>
      </c>
      <c r="C222" s="5">
        <v>2013</v>
      </c>
      <c r="D222" s="5" t="s">
        <v>883</v>
      </c>
      <c r="E222" s="5" t="s">
        <v>3083</v>
      </c>
      <c r="F222">
        <v>5.5</v>
      </c>
      <c r="G222" t="s">
        <v>3822</v>
      </c>
      <c r="H222" t="s">
        <v>3822</v>
      </c>
      <c r="I222" t="s">
        <v>3821</v>
      </c>
      <c r="J222" t="s">
        <v>3822</v>
      </c>
      <c r="K222" t="s">
        <v>3823</v>
      </c>
      <c r="L222" t="s">
        <v>3821</v>
      </c>
      <c r="M222" t="s">
        <v>3823</v>
      </c>
      <c r="N222" t="s">
        <v>3821</v>
      </c>
      <c r="O2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2" t="str">
        <f>IF(OR(Table2[[#This Row],[QE2: method]]="none",Table2[[#This Row],[QE3: l+m]]="none",Table2[[#This Row],[QE5: long]]="none",Table2[[#This Row],[QE8: results]]="none"),"reject","ok")</f>
        <v>reject</v>
      </c>
      <c r="Q222" s="5" t="str">
        <f>IF(Table2[[#This Row],[QE score]]&lt;=$Q$1,"reject","ok")</f>
        <v>reject</v>
      </c>
      <c r="R222" s="5" t="str">
        <f>IF(AND(Table2[[#This Row],[QE R1:
QE2/3/5/8]] &lt;&gt; "reject", Table2[[#This Row],[QE R2:
cut-off]] &lt;&gt; "reject"),"yes","no")</f>
        <v>no</v>
      </c>
    </row>
    <row r="223" spans="1:18" x14ac:dyDescent="0.25">
      <c r="A223" t="s">
        <v>1941</v>
      </c>
      <c r="B223" t="s">
        <v>671</v>
      </c>
      <c r="C223" s="5">
        <v>2013</v>
      </c>
      <c r="D223" s="5" t="s">
        <v>1220</v>
      </c>
      <c r="E223" s="5" t="s">
        <v>1945</v>
      </c>
      <c r="F223">
        <v>7</v>
      </c>
      <c r="G223" t="s">
        <v>3821</v>
      </c>
      <c r="H223" t="s">
        <v>3822</v>
      </c>
      <c r="I223" t="s">
        <v>3822</v>
      </c>
      <c r="J223" t="s">
        <v>3821</v>
      </c>
      <c r="K223" t="s">
        <v>3821</v>
      </c>
      <c r="L223" t="s">
        <v>3821</v>
      </c>
      <c r="M223" t="s">
        <v>3823</v>
      </c>
      <c r="N223" t="s">
        <v>3822</v>
      </c>
      <c r="O2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3" t="str">
        <f>IF(OR(Table2[[#This Row],[QE2: method]]="none",Table2[[#This Row],[QE3: l+m]]="none",Table2[[#This Row],[QE5: long]]="none",Table2[[#This Row],[QE8: results]]="none"),"reject","ok")</f>
        <v>ok</v>
      </c>
      <c r="Q223" s="5" t="str">
        <f>IF(Table2[[#This Row],[QE score]]&lt;=$Q$1,"reject","ok")</f>
        <v>reject</v>
      </c>
      <c r="R223" s="5" t="str">
        <f>IF(AND(Table2[[#This Row],[QE R1:
QE2/3/5/8]] &lt;&gt; "reject", Table2[[#This Row],[QE R2:
cut-off]] &lt;&gt; "reject"),"yes","no")</f>
        <v>no</v>
      </c>
    </row>
    <row r="224" spans="1:18" x14ac:dyDescent="0.25">
      <c r="A224" t="s">
        <v>1406</v>
      </c>
      <c r="B224" t="s">
        <v>1329</v>
      </c>
      <c r="C224" s="5">
        <v>2014</v>
      </c>
      <c r="D224" s="5" t="s">
        <v>1332</v>
      </c>
      <c r="E224" s="5" t="s">
        <v>3165</v>
      </c>
      <c r="F224">
        <v>5.5</v>
      </c>
      <c r="G224" t="s">
        <v>3823</v>
      </c>
      <c r="H224" t="s">
        <v>3822</v>
      </c>
      <c r="I224" t="s">
        <v>3821</v>
      </c>
      <c r="J224" t="s">
        <v>3821</v>
      </c>
      <c r="K224" t="s">
        <v>3823</v>
      </c>
      <c r="L224" t="s">
        <v>3821</v>
      </c>
      <c r="M224" t="s">
        <v>3821</v>
      </c>
      <c r="N224" t="s">
        <v>3823</v>
      </c>
      <c r="O2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4" t="str">
        <f>IF(OR(Table2[[#This Row],[QE2: method]]="none",Table2[[#This Row],[QE3: l+m]]="none",Table2[[#This Row],[QE5: long]]="none",Table2[[#This Row],[QE8: results]]="none"),"reject","ok")</f>
        <v>reject</v>
      </c>
      <c r="Q224" s="5" t="str">
        <f>IF(Table2[[#This Row],[QE score]]&lt;=$Q$1,"reject","ok")</f>
        <v>reject</v>
      </c>
      <c r="R224" s="5" t="str">
        <f>IF(AND(Table2[[#This Row],[QE R1:
QE2/3/5/8]] &lt;&gt; "reject", Table2[[#This Row],[QE R2:
cut-off]] &lt;&gt; "reject"),"yes","no")</f>
        <v>no</v>
      </c>
    </row>
    <row r="225" spans="1:18" x14ac:dyDescent="0.25">
      <c r="A225" t="s">
        <v>2310</v>
      </c>
      <c r="B225" t="s">
        <v>2311</v>
      </c>
      <c r="C225" s="5">
        <v>2014</v>
      </c>
      <c r="D225" s="5" t="s">
        <v>2315</v>
      </c>
      <c r="E225" s="5" t="s">
        <v>2316</v>
      </c>
      <c r="F225">
        <v>7</v>
      </c>
      <c r="G225" t="s">
        <v>3823</v>
      </c>
      <c r="H225" t="s">
        <v>3822</v>
      </c>
      <c r="I225" t="s">
        <v>3821</v>
      </c>
      <c r="J225" t="s">
        <v>3821</v>
      </c>
      <c r="K225" t="s">
        <v>3821</v>
      </c>
      <c r="L225" t="s">
        <v>3823</v>
      </c>
      <c r="M225" t="s">
        <v>3821</v>
      </c>
      <c r="N225" t="s">
        <v>3822</v>
      </c>
      <c r="O2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5" t="str">
        <f>IF(OR(Table2[[#This Row],[QE2: method]]="none",Table2[[#This Row],[QE3: l+m]]="none",Table2[[#This Row],[QE5: long]]="none",Table2[[#This Row],[QE8: results]]="none"),"reject","ok")</f>
        <v>ok</v>
      </c>
      <c r="Q225" s="5" t="str">
        <f>IF(Table2[[#This Row],[QE score]]&lt;=$Q$1,"reject","ok")</f>
        <v>reject</v>
      </c>
      <c r="R225" s="5" t="str">
        <f>IF(AND(Table2[[#This Row],[QE R1:
QE2/3/5/8]] &lt;&gt; "reject", Table2[[#This Row],[QE R2:
cut-off]] &lt;&gt; "reject"),"yes","no")</f>
        <v>no</v>
      </c>
    </row>
    <row r="226" spans="1:18" x14ac:dyDescent="0.25">
      <c r="A226" t="s">
        <v>2872</v>
      </c>
      <c r="B226" t="s">
        <v>2873</v>
      </c>
      <c r="C226" s="5">
        <v>2014</v>
      </c>
      <c r="D226" s="5" t="s">
        <v>2878</v>
      </c>
      <c r="E226" s="5" t="s">
        <v>2879</v>
      </c>
      <c r="F226">
        <v>7</v>
      </c>
      <c r="G226" t="s">
        <v>3823</v>
      </c>
      <c r="H226" t="s">
        <v>3822</v>
      </c>
      <c r="I226" t="s">
        <v>3821</v>
      </c>
      <c r="J226" t="s">
        <v>3821</v>
      </c>
      <c r="K226" t="s">
        <v>3821</v>
      </c>
      <c r="L226" t="s">
        <v>3821</v>
      </c>
      <c r="M226" t="s">
        <v>3823</v>
      </c>
      <c r="N226" t="s">
        <v>3822</v>
      </c>
      <c r="O2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6" t="str">
        <f>IF(OR(Table2[[#This Row],[QE2: method]]="none",Table2[[#This Row],[QE3: l+m]]="none",Table2[[#This Row],[QE5: long]]="none",Table2[[#This Row],[QE8: results]]="none"),"reject","ok")</f>
        <v>ok</v>
      </c>
      <c r="Q226" s="5" t="str">
        <f>IF(Table2[[#This Row],[QE score]]&lt;=$Q$1,"reject","ok")</f>
        <v>reject</v>
      </c>
      <c r="R226" s="5" t="str">
        <f>IF(AND(Table2[[#This Row],[QE R1:
QE2/3/5/8]] &lt;&gt; "reject", Table2[[#This Row],[QE R2:
cut-off]] &lt;&gt; "reject"),"yes","no")</f>
        <v>no</v>
      </c>
    </row>
    <row r="227" spans="1:18" x14ac:dyDescent="0.25">
      <c r="A227" t="s">
        <v>447</v>
      </c>
      <c r="B227" t="s">
        <v>448</v>
      </c>
      <c r="C227" s="5">
        <v>2014</v>
      </c>
      <c r="D227" s="5" t="s">
        <v>450</v>
      </c>
      <c r="E227" s="5" t="s">
        <v>3189</v>
      </c>
      <c r="F227">
        <v>6</v>
      </c>
      <c r="G227" t="s">
        <v>3821</v>
      </c>
      <c r="H227" t="s">
        <v>3822</v>
      </c>
      <c r="I227" t="s">
        <v>3821</v>
      </c>
      <c r="J227" t="s">
        <v>3821</v>
      </c>
      <c r="K227" t="s">
        <v>3823</v>
      </c>
      <c r="L227" t="s">
        <v>3821</v>
      </c>
      <c r="M227" t="s">
        <v>3823</v>
      </c>
      <c r="N227" t="s">
        <v>3822</v>
      </c>
      <c r="O2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27" t="str">
        <f>IF(OR(Table2[[#This Row],[QE2: method]]="none",Table2[[#This Row],[QE3: l+m]]="none",Table2[[#This Row],[QE5: long]]="none",Table2[[#This Row],[QE8: results]]="none"),"reject","ok")</f>
        <v>reject</v>
      </c>
      <c r="Q227" s="5" t="str">
        <f>IF(Table2[[#This Row],[QE score]]&lt;=$Q$1,"reject","ok")</f>
        <v>reject</v>
      </c>
      <c r="R227" s="5" t="str">
        <f>IF(AND(Table2[[#This Row],[QE R1:
QE2/3/5/8]] &lt;&gt; "reject", Table2[[#This Row],[QE R2:
cut-off]] &lt;&gt; "reject"),"yes","no")</f>
        <v>no</v>
      </c>
    </row>
    <row r="228" spans="1:18" x14ac:dyDescent="0.25">
      <c r="A228" t="s">
        <v>1759</v>
      </c>
      <c r="B228" t="s">
        <v>1760</v>
      </c>
      <c r="C228" s="5">
        <v>2014</v>
      </c>
      <c r="D228" s="5"/>
      <c r="E228" s="5" t="s">
        <v>128</v>
      </c>
      <c r="F228">
        <v>4.5</v>
      </c>
      <c r="G228" t="s">
        <v>3823</v>
      </c>
      <c r="H228" t="s">
        <v>3821</v>
      </c>
      <c r="I228" t="s">
        <v>3821</v>
      </c>
      <c r="J228" t="s">
        <v>3822</v>
      </c>
      <c r="K228" t="s">
        <v>3823</v>
      </c>
      <c r="L228" t="s">
        <v>3821</v>
      </c>
      <c r="M228" t="s">
        <v>3823</v>
      </c>
      <c r="N228" t="s">
        <v>3823</v>
      </c>
      <c r="O2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28" t="str">
        <f>IF(OR(Table2[[#This Row],[QE2: method]]="none",Table2[[#This Row],[QE3: l+m]]="none",Table2[[#This Row],[QE5: long]]="none",Table2[[#This Row],[QE8: results]]="none"),"reject","ok")</f>
        <v>reject</v>
      </c>
      <c r="Q228" s="5" t="str">
        <f>IF(Table2[[#This Row],[QE score]]&lt;=$Q$1,"reject","ok")</f>
        <v>reject</v>
      </c>
      <c r="R228" s="5" t="str">
        <f>IF(AND(Table2[[#This Row],[QE R1:
QE2/3/5/8]] &lt;&gt; "reject", Table2[[#This Row],[QE R2:
cut-off]] &lt;&gt; "reject"),"yes","no")</f>
        <v>no</v>
      </c>
    </row>
    <row r="229" spans="1:18" x14ac:dyDescent="0.25">
      <c r="A229" t="s">
        <v>573</v>
      </c>
      <c r="B229" t="s">
        <v>2784</v>
      </c>
      <c r="C229" s="5">
        <v>2014</v>
      </c>
      <c r="D229" s="5" t="s">
        <v>575</v>
      </c>
      <c r="E229" s="5" t="s">
        <v>3172</v>
      </c>
      <c r="F229">
        <v>7</v>
      </c>
      <c r="G229" t="s">
        <v>3821</v>
      </c>
      <c r="H229" t="s">
        <v>3822</v>
      </c>
      <c r="I229" t="s">
        <v>3822</v>
      </c>
      <c r="J229" t="s">
        <v>3821</v>
      </c>
      <c r="K229" t="s">
        <v>3821</v>
      </c>
      <c r="L229" t="s">
        <v>3821</v>
      </c>
      <c r="M229" t="s">
        <v>3823</v>
      </c>
      <c r="N229" t="s">
        <v>3822</v>
      </c>
      <c r="O2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9" t="str">
        <f>IF(OR(Table2[[#This Row],[QE2: method]]="none",Table2[[#This Row],[QE3: l+m]]="none",Table2[[#This Row],[QE5: long]]="none",Table2[[#This Row],[QE8: results]]="none"),"reject","ok")</f>
        <v>ok</v>
      </c>
      <c r="Q229" s="5" t="str">
        <f>IF(Table2[[#This Row],[QE score]]&lt;=$Q$1,"reject","ok")</f>
        <v>reject</v>
      </c>
      <c r="R229" s="5" t="str">
        <f>IF(AND(Table2[[#This Row],[QE R1:
QE2/3/5/8]] &lt;&gt; "reject", Table2[[#This Row],[QE R2:
cut-off]] &lt;&gt; "reject"),"yes","no")</f>
        <v>no</v>
      </c>
    </row>
    <row r="230" spans="1:18" x14ac:dyDescent="0.25">
      <c r="A230" t="s">
        <v>252</v>
      </c>
      <c r="B230" t="s">
        <v>253</v>
      </c>
      <c r="C230" s="5">
        <v>2014</v>
      </c>
      <c r="D230" s="5" t="s">
        <v>255</v>
      </c>
      <c r="E230" s="5" t="s">
        <v>3162</v>
      </c>
      <c r="F230">
        <v>6.5</v>
      </c>
      <c r="G230" t="s">
        <v>3821</v>
      </c>
      <c r="H230" t="s">
        <v>3822</v>
      </c>
      <c r="I230" t="s">
        <v>3822</v>
      </c>
      <c r="J230" t="s">
        <v>3822</v>
      </c>
      <c r="K230" t="s">
        <v>3821</v>
      </c>
      <c r="L230" t="s">
        <v>3821</v>
      </c>
      <c r="M230" t="s">
        <v>3823</v>
      </c>
      <c r="N230" t="s">
        <v>3822</v>
      </c>
      <c r="O2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0" t="str">
        <f>IF(OR(Table2[[#This Row],[QE2: method]]="none",Table2[[#This Row],[QE3: l+m]]="none",Table2[[#This Row],[QE5: long]]="none",Table2[[#This Row],[QE8: results]]="none"),"reject","ok")</f>
        <v>ok</v>
      </c>
      <c r="Q230" s="5" t="str">
        <f>IF(Table2[[#This Row],[QE score]]&lt;=$Q$1,"reject","ok")</f>
        <v>reject</v>
      </c>
      <c r="R230" s="5" t="str">
        <f>IF(AND(Table2[[#This Row],[QE R1:
QE2/3/5/8]] &lt;&gt; "reject", Table2[[#This Row],[QE R2:
cut-off]] &lt;&gt; "reject"),"yes","no")</f>
        <v>no</v>
      </c>
    </row>
    <row r="231" spans="1:18" x14ac:dyDescent="0.25">
      <c r="A231" t="s">
        <v>1098</v>
      </c>
      <c r="B231" t="s">
        <v>1099</v>
      </c>
      <c r="C231" s="5">
        <v>2014</v>
      </c>
      <c r="D231" s="5" t="s">
        <v>1100</v>
      </c>
      <c r="E231" s="5" t="s">
        <v>1100</v>
      </c>
      <c r="F231">
        <v>8</v>
      </c>
      <c r="G231" t="s">
        <v>3821</v>
      </c>
      <c r="H231" t="s">
        <v>3821</v>
      </c>
      <c r="I231" t="s">
        <v>3821</v>
      </c>
      <c r="J231" t="s">
        <v>3821</v>
      </c>
      <c r="K231" t="s">
        <v>3821</v>
      </c>
      <c r="L231" t="s">
        <v>3821</v>
      </c>
      <c r="M231" t="s">
        <v>3823</v>
      </c>
      <c r="N231" t="s">
        <v>3823</v>
      </c>
      <c r="O2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31" t="str">
        <f>IF(OR(Table2[[#This Row],[QE2: method]]="none",Table2[[#This Row],[QE3: l+m]]="none",Table2[[#This Row],[QE5: long]]="none",Table2[[#This Row],[QE8: results]]="none"),"reject","ok")</f>
        <v>reject</v>
      </c>
      <c r="Q231" s="5" t="str">
        <f>IF(Table2[[#This Row],[QE score]]&lt;=$Q$1,"reject","ok")</f>
        <v>ok</v>
      </c>
      <c r="R231" s="5" t="str">
        <f>IF(AND(Table2[[#This Row],[QE R1:
QE2/3/5/8]] &lt;&gt; "reject", Table2[[#This Row],[QE R2:
cut-off]] &lt;&gt; "reject"),"yes","no")</f>
        <v>no</v>
      </c>
    </row>
    <row r="232" spans="1:18" x14ac:dyDescent="0.25">
      <c r="A232" t="s">
        <v>235</v>
      </c>
      <c r="B232" t="s">
        <v>236</v>
      </c>
      <c r="C232" s="5">
        <v>2014</v>
      </c>
      <c r="D232" s="5" t="s">
        <v>238</v>
      </c>
      <c r="E232" s="5" t="s">
        <v>3180</v>
      </c>
      <c r="F232">
        <v>7.5</v>
      </c>
      <c r="G232" t="s">
        <v>3822</v>
      </c>
      <c r="H232" t="s">
        <v>3821</v>
      </c>
      <c r="I232" t="s">
        <v>3821</v>
      </c>
      <c r="J232" t="s">
        <v>3821</v>
      </c>
      <c r="K232" t="s">
        <v>3821</v>
      </c>
      <c r="L232" t="s">
        <v>3823</v>
      </c>
      <c r="M232" t="s">
        <v>3823</v>
      </c>
      <c r="N232" t="s">
        <v>3821</v>
      </c>
      <c r="O2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2" t="str">
        <f>IF(OR(Table2[[#This Row],[QE2: method]]="none",Table2[[#This Row],[QE3: l+m]]="none",Table2[[#This Row],[QE5: long]]="none",Table2[[#This Row],[QE8: results]]="none"),"reject","ok")</f>
        <v>ok</v>
      </c>
      <c r="Q232" s="5" t="str">
        <f>IF(Table2[[#This Row],[QE score]]&lt;=$Q$1,"reject","ok")</f>
        <v>reject</v>
      </c>
      <c r="R232" s="5" t="str">
        <f>IF(AND(Table2[[#This Row],[QE R1:
QE2/3/5/8]] &lt;&gt; "reject", Table2[[#This Row],[QE R2:
cut-off]] &lt;&gt; "reject"),"yes","no")</f>
        <v>no</v>
      </c>
    </row>
    <row r="233" spans="1:18" x14ac:dyDescent="0.25">
      <c r="A233" t="s">
        <v>329</v>
      </c>
      <c r="B233" t="s">
        <v>330</v>
      </c>
      <c r="C233" s="5">
        <v>2014</v>
      </c>
      <c r="D233" s="5" t="s">
        <v>332</v>
      </c>
      <c r="E233" s="5" t="s">
        <v>3147</v>
      </c>
      <c r="F233">
        <v>3</v>
      </c>
      <c r="G233" t="s">
        <v>3823</v>
      </c>
      <c r="H233" t="s">
        <v>3822</v>
      </c>
      <c r="I233" t="s">
        <v>3822</v>
      </c>
      <c r="J233" t="s">
        <v>3822</v>
      </c>
      <c r="K233" t="s">
        <v>3823</v>
      </c>
      <c r="L233" t="s">
        <v>3821</v>
      </c>
      <c r="M233" t="s">
        <v>3823</v>
      </c>
      <c r="N233" t="s">
        <v>3823</v>
      </c>
      <c r="O2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33" t="str">
        <f>IF(OR(Table2[[#This Row],[QE2: method]]="none",Table2[[#This Row],[QE3: l+m]]="none",Table2[[#This Row],[QE5: long]]="none",Table2[[#This Row],[QE8: results]]="none"),"reject","ok")</f>
        <v>reject</v>
      </c>
      <c r="Q233" s="5" t="str">
        <f>IF(Table2[[#This Row],[QE score]]&lt;=$Q$1,"reject","ok")</f>
        <v>reject</v>
      </c>
      <c r="R233" s="5" t="str">
        <f>IF(AND(Table2[[#This Row],[QE R1:
QE2/3/5/8]] &lt;&gt; "reject", Table2[[#This Row],[QE R2:
cut-off]] &lt;&gt; "reject"),"yes","no")</f>
        <v>no</v>
      </c>
    </row>
    <row r="234" spans="1:18" x14ac:dyDescent="0.25">
      <c r="A234" t="s">
        <v>1444</v>
      </c>
      <c r="B234" t="s">
        <v>1445</v>
      </c>
      <c r="C234" s="5">
        <v>2015</v>
      </c>
      <c r="D234" s="5" t="s">
        <v>1447</v>
      </c>
      <c r="E234" s="5" t="s">
        <v>3225</v>
      </c>
      <c r="F234">
        <v>7.5</v>
      </c>
      <c r="G234" t="s">
        <v>3822</v>
      </c>
      <c r="H234" t="s">
        <v>3821</v>
      </c>
      <c r="I234" t="s">
        <v>3821</v>
      </c>
      <c r="J234" t="s">
        <v>3822</v>
      </c>
      <c r="K234" t="s">
        <v>3821</v>
      </c>
      <c r="L234" t="s">
        <v>3821</v>
      </c>
      <c r="M234" t="s">
        <v>3823</v>
      </c>
      <c r="N234" t="s">
        <v>3822</v>
      </c>
      <c r="O2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4" t="str">
        <f>IF(OR(Table2[[#This Row],[QE2: method]]="none",Table2[[#This Row],[QE3: l+m]]="none",Table2[[#This Row],[QE5: long]]="none",Table2[[#This Row],[QE8: results]]="none"),"reject","ok")</f>
        <v>ok</v>
      </c>
      <c r="Q234" s="5" t="str">
        <f>IF(Table2[[#This Row],[QE score]]&lt;=$Q$1,"reject","ok")</f>
        <v>reject</v>
      </c>
      <c r="R234" s="5" t="str">
        <f>IF(AND(Table2[[#This Row],[QE R1:
QE2/3/5/8]] &lt;&gt; "reject", Table2[[#This Row],[QE R2:
cut-off]] &lt;&gt; "reject"),"yes","no")</f>
        <v>no</v>
      </c>
    </row>
    <row r="235" spans="1:18" x14ac:dyDescent="0.25">
      <c r="A235" t="s">
        <v>2734</v>
      </c>
      <c r="B235" t="s">
        <v>2731</v>
      </c>
      <c r="C235" s="5">
        <v>2015</v>
      </c>
      <c r="D235" s="5" t="s">
        <v>2733</v>
      </c>
      <c r="E235" s="5" t="s">
        <v>3261</v>
      </c>
      <c r="F235">
        <v>6.5</v>
      </c>
      <c r="G235" t="s">
        <v>3823</v>
      </c>
      <c r="H235" t="s">
        <v>3822</v>
      </c>
      <c r="I235" t="s">
        <v>3821</v>
      </c>
      <c r="J235" t="s">
        <v>3822</v>
      </c>
      <c r="K235" t="s">
        <v>3821</v>
      </c>
      <c r="L235" t="s">
        <v>3821</v>
      </c>
      <c r="M235" t="s">
        <v>3823</v>
      </c>
      <c r="N235" t="s">
        <v>3822</v>
      </c>
      <c r="O2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5" t="str">
        <f>IF(OR(Table2[[#This Row],[QE2: method]]="none",Table2[[#This Row],[QE3: l+m]]="none",Table2[[#This Row],[QE5: long]]="none",Table2[[#This Row],[QE8: results]]="none"),"reject","ok")</f>
        <v>ok</v>
      </c>
      <c r="Q235" s="5" t="str">
        <f>IF(Table2[[#This Row],[QE score]]&lt;=$Q$1,"reject","ok")</f>
        <v>reject</v>
      </c>
      <c r="R235" s="5" t="str">
        <f>IF(AND(Table2[[#This Row],[QE R1:
QE2/3/5/8]] &lt;&gt; "reject", Table2[[#This Row],[QE R2:
cut-off]] &lt;&gt; "reject"),"yes","no")</f>
        <v>no</v>
      </c>
    </row>
    <row r="236" spans="1:18" x14ac:dyDescent="0.25">
      <c r="A236" t="s">
        <v>3151</v>
      </c>
      <c r="B236" t="s">
        <v>3152</v>
      </c>
      <c r="C236" s="5">
        <v>2015</v>
      </c>
      <c r="D236" s="5" t="s">
        <v>734</v>
      </c>
      <c r="E236" s="5" t="s">
        <v>735</v>
      </c>
      <c r="F236">
        <v>7</v>
      </c>
      <c r="G236" t="s">
        <v>3822</v>
      </c>
      <c r="H236" t="s">
        <v>3821</v>
      </c>
      <c r="I236" t="s">
        <v>3821</v>
      </c>
      <c r="J236" t="s">
        <v>3821</v>
      </c>
      <c r="K236" t="s">
        <v>3823</v>
      </c>
      <c r="L236" t="s">
        <v>3821</v>
      </c>
      <c r="M236" t="s">
        <v>3821</v>
      </c>
      <c r="N236" t="s">
        <v>3822</v>
      </c>
      <c r="O2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36" t="str">
        <f>IF(OR(Table2[[#This Row],[QE2: method]]="none",Table2[[#This Row],[QE3: l+m]]="none",Table2[[#This Row],[QE5: long]]="none",Table2[[#This Row],[QE8: results]]="none"),"reject","ok")</f>
        <v>reject</v>
      </c>
      <c r="Q236" s="5" t="str">
        <f>IF(Table2[[#This Row],[QE score]]&lt;=$Q$1,"reject","ok")</f>
        <v>reject</v>
      </c>
      <c r="R236" s="5" t="str">
        <f>IF(AND(Table2[[#This Row],[QE R1:
QE2/3/5/8]] &lt;&gt; "reject", Table2[[#This Row],[QE R2:
cut-off]] &lt;&gt; "reject"),"yes","no")</f>
        <v>no</v>
      </c>
    </row>
    <row r="237" spans="1:18" x14ac:dyDescent="0.25">
      <c r="A237" t="s">
        <v>638</v>
      </c>
      <c r="B237" t="s">
        <v>639</v>
      </c>
      <c r="C237" s="5">
        <v>2015</v>
      </c>
      <c r="D237" s="5" t="s">
        <v>641</v>
      </c>
      <c r="E237" s="5" t="s">
        <v>2554</v>
      </c>
      <c r="F237">
        <v>5.5</v>
      </c>
      <c r="G237" t="s">
        <v>3822</v>
      </c>
      <c r="H237" t="s">
        <v>3822</v>
      </c>
      <c r="I237" t="s">
        <v>3821</v>
      </c>
      <c r="J237" t="s">
        <v>3821</v>
      </c>
      <c r="K237" t="s">
        <v>3823</v>
      </c>
      <c r="L237" t="s">
        <v>3821</v>
      </c>
      <c r="M237" t="s">
        <v>3823</v>
      </c>
      <c r="N237" t="s">
        <v>3822</v>
      </c>
      <c r="O2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37" t="str">
        <f>IF(OR(Table2[[#This Row],[QE2: method]]="none",Table2[[#This Row],[QE3: l+m]]="none",Table2[[#This Row],[QE5: long]]="none",Table2[[#This Row],[QE8: results]]="none"),"reject","ok")</f>
        <v>reject</v>
      </c>
      <c r="Q237" s="5" t="str">
        <f>IF(Table2[[#This Row],[QE score]]&lt;=$Q$1,"reject","ok")</f>
        <v>reject</v>
      </c>
      <c r="R237" s="5" t="str">
        <f>IF(AND(Table2[[#This Row],[QE R1:
QE2/3/5/8]] &lt;&gt; "reject", Table2[[#This Row],[QE R2:
cut-off]] &lt;&gt; "reject"),"yes","no")</f>
        <v>no</v>
      </c>
    </row>
    <row r="238" spans="1:18" x14ac:dyDescent="0.25">
      <c r="A238" t="s">
        <v>3251</v>
      </c>
      <c r="B238" t="s">
        <v>3252</v>
      </c>
      <c r="C238" s="5">
        <v>2015</v>
      </c>
      <c r="D238" s="5" t="s">
        <v>3255</v>
      </c>
      <c r="E238" s="5" t="s">
        <v>3256</v>
      </c>
      <c r="F238">
        <v>7.5</v>
      </c>
      <c r="G238" t="s">
        <v>3822</v>
      </c>
      <c r="H238" t="s">
        <v>3822</v>
      </c>
      <c r="I238" t="s">
        <v>3822</v>
      </c>
      <c r="J238" t="s">
        <v>3821</v>
      </c>
      <c r="K238" t="s">
        <v>3821</v>
      </c>
      <c r="L238" t="s">
        <v>3821</v>
      </c>
      <c r="M238" t="s">
        <v>3821</v>
      </c>
      <c r="N238" t="s">
        <v>3822</v>
      </c>
      <c r="O2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8" t="str">
        <f>IF(OR(Table2[[#This Row],[QE2: method]]="none",Table2[[#This Row],[QE3: l+m]]="none",Table2[[#This Row],[QE5: long]]="none",Table2[[#This Row],[QE8: results]]="none"),"reject","ok")</f>
        <v>ok</v>
      </c>
      <c r="Q238" s="5" t="str">
        <f>IF(Table2[[#This Row],[QE score]]&lt;=$Q$1,"reject","ok")</f>
        <v>reject</v>
      </c>
      <c r="R238" s="5" t="str">
        <f>IF(AND(Table2[[#This Row],[QE R1:
QE2/3/5/8]] &lt;&gt; "reject", Table2[[#This Row],[QE R2:
cut-off]] &lt;&gt; "reject"),"yes","no")</f>
        <v>no</v>
      </c>
    </row>
    <row r="239" spans="1:18" x14ac:dyDescent="0.25">
      <c r="A239" t="s">
        <v>2277</v>
      </c>
      <c r="B239" t="s">
        <v>2278</v>
      </c>
      <c r="C239" s="5">
        <v>2015</v>
      </c>
      <c r="D239" s="5" t="s">
        <v>2283</v>
      </c>
      <c r="E239" s="5" t="s">
        <v>2284</v>
      </c>
      <c r="F239">
        <v>4.5</v>
      </c>
      <c r="G239" t="s">
        <v>3823</v>
      </c>
      <c r="H239" t="s">
        <v>3822</v>
      </c>
      <c r="I239" t="s">
        <v>3821</v>
      </c>
      <c r="J239" t="s">
        <v>3823</v>
      </c>
      <c r="K239" t="s">
        <v>3821</v>
      </c>
      <c r="L239" t="s">
        <v>3823</v>
      </c>
      <c r="M239" t="s">
        <v>3823</v>
      </c>
      <c r="N239" t="s">
        <v>3823</v>
      </c>
      <c r="O2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39" t="str">
        <f>IF(OR(Table2[[#This Row],[QE2: method]]="none",Table2[[#This Row],[QE3: l+m]]="none",Table2[[#This Row],[QE5: long]]="none",Table2[[#This Row],[QE8: results]]="none"),"reject","ok")</f>
        <v>reject</v>
      </c>
      <c r="Q239" s="5" t="str">
        <f>IF(Table2[[#This Row],[QE score]]&lt;=$Q$1,"reject","ok")</f>
        <v>reject</v>
      </c>
      <c r="R239" s="5" t="str">
        <f>IF(AND(Table2[[#This Row],[QE R1:
QE2/3/5/8]] &lt;&gt; "reject", Table2[[#This Row],[QE R2:
cut-off]] &lt;&gt; "reject"),"yes","no")</f>
        <v>no</v>
      </c>
    </row>
    <row r="240" spans="1:18" x14ac:dyDescent="0.25">
      <c r="A240" t="s">
        <v>190</v>
      </c>
      <c r="B240" t="s">
        <v>191</v>
      </c>
      <c r="C240" s="5">
        <v>2015</v>
      </c>
      <c r="D240" s="5" t="s">
        <v>193</v>
      </c>
      <c r="E240" s="5" t="s">
        <v>2867</v>
      </c>
      <c r="F240">
        <v>5.5</v>
      </c>
      <c r="G240" t="s">
        <v>3823</v>
      </c>
      <c r="H240" t="s">
        <v>3821</v>
      </c>
      <c r="I240" t="s">
        <v>3821</v>
      </c>
      <c r="J240" t="s">
        <v>3821</v>
      </c>
      <c r="K240" t="s">
        <v>3823</v>
      </c>
      <c r="L240" t="s">
        <v>3821</v>
      </c>
      <c r="M240" t="s">
        <v>3823</v>
      </c>
      <c r="N240" t="s">
        <v>3822</v>
      </c>
      <c r="O2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40" t="str">
        <f>IF(OR(Table2[[#This Row],[QE2: method]]="none",Table2[[#This Row],[QE3: l+m]]="none",Table2[[#This Row],[QE5: long]]="none",Table2[[#This Row],[QE8: results]]="none"),"reject","ok")</f>
        <v>reject</v>
      </c>
      <c r="Q240" s="5" t="str">
        <f>IF(Table2[[#This Row],[QE score]]&lt;=$Q$1,"reject","ok")</f>
        <v>reject</v>
      </c>
      <c r="R240" s="5" t="str">
        <f>IF(AND(Table2[[#This Row],[QE R1:
QE2/3/5/8]] &lt;&gt; "reject", Table2[[#This Row],[QE R2:
cut-off]] &lt;&gt; "reject"),"yes","no")</f>
        <v>no</v>
      </c>
    </row>
    <row r="241" spans="1:18" x14ac:dyDescent="0.25">
      <c r="A241" t="s">
        <v>52</v>
      </c>
      <c r="B241" t="s">
        <v>53</v>
      </c>
      <c r="C241" s="5">
        <v>2015</v>
      </c>
      <c r="D241" s="5" t="s">
        <v>56</v>
      </c>
      <c r="E241" s="5" t="s">
        <v>2863</v>
      </c>
      <c r="F241">
        <v>4</v>
      </c>
      <c r="G241" t="s">
        <v>3823</v>
      </c>
      <c r="H241" t="s">
        <v>3822</v>
      </c>
      <c r="I241" t="s">
        <v>3822</v>
      </c>
      <c r="J241" t="s">
        <v>3822</v>
      </c>
      <c r="K241" t="s">
        <v>3823</v>
      </c>
      <c r="L241" t="s">
        <v>3821</v>
      </c>
      <c r="M241" t="s">
        <v>3823</v>
      </c>
      <c r="N241" t="s">
        <v>3821</v>
      </c>
      <c r="O2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41" t="str">
        <f>IF(OR(Table2[[#This Row],[QE2: method]]="none",Table2[[#This Row],[QE3: l+m]]="none",Table2[[#This Row],[QE5: long]]="none",Table2[[#This Row],[QE8: results]]="none"),"reject","ok")</f>
        <v>reject</v>
      </c>
      <c r="Q241" s="5" t="str">
        <f>IF(Table2[[#This Row],[QE score]]&lt;=$Q$1,"reject","ok")</f>
        <v>reject</v>
      </c>
      <c r="R241" s="5" t="str">
        <f>IF(AND(Table2[[#This Row],[QE R1:
QE2/3/5/8]] &lt;&gt; "reject", Table2[[#This Row],[QE R2:
cut-off]] &lt;&gt; "reject"),"yes","no")</f>
        <v>no</v>
      </c>
    </row>
    <row r="242" spans="1:18" x14ac:dyDescent="0.25">
      <c r="A242" t="s">
        <v>3132</v>
      </c>
      <c r="B242" t="s">
        <v>3133</v>
      </c>
      <c r="C242" s="5">
        <v>2015</v>
      </c>
      <c r="D242" s="5" t="s">
        <v>3137</v>
      </c>
      <c r="E242" s="5" t="s">
        <v>3138</v>
      </c>
      <c r="F242">
        <v>7</v>
      </c>
      <c r="G242" t="s">
        <v>3822</v>
      </c>
      <c r="H242" t="s">
        <v>3822</v>
      </c>
      <c r="I242" t="s">
        <v>3822</v>
      </c>
      <c r="J242" t="s">
        <v>3822</v>
      </c>
      <c r="K242" t="s">
        <v>3821</v>
      </c>
      <c r="L242" t="s">
        <v>3821</v>
      </c>
      <c r="M242" t="s">
        <v>3821</v>
      </c>
      <c r="N242" t="s">
        <v>3822</v>
      </c>
      <c r="O2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2" t="str">
        <f>IF(OR(Table2[[#This Row],[QE2: method]]="none",Table2[[#This Row],[QE3: l+m]]="none",Table2[[#This Row],[QE5: long]]="none",Table2[[#This Row],[QE8: results]]="none"),"reject","ok")</f>
        <v>ok</v>
      </c>
      <c r="Q242" s="5" t="str">
        <f>IF(Table2[[#This Row],[QE score]]&lt;=$Q$1,"reject","ok")</f>
        <v>reject</v>
      </c>
      <c r="R242" s="5" t="str">
        <f>IF(AND(Table2[[#This Row],[QE R1:
QE2/3/5/8]] &lt;&gt; "reject", Table2[[#This Row],[QE R2:
cut-off]] &lt;&gt; "reject"),"yes","no")</f>
        <v>no</v>
      </c>
    </row>
    <row r="243" spans="1:18" x14ac:dyDescent="0.25">
      <c r="A243" t="s">
        <v>3213</v>
      </c>
      <c r="B243" t="s">
        <v>769</v>
      </c>
      <c r="C243" s="5">
        <v>2015</v>
      </c>
      <c r="D243" s="5" t="s">
        <v>2767</v>
      </c>
      <c r="E243" s="5" t="s">
        <v>3215</v>
      </c>
      <c r="F243">
        <v>5</v>
      </c>
      <c r="G243" t="s">
        <v>3823</v>
      </c>
      <c r="H243" t="s">
        <v>3822</v>
      </c>
      <c r="I243" t="s">
        <v>3821</v>
      </c>
      <c r="J243" t="s">
        <v>3821</v>
      </c>
      <c r="K243" t="s">
        <v>3823</v>
      </c>
      <c r="L243" t="s">
        <v>3821</v>
      </c>
      <c r="M243" t="s">
        <v>3823</v>
      </c>
      <c r="N243" t="s">
        <v>3822</v>
      </c>
      <c r="O2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43" t="str">
        <f>IF(OR(Table2[[#This Row],[QE2: method]]="none",Table2[[#This Row],[QE3: l+m]]="none",Table2[[#This Row],[QE5: long]]="none",Table2[[#This Row],[QE8: results]]="none"),"reject","ok")</f>
        <v>reject</v>
      </c>
      <c r="Q243" s="5" t="str">
        <f>IF(Table2[[#This Row],[QE score]]&lt;=$Q$1,"reject","ok")</f>
        <v>reject</v>
      </c>
      <c r="R243" s="5" t="str">
        <f>IF(AND(Table2[[#This Row],[QE R1:
QE2/3/5/8]] &lt;&gt; "reject", Table2[[#This Row],[QE R2:
cut-off]] &lt;&gt; "reject"),"yes","no")</f>
        <v>no</v>
      </c>
    </row>
    <row r="244" spans="1:18" x14ac:dyDescent="0.25">
      <c r="A244" t="s">
        <v>956</v>
      </c>
      <c r="B244" t="s">
        <v>957</v>
      </c>
      <c r="C244" s="5">
        <v>2015</v>
      </c>
      <c r="D244" s="5" t="s">
        <v>959</v>
      </c>
      <c r="E244" s="5" t="s">
        <v>1683</v>
      </c>
      <c r="F244">
        <v>7.5</v>
      </c>
      <c r="G244" t="s">
        <v>3821</v>
      </c>
      <c r="H244" t="s">
        <v>3821</v>
      </c>
      <c r="I244" t="s">
        <v>3822</v>
      </c>
      <c r="J244" t="s">
        <v>3822</v>
      </c>
      <c r="K244" t="s">
        <v>3821</v>
      </c>
      <c r="L244" t="s">
        <v>3821</v>
      </c>
      <c r="M244" t="s">
        <v>3823</v>
      </c>
      <c r="N244" t="s">
        <v>3821</v>
      </c>
      <c r="O2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4" t="str">
        <f>IF(OR(Table2[[#This Row],[QE2: method]]="none",Table2[[#This Row],[QE3: l+m]]="none",Table2[[#This Row],[QE5: long]]="none",Table2[[#This Row],[QE8: results]]="none"),"reject","ok")</f>
        <v>ok</v>
      </c>
      <c r="Q244" s="5" t="str">
        <f>IF(Table2[[#This Row],[QE score]]&lt;=$Q$1,"reject","ok")</f>
        <v>reject</v>
      </c>
      <c r="R244" s="5" t="str">
        <f>IF(AND(Table2[[#This Row],[QE R1:
QE2/3/5/8]] &lt;&gt; "reject", Table2[[#This Row],[QE R2:
cut-off]] &lt;&gt; "reject"),"yes","no")</f>
        <v>no</v>
      </c>
    </row>
    <row r="245" spans="1:18" x14ac:dyDescent="0.25">
      <c r="A245" t="s">
        <v>3244</v>
      </c>
      <c r="B245" t="s">
        <v>2787</v>
      </c>
      <c r="C245" s="5">
        <v>2015</v>
      </c>
      <c r="D245" s="5" t="s">
        <v>2790</v>
      </c>
      <c r="E245" s="5" t="s">
        <v>3246</v>
      </c>
      <c r="F245">
        <v>4.5</v>
      </c>
      <c r="G245" t="s">
        <v>3823</v>
      </c>
      <c r="H245" t="s">
        <v>3822</v>
      </c>
      <c r="I245" t="s">
        <v>3821</v>
      </c>
      <c r="J245" t="s">
        <v>3822</v>
      </c>
      <c r="K245" t="s">
        <v>3823</v>
      </c>
      <c r="L245" t="s">
        <v>3821</v>
      </c>
      <c r="M245" t="s">
        <v>3823</v>
      </c>
      <c r="N245" t="s">
        <v>3822</v>
      </c>
      <c r="O2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45" t="str">
        <f>IF(OR(Table2[[#This Row],[QE2: method]]="none",Table2[[#This Row],[QE3: l+m]]="none",Table2[[#This Row],[QE5: long]]="none",Table2[[#This Row],[QE8: results]]="none"),"reject","ok")</f>
        <v>reject</v>
      </c>
      <c r="Q245" s="5" t="str">
        <f>IF(Table2[[#This Row],[QE score]]&lt;=$Q$1,"reject","ok")</f>
        <v>reject</v>
      </c>
      <c r="R245" s="5" t="str">
        <f>IF(AND(Table2[[#This Row],[QE R1:
QE2/3/5/8]] &lt;&gt; "reject", Table2[[#This Row],[QE R2:
cut-off]] &lt;&gt; "reject"),"yes","no")</f>
        <v>no</v>
      </c>
    </row>
    <row r="246" spans="1:18" x14ac:dyDescent="0.25">
      <c r="A246" t="s">
        <v>61</v>
      </c>
      <c r="B246" t="s">
        <v>62</v>
      </c>
      <c r="C246" s="5">
        <v>2015</v>
      </c>
      <c r="D246" s="5" t="s">
        <v>64</v>
      </c>
      <c r="E246" s="5" t="s">
        <v>1542</v>
      </c>
      <c r="F246">
        <v>7.5</v>
      </c>
      <c r="G246" t="s">
        <v>3822</v>
      </c>
      <c r="H246" t="s">
        <v>3822</v>
      </c>
      <c r="I246" t="s">
        <v>3821</v>
      </c>
      <c r="J246" t="s">
        <v>3822</v>
      </c>
      <c r="K246" t="s">
        <v>3821</v>
      </c>
      <c r="L246" t="s">
        <v>3821</v>
      </c>
      <c r="M246" t="s">
        <v>3821</v>
      </c>
      <c r="N246" t="s">
        <v>3823</v>
      </c>
      <c r="O2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6" t="str">
        <f>IF(OR(Table2[[#This Row],[QE2: method]]="none",Table2[[#This Row],[QE3: l+m]]="none",Table2[[#This Row],[QE5: long]]="none",Table2[[#This Row],[QE8: results]]="none"),"reject","ok")</f>
        <v>reject</v>
      </c>
      <c r="Q246" s="5" t="str">
        <f>IF(Table2[[#This Row],[QE score]]&lt;=$Q$1,"reject","ok")</f>
        <v>reject</v>
      </c>
      <c r="R246" s="5" t="str">
        <f>IF(AND(Table2[[#This Row],[QE R1:
QE2/3/5/8]] &lt;&gt; "reject", Table2[[#This Row],[QE R2:
cut-off]] &lt;&gt; "reject"),"yes","no")</f>
        <v>no</v>
      </c>
    </row>
    <row r="247" spans="1:18" x14ac:dyDescent="0.25">
      <c r="A247" t="s">
        <v>1004</v>
      </c>
      <c r="B247" t="s">
        <v>1005</v>
      </c>
      <c r="C247" s="5">
        <v>2015</v>
      </c>
      <c r="D247" s="5" t="s">
        <v>1006</v>
      </c>
      <c r="E247" s="5" t="s">
        <v>3232</v>
      </c>
      <c r="F247">
        <v>6.5</v>
      </c>
      <c r="G247" t="s">
        <v>3821</v>
      </c>
      <c r="H247" t="s">
        <v>3821</v>
      </c>
      <c r="I247" t="s">
        <v>3821</v>
      </c>
      <c r="J247" t="s">
        <v>3821</v>
      </c>
      <c r="K247" t="s">
        <v>3823</v>
      </c>
      <c r="L247" t="s">
        <v>3821</v>
      </c>
      <c r="M247" t="s">
        <v>3823</v>
      </c>
      <c r="N247" t="s">
        <v>3822</v>
      </c>
      <c r="O2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47" t="str">
        <f>IF(OR(Table2[[#This Row],[QE2: method]]="none",Table2[[#This Row],[QE3: l+m]]="none",Table2[[#This Row],[QE5: long]]="none",Table2[[#This Row],[QE8: results]]="none"),"reject","ok")</f>
        <v>reject</v>
      </c>
      <c r="Q247" s="5" t="str">
        <f>IF(Table2[[#This Row],[QE score]]&lt;=$Q$1,"reject","ok")</f>
        <v>reject</v>
      </c>
      <c r="R247" s="5" t="str">
        <f>IF(AND(Table2[[#This Row],[QE R1:
QE2/3/5/8]] &lt;&gt; "reject", Table2[[#This Row],[QE R2:
cut-off]] &lt;&gt; "reject"),"yes","no")</f>
        <v>no</v>
      </c>
    </row>
    <row r="248" spans="1:18" x14ac:dyDescent="0.25">
      <c r="A248" t="s">
        <v>389</v>
      </c>
      <c r="B248" t="s">
        <v>390</v>
      </c>
      <c r="C248" s="5">
        <v>2015</v>
      </c>
      <c r="D248" s="5" t="s">
        <v>392</v>
      </c>
      <c r="E248" s="5" t="s">
        <v>1614</v>
      </c>
      <c r="F248">
        <v>3.5</v>
      </c>
      <c r="G248" t="s">
        <v>3823</v>
      </c>
      <c r="H248" t="s">
        <v>3822</v>
      </c>
      <c r="I248" t="s">
        <v>3821</v>
      </c>
      <c r="J248" t="s">
        <v>3821</v>
      </c>
      <c r="K248" t="s">
        <v>3823</v>
      </c>
      <c r="L248" t="s">
        <v>3823</v>
      </c>
      <c r="M248" t="s">
        <v>3823</v>
      </c>
      <c r="N248" t="s">
        <v>3823</v>
      </c>
      <c r="O2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48" t="str">
        <f>IF(OR(Table2[[#This Row],[QE2: method]]="none",Table2[[#This Row],[QE3: l+m]]="none",Table2[[#This Row],[QE5: long]]="none",Table2[[#This Row],[QE8: results]]="none"),"reject","ok")</f>
        <v>reject</v>
      </c>
      <c r="Q248" s="5" t="str">
        <f>IF(Table2[[#This Row],[QE score]]&lt;=$Q$1,"reject","ok")</f>
        <v>reject</v>
      </c>
      <c r="R248" s="5" t="str">
        <f>IF(AND(Table2[[#This Row],[QE R1:
QE2/3/5/8]] &lt;&gt; "reject", Table2[[#This Row],[QE R2:
cut-off]] &lt;&gt; "reject"),"yes","no")</f>
        <v>no</v>
      </c>
    </row>
    <row r="249" spans="1:18" x14ac:dyDescent="0.25">
      <c r="A249" t="s">
        <v>1471</v>
      </c>
      <c r="B249" t="s">
        <v>1472</v>
      </c>
      <c r="C249" s="5">
        <v>2015</v>
      </c>
      <c r="D249" s="5" t="s">
        <v>1476</v>
      </c>
      <c r="E249" s="5" t="s">
        <v>1477</v>
      </c>
      <c r="F249">
        <v>7.5</v>
      </c>
      <c r="G249" t="s">
        <v>3821</v>
      </c>
      <c r="H249" t="s">
        <v>3822</v>
      </c>
      <c r="I249" t="s">
        <v>3822</v>
      </c>
      <c r="J249" t="s">
        <v>3822</v>
      </c>
      <c r="K249" t="s">
        <v>3821</v>
      </c>
      <c r="L249" t="s">
        <v>3821</v>
      </c>
      <c r="M249" t="s">
        <v>3821</v>
      </c>
      <c r="N249" t="s">
        <v>3822</v>
      </c>
      <c r="O2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9" t="str">
        <f>IF(OR(Table2[[#This Row],[QE2: method]]="none",Table2[[#This Row],[QE3: l+m]]="none",Table2[[#This Row],[QE5: long]]="none",Table2[[#This Row],[QE8: results]]="none"),"reject","ok")</f>
        <v>ok</v>
      </c>
      <c r="Q249" s="5" t="str">
        <f>IF(Table2[[#This Row],[QE score]]&lt;=$Q$1,"reject","ok")</f>
        <v>reject</v>
      </c>
      <c r="R249" s="5" t="str">
        <f>IF(AND(Table2[[#This Row],[QE R1:
QE2/3/5/8]] &lt;&gt; "reject", Table2[[#This Row],[QE R2:
cut-off]] &lt;&gt; "reject"),"yes","no")</f>
        <v>no</v>
      </c>
    </row>
    <row r="250" spans="1:18" x14ac:dyDescent="0.25">
      <c r="A250" t="s">
        <v>968</v>
      </c>
      <c r="B250" t="s">
        <v>969</v>
      </c>
      <c r="C250" s="5">
        <v>2015</v>
      </c>
      <c r="D250" s="5" t="s">
        <v>970</v>
      </c>
      <c r="E250" s="5" t="s">
        <v>1906</v>
      </c>
      <c r="F250">
        <v>7.5</v>
      </c>
      <c r="G250" t="s">
        <v>3823</v>
      </c>
      <c r="H250" t="s">
        <v>3822</v>
      </c>
      <c r="I250" t="s">
        <v>3821</v>
      </c>
      <c r="J250" t="s">
        <v>3821</v>
      </c>
      <c r="K250" t="s">
        <v>3821</v>
      </c>
      <c r="L250" t="s">
        <v>3821</v>
      </c>
      <c r="M250" t="s">
        <v>3823</v>
      </c>
      <c r="N250" t="s">
        <v>3821</v>
      </c>
      <c r="O2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0" t="str">
        <f>IF(OR(Table2[[#This Row],[QE2: method]]="none",Table2[[#This Row],[QE3: l+m]]="none",Table2[[#This Row],[QE5: long]]="none",Table2[[#This Row],[QE8: results]]="none"),"reject","ok")</f>
        <v>ok</v>
      </c>
      <c r="Q250" s="5" t="str">
        <f>IF(Table2[[#This Row],[QE score]]&lt;=$Q$1,"reject","ok")</f>
        <v>reject</v>
      </c>
      <c r="R250" s="5" t="str">
        <f>IF(AND(Table2[[#This Row],[QE R1:
QE2/3/5/8]] &lt;&gt; "reject", Table2[[#This Row],[QE R2:
cut-off]] &lt;&gt; "reject"),"yes","no")</f>
        <v>no</v>
      </c>
    </row>
    <row r="251" spans="1:18" x14ac:dyDescent="0.25">
      <c r="A251" t="s">
        <v>569</v>
      </c>
      <c r="B251" t="s">
        <v>570</v>
      </c>
      <c r="C251" s="5">
        <v>2015</v>
      </c>
      <c r="D251" s="5" t="s">
        <v>572</v>
      </c>
      <c r="E251" s="5" t="s">
        <v>1679</v>
      </c>
      <c r="F251">
        <v>7.5</v>
      </c>
      <c r="G251" t="s">
        <v>3821</v>
      </c>
      <c r="H251" t="s">
        <v>3821</v>
      </c>
      <c r="I251" t="s">
        <v>3821</v>
      </c>
      <c r="J251" t="s">
        <v>3821</v>
      </c>
      <c r="K251" t="s">
        <v>3821</v>
      </c>
      <c r="L251" t="s">
        <v>3823</v>
      </c>
      <c r="M251" t="s">
        <v>3823</v>
      </c>
      <c r="N251" t="s">
        <v>3822</v>
      </c>
      <c r="O2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1" t="str">
        <f>IF(OR(Table2[[#This Row],[QE2: method]]="none",Table2[[#This Row],[QE3: l+m]]="none",Table2[[#This Row],[QE5: long]]="none",Table2[[#This Row],[QE8: results]]="none"),"reject","ok")</f>
        <v>ok</v>
      </c>
      <c r="Q251" s="5" t="str">
        <f>IF(Table2[[#This Row],[QE score]]&lt;=$Q$1,"reject","ok")</f>
        <v>reject</v>
      </c>
      <c r="R251" s="5" t="str">
        <f>IF(AND(Table2[[#This Row],[QE R1:
QE2/3/5/8]] &lt;&gt; "reject", Table2[[#This Row],[QE R2:
cut-off]] &lt;&gt; "reject"),"yes","no")</f>
        <v>no</v>
      </c>
    </row>
    <row r="252" spans="1:18" x14ac:dyDescent="0.25">
      <c r="A252" t="s">
        <v>457</v>
      </c>
      <c r="B252" t="s">
        <v>458</v>
      </c>
      <c r="C252" s="5">
        <v>2016</v>
      </c>
      <c r="D252" s="5" t="s">
        <v>2652</v>
      </c>
      <c r="E252" s="5" t="s">
        <v>2653</v>
      </c>
      <c r="F252">
        <v>6</v>
      </c>
      <c r="G252" t="s">
        <v>3822</v>
      </c>
      <c r="H252" t="s">
        <v>3821</v>
      </c>
      <c r="I252" t="s">
        <v>3821</v>
      </c>
      <c r="J252" t="s">
        <v>3821</v>
      </c>
      <c r="K252" t="s">
        <v>3823</v>
      </c>
      <c r="L252" t="s">
        <v>3821</v>
      </c>
      <c r="M252" t="s">
        <v>3823</v>
      </c>
      <c r="N252" t="s">
        <v>3822</v>
      </c>
      <c r="O2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2" t="str">
        <f>IF(OR(Table2[[#This Row],[QE2: method]]="none",Table2[[#This Row],[QE3: l+m]]="none",Table2[[#This Row],[QE5: long]]="none",Table2[[#This Row],[QE8: results]]="none"),"reject","ok")</f>
        <v>reject</v>
      </c>
      <c r="Q252" s="5" t="str">
        <f>IF(Table2[[#This Row],[QE score]]&lt;=$Q$1,"reject","ok")</f>
        <v>reject</v>
      </c>
      <c r="R252" s="5" t="str">
        <f>IF(AND(Table2[[#This Row],[QE R1:
QE2/3/5/8]] &lt;&gt; "reject", Table2[[#This Row],[QE R2:
cut-off]] &lt;&gt; "reject"),"yes","no")</f>
        <v>no</v>
      </c>
    </row>
    <row r="253" spans="1:18" x14ac:dyDescent="0.25">
      <c r="A253" t="s">
        <v>1132</v>
      </c>
      <c r="B253" t="s">
        <v>1133</v>
      </c>
      <c r="C253" s="5">
        <v>2016</v>
      </c>
      <c r="D253" s="5" t="s">
        <v>1137</v>
      </c>
      <c r="E253" s="5" t="s">
        <v>1138</v>
      </c>
      <c r="F253">
        <v>7.5</v>
      </c>
      <c r="G253" t="s">
        <v>3822</v>
      </c>
      <c r="H253" t="s">
        <v>3821</v>
      </c>
      <c r="I253" t="s">
        <v>3821</v>
      </c>
      <c r="J253" t="s">
        <v>3822</v>
      </c>
      <c r="K253" t="s">
        <v>3821</v>
      </c>
      <c r="L253" t="s">
        <v>3821</v>
      </c>
      <c r="M253" t="s">
        <v>3823</v>
      </c>
      <c r="N253" t="s">
        <v>3822</v>
      </c>
      <c r="O2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3" t="str">
        <f>IF(OR(Table2[[#This Row],[QE2: method]]="none",Table2[[#This Row],[QE3: l+m]]="none",Table2[[#This Row],[QE5: long]]="none",Table2[[#This Row],[QE8: results]]="none"),"reject","ok")</f>
        <v>ok</v>
      </c>
      <c r="Q253" s="5" t="str">
        <f>IF(Table2[[#This Row],[QE score]]&lt;=$Q$1,"reject","ok")</f>
        <v>reject</v>
      </c>
      <c r="R253" s="5" t="str">
        <f>IF(AND(Table2[[#This Row],[QE R1:
QE2/3/5/8]] &lt;&gt; "reject", Table2[[#This Row],[QE R2:
cut-off]] &lt;&gt; "reject"),"yes","no")</f>
        <v>no</v>
      </c>
    </row>
    <row r="254" spans="1:18" x14ac:dyDescent="0.25">
      <c r="A254" t="s">
        <v>1377</v>
      </c>
      <c r="B254" t="s">
        <v>1378</v>
      </c>
      <c r="C254" s="5">
        <v>2016</v>
      </c>
      <c r="D254" s="5" t="s">
        <v>1381</v>
      </c>
      <c r="E254" s="5" t="s">
        <v>1382</v>
      </c>
      <c r="F254">
        <v>6</v>
      </c>
      <c r="G254" t="s">
        <v>3823</v>
      </c>
      <c r="H254" t="s">
        <v>3821</v>
      </c>
      <c r="I254" t="s">
        <v>3821</v>
      </c>
      <c r="J254" t="s">
        <v>3821</v>
      </c>
      <c r="K254" t="s">
        <v>3823</v>
      </c>
      <c r="L254" t="s">
        <v>3821</v>
      </c>
      <c r="M254" t="s">
        <v>3823</v>
      </c>
      <c r="N254" t="s">
        <v>3821</v>
      </c>
      <c r="O2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4" t="str">
        <f>IF(OR(Table2[[#This Row],[QE2: method]]="none",Table2[[#This Row],[QE3: l+m]]="none",Table2[[#This Row],[QE5: long]]="none",Table2[[#This Row],[QE8: results]]="none"),"reject","ok")</f>
        <v>reject</v>
      </c>
      <c r="Q254" s="5" t="str">
        <f>IF(Table2[[#This Row],[QE score]]&lt;=$Q$1,"reject","ok")</f>
        <v>reject</v>
      </c>
      <c r="R254" s="5" t="str">
        <f>IF(AND(Table2[[#This Row],[QE R1:
QE2/3/5/8]] &lt;&gt; "reject", Table2[[#This Row],[QE R2:
cut-off]] &lt;&gt; "reject"),"yes","no")</f>
        <v>no</v>
      </c>
    </row>
    <row r="255" spans="1:18" x14ac:dyDescent="0.25">
      <c r="A255" t="s">
        <v>2530</v>
      </c>
      <c r="B255" t="s">
        <v>1392</v>
      </c>
      <c r="C255" s="5">
        <v>2016</v>
      </c>
      <c r="D255" s="5" t="s">
        <v>2533</v>
      </c>
      <c r="E255" s="5" t="s">
        <v>2534</v>
      </c>
      <c r="F255">
        <v>7.5</v>
      </c>
      <c r="G255" t="s">
        <v>3821</v>
      </c>
      <c r="H255" t="s">
        <v>3821</v>
      </c>
      <c r="I255" t="s">
        <v>3821</v>
      </c>
      <c r="J255" t="s">
        <v>3821</v>
      </c>
      <c r="K255" t="s">
        <v>3821</v>
      </c>
      <c r="L255" t="s">
        <v>3823</v>
      </c>
      <c r="M255" t="s">
        <v>3823</v>
      </c>
      <c r="N255" t="s">
        <v>3822</v>
      </c>
      <c r="O2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5" t="str">
        <f>IF(OR(Table2[[#This Row],[QE2: method]]="none",Table2[[#This Row],[QE3: l+m]]="none",Table2[[#This Row],[QE5: long]]="none",Table2[[#This Row],[QE8: results]]="none"),"reject","ok")</f>
        <v>ok</v>
      </c>
      <c r="Q255" s="5" t="str">
        <f>IF(Table2[[#This Row],[QE score]]&lt;=$Q$1,"reject","ok")</f>
        <v>reject</v>
      </c>
      <c r="R255" s="5" t="str">
        <f>IF(AND(Table2[[#This Row],[QE R1:
QE2/3/5/8]] &lt;&gt; "reject", Table2[[#This Row],[QE R2:
cut-off]] &lt;&gt; "reject"),"yes","no")</f>
        <v>no</v>
      </c>
    </row>
    <row r="256" spans="1:18" x14ac:dyDescent="0.25">
      <c r="A256" t="s">
        <v>1949</v>
      </c>
      <c r="B256" t="s">
        <v>1950</v>
      </c>
      <c r="C256" s="5">
        <v>2016</v>
      </c>
      <c r="D256" s="5" t="s">
        <v>1231</v>
      </c>
      <c r="E256" s="5" t="s">
        <v>1953</v>
      </c>
      <c r="F256">
        <v>5.5</v>
      </c>
      <c r="G256" t="s">
        <v>3823</v>
      </c>
      <c r="H256" t="s">
        <v>3822</v>
      </c>
      <c r="I256" t="s">
        <v>3821</v>
      </c>
      <c r="J256" t="s">
        <v>3821</v>
      </c>
      <c r="K256" t="s">
        <v>3823</v>
      </c>
      <c r="L256" t="s">
        <v>3821</v>
      </c>
      <c r="M256" t="s">
        <v>3823</v>
      </c>
      <c r="N256" t="s">
        <v>3821</v>
      </c>
      <c r="O2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6" t="str">
        <f>IF(OR(Table2[[#This Row],[QE2: method]]="none",Table2[[#This Row],[QE3: l+m]]="none",Table2[[#This Row],[QE5: long]]="none",Table2[[#This Row],[QE8: results]]="none"),"reject","ok")</f>
        <v>reject</v>
      </c>
      <c r="Q256" s="5" t="str">
        <f>IF(Table2[[#This Row],[QE score]]&lt;=$Q$1,"reject","ok")</f>
        <v>reject</v>
      </c>
      <c r="R256" s="5" t="str">
        <f>IF(AND(Table2[[#This Row],[QE R1:
QE2/3/5/8]] &lt;&gt; "reject", Table2[[#This Row],[QE R2:
cut-off]] &lt;&gt; "reject"),"yes","no")</f>
        <v>no</v>
      </c>
    </row>
    <row r="257" spans="1:18" x14ac:dyDescent="0.25">
      <c r="A257" t="s">
        <v>1310</v>
      </c>
      <c r="B257" t="s">
        <v>1311</v>
      </c>
      <c r="C257" s="5">
        <v>2016</v>
      </c>
      <c r="D257" s="5" t="s">
        <v>1313</v>
      </c>
      <c r="E257" s="5" t="s">
        <v>3319</v>
      </c>
      <c r="F257">
        <v>5</v>
      </c>
      <c r="G257" t="s">
        <v>3823</v>
      </c>
      <c r="H257" t="s">
        <v>3822</v>
      </c>
      <c r="I257" t="s">
        <v>3821</v>
      </c>
      <c r="J257" t="s">
        <v>3821</v>
      </c>
      <c r="K257" t="s">
        <v>3823</v>
      </c>
      <c r="L257" t="s">
        <v>3821</v>
      </c>
      <c r="M257" t="s">
        <v>3823</v>
      </c>
      <c r="N257" t="s">
        <v>3822</v>
      </c>
      <c r="O2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57" t="str">
        <f>IF(OR(Table2[[#This Row],[QE2: method]]="none",Table2[[#This Row],[QE3: l+m]]="none",Table2[[#This Row],[QE5: long]]="none",Table2[[#This Row],[QE8: results]]="none"),"reject","ok")</f>
        <v>reject</v>
      </c>
      <c r="Q257" s="5" t="str">
        <f>IF(Table2[[#This Row],[QE score]]&lt;=$Q$1,"reject","ok")</f>
        <v>reject</v>
      </c>
      <c r="R257" s="5" t="str">
        <f>IF(AND(Table2[[#This Row],[QE R1:
QE2/3/5/8]] &lt;&gt; "reject", Table2[[#This Row],[QE R2:
cut-off]] &lt;&gt; "reject"),"yes","no")</f>
        <v>no</v>
      </c>
    </row>
    <row r="258" spans="1:18" x14ac:dyDescent="0.25">
      <c r="A258" t="s">
        <v>33</v>
      </c>
      <c r="B258" t="s">
        <v>1466</v>
      </c>
      <c r="C258" s="5">
        <v>2016</v>
      </c>
      <c r="D258" s="5" t="s">
        <v>35</v>
      </c>
      <c r="E258" s="5" t="s">
        <v>1469</v>
      </c>
      <c r="F258">
        <v>4</v>
      </c>
      <c r="G258" t="s">
        <v>3823</v>
      </c>
      <c r="H258" t="s">
        <v>3822</v>
      </c>
      <c r="I258" t="s">
        <v>3821</v>
      </c>
      <c r="J258" t="s">
        <v>3822</v>
      </c>
      <c r="K258" t="s">
        <v>3823</v>
      </c>
      <c r="L258" t="s">
        <v>3821</v>
      </c>
      <c r="M258" t="s">
        <v>3823</v>
      </c>
      <c r="N258" t="s">
        <v>3823</v>
      </c>
      <c r="O2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58" t="str">
        <f>IF(OR(Table2[[#This Row],[QE2: method]]="none",Table2[[#This Row],[QE3: l+m]]="none",Table2[[#This Row],[QE5: long]]="none",Table2[[#This Row],[QE8: results]]="none"),"reject","ok")</f>
        <v>reject</v>
      </c>
      <c r="Q258" s="5" t="str">
        <f>IF(Table2[[#This Row],[QE score]]&lt;=$Q$1,"reject","ok")</f>
        <v>reject</v>
      </c>
      <c r="R258" s="5" t="str">
        <f>IF(AND(Table2[[#This Row],[QE R1:
QE2/3/5/8]] &lt;&gt; "reject", Table2[[#This Row],[QE R2:
cut-off]] &lt;&gt; "reject"),"yes","no")</f>
        <v>no</v>
      </c>
    </row>
    <row r="259" spans="1:18" x14ac:dyDescent="0.25">
      <c r="A259" t="s">
        <v>713</v>
      </c>
      <c r="B259" t="s">
        <v>714</v>
      </c>
      <c r="C259" s="5">
        <v>2016</v>
      </c>
      <c r="D259" s="5" t="s">
        <v>717</v>
      </c>
      <c r="E259" s="5" t="s">
        <v>3338</v>
      </c>
      <c r="F259">
        <v>6.5</v>
      </c>
      <c r="G259" t="s">
        <v>3822</v>
      </c>
      <c r="H259" t="s">
        <v>3821</v>
      </c>
      <c r="I259" t="s">
        <v>3821</v>
      </c>
      <c r="J259" t="s">
        <v>3821</v>
      </c>
      <c r="K259" t="s">
        <v>3823</v>
      </c>
      <c r="L259" t="s">
        <v>3821</v>
      </c>
      <c r="M259" t="s">
        <v>3823</v>
      </c>
      <c r="N259" t="s">
        <v>3821</v>
      </c>
      <c r="O2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59" t="str">
        <f>IF(OR(Table2[[#This Row],[QE2: method]]="none",Table2[[#This Row],[QE3: l+m]]="none",Table2[[#This Row],[QE5: long]]="none",Table2[[#This Row],[QE8: results]]="none"),"reject","ok")</f>
        <v>reject</v>
      </c>
      <c r="Q259" s="5" t="str">
        <f>IF(Table2[[#This Row],[QE score]]&lt;=$Q$1,"reject","ok")</f>
        <v>reject</v>
      </c>
      <c r="R259" s="5" t="str">
        <f>IF(AND(Table2[[#This Row],[QE R1:
QE2/3/5/8]] &lt;&gt; "reject", Table2[[#This Row],[QE R2:
cut-off]] &lt;&gt; "reject"),"yes","no")</f>
        <v>no</v>
      </c>
    </row>
    <row r="260" spans="1:18" x14ac:dyDescent="0.25">
      <c r="A260" t="s">
        <v>287</v>
      </c>
      <c r="B260" t="s">
        <v>288</v>
      </c>
      <c r="C260" s="5">
        <v>2016</v>
      </c>
      <c r="D260" s="5" t="s">
        <v>290</v>
      </c>
      <c r="E260" s="5" t="s">
        <v>2374</v>
      </c>
      <c r="F260">
        <v>7.5</v>
      </c>
      <c r="G260" t="s">
        <v>3821</v>
      </c>
      <c r="H260" t="s">
        <v>3821</v>
      </c>
      <c r="I260" t="s">
        <v>3821</v>
      </c>
      <c r="J260" t="s">
        <v>3821</v>
      </c>
      <c r="K260" t="s">
        <v>3821</v>
      </c>
      <c r="L260" t="s">
        <v>3823</v>
      </c>
      <c r="M260" t="s">
        <v>3823</v>
      </c>
      <c r="N260" t="s">
        <v>3822</v>
      </c>
      <c r="O2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0" t="str">
        <f>IF(OR(Table2[[#This Row],[QE2: method]]="none",Table2[[#This Row],[QE3: l+m]]="none",Table2[[#This Row],[QE5: long]]="none",Table2[[#This Row],[QE8: results]]="none"),"reject","ok")</f>
        <v>ok</v>
      </c>
      <c r="Q260" s="5" t="str">
        <f>IF(Table2[[#This Row],[QE score]]&lt;=$Q$1,"reject","ok")</f>
        <v>reject</v>
      </c>
      <c r="R260" s="5" t="str">
        <f>IF(AND(Table2[[#This Row],[QE R1:
QE2/3/5/8]] &lt;&gt; "reject", Table2[[#This Row],[QE R2:
cut-off]] &lt;&gt; "reject"),"yes","no")</f>
        <v>no</v>
      </c>
    </row>
    <row r="261" spans="1:18" x14ac:dyDescent="0.25">
      <c r="A261" t="s">
        <v>3341</v>
      </c>
      <c r="B261" t="s">
        <v>1285</v>
      </c>
      <c r="C261" s="5">
        <v>2016</v>
      </c>
      <c r="D261" s="5" t="s">
        <v>1287</v>
      </c>
      <c r="E261" s="5" t="s">
        <v>3343</v>
      </c>
      <c r="F261">
        <v>7.5</v>
      </c>
      <c r="G261" t="s">
        <v>3821</v>
      </c>
      <c r="H261" t="s">
        <v>3822</v>
      </c>
      <c r="I261" t="s">
        <v>3822</v>
      </c>
      <c r="J261" t="s">
        <v>3822</v>
      </c>
      <c r="K261" t="s">
        <v>3821</v>
      </c>
      <c r="L261" t="s">
        <v>3821</v>
      </c>
      <c r="M261" t="s">
        <v>3821</v>
      </c>
      <c r="N261" t="s">
        <v>3822</v>
      </c>
      <c r="O2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1" t="str">
        <f>IF(OR(Table2[[#This Row],[QE2: method]]="none",Table2[[#This Row],[QE3: l+m]]="none",Table2[[#This Row],[QE5: long]]="none",Table2[[#This Row],[QE8: results]]="none"),"reject","ok")</f>
        <v>ok</v>
      </c>
      <c r="Q261" s="5" t="str">
        <f>IF(Table2[[#This Row],[QE score]]&lt;=$Q$1,"reject","ok")</f>
        <v>reject</v>
      </c>
      <c r="R261" s="5" t="str">
        <f>IF(AND(Table2[[#This Row],[QE R1:
QE2/3/5/8]] &lt;&gt; "reject", Table2[[#This Row],[QE R2:
cut-off]] &lt;&gt; "reject"),"yes","no")</f>
        <v>no</v>
      </c>
    </row>
    <row r="262" spans="1:18" x14ac:dyDescent="0.25">
      <c r="A262" t="s">
        <v>824</v>
      </c>
      <c r="B262" t="s">
        <v>825</v>
      </c>
      <c r="C262" s="5">
        <v>2016</v>
      </c>
      <c r="D262" s="5" t="s">
        <v>828</v>
      </c>
      <c r="E262" s="5" t="s">
        <v>3304</v>
      </c>
      <c r="F262">
        <v>7</v>
      </c>
      <c r="G262" t="s">
        <v>3823</v>
      </c>
      <c r="H262" t="s">
        <v>3821</v>
      </c>
      <c r="I262" t="s">
        <v>3821</v>
      </c>
      <c r="J262" t="s">
        <v>3821</v>
      </c>
      <c r="K262" t="s">
        <v>3821</v>
      </c>
      <c r="L262" t="s">
        <v>3823</v>
      </c>
      <c r="M262" t="s">
        <v>3823</v>
      </c>
      <c r="N262" t="s">
        <v>3821</v>
      </c>
      <c r="O2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2" t="str">
        <f>IF(OR(Table2[[#This Row],[QE2: method]]="none",Table2[[#This Row],[QE3: l+m]]="none",Table2[[#This Row],[QE5: long]]="none",Table2[[#This Row],[QE8: results]]="none"),"reject","ok")</f>
        <v>ok</v>
      </c>
      <c r="Q262" s="5" t="str">
        <f>IF(Table2[[#This Row],[QE score]]&lt;=$Q$1,"reject","ok")</f>
        <v>reject</v>
      </c>
      <c r="R262" s="5" t="str">
        <f>IF(AND(Table2[[#This Row],[QE R1:
QE2/3/5/8]] &lt;&gt; "reject", Table2[[#This Row],[QE R2:
cut-off]] &lt;&gt; "reject"),"yes","no")</f>
        <v>no</v>
      </c>
    </row>
    <row r="263" spans="1:18" x14ac:dyDescent="0.25">
      <c r="A263" t="s">
        <v>283</v>
      </c>
      <c r="B263" t="s">
        <v>284</v>
      </c>
      <c r="C263" s="5">
        <v>2016</v>
      </c>
      <c r="D263" s="5" t="s">
        <v>286</v>
      </c>
      <c r="E263" s="5" t="s">
        <v>2370</v>
      </c>
      <c r="F263">
        <v>7</v>
      </c>
      <c r="G263" t="s">
        <v>3823</v>
      </c>
      <c r="H263" t="s">
        <v>3821</v>
      </c>
      <c r="I263" t="s">
        <v>3821</v>
      </c>
      <c r="J263" t="s">
        <v>3822</v>
      </c>
      <c r="K263" t="s">
        <v>3821</v>
      </c>
      <c r="L263" t="s">
        <v>3821</v>
      </c>
      <c r="M263" t="s">
        <v>3823</v>
      </c>
      <c r="N263" t="s">
        <v>3822</v>
      </c>
      <c r="O2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3" t="str">
        <f>IF(OR(Table2[[#This Row],[QE2: method]]="none",Table2[[#This Row],[QE3: l+m]]="none",Table2[[#This Row],[QE5: long]]="none",Table2[[#This Row],[QE8: results]]="none"),"reject","ok")</f>
        <v>ok</v>
      </c>
      <c r="Q263" s="5" t="str">
        <f>IF(Table2[[#This Row],[QE score]]&lt;=$Q$1,"reject","ok")</f>
        <v>reject</v>
      </c>
      <c r="R263" s="5" t="str">
        <f>IF(AND(Table2[[#This Row],[QE R1:
QE2/3/5/8]] &lt;&gt; "reject", Table2[[#This Row],[QE R2:
cut-off]] &lt;&gt; "reject"),"yes","no")</f>
        <v>no</v>
      </c>
    </row>
    <row r="264" spans="1:18" x14ac:dyDescent="0.25">
      <c r="A264" t="s">
        <v>2461</v>
      </c>
      <c r="B264" t="s">
        <v>2462</v>
      </c>
      <c r="C264" s="5">
        <v>2016</v>
      </c>
      <c r="D264" s="5" t="s">
        <v>2466</v>
      </c>
      <c r="E264" s="5" t="s">
        <v>2467</v>
      </c>
      <c r="F264">
        <v>5.5</v>
      </c>
      <c r="G264" t="s">
        <v>3823</v>
      </c>
      <c r="H264" t="s">
        <v>3821</v>
      </c>
      <c r="I264" t="s">
        <v>3821</v>
      </c>
      <c r="J264" t="s">
        <v>3821</v>
      </c>
      <c r="K264" t="s">
        <v>3823</v>
      </c>
      <c r="L264" t="s">
        <v>3821</v>
      </c>
      <c r="M264" t="s">
        <v>3823</v>
      </c>
      <c r="N264" t="s">
        <v>3822</v>
      </c>
      <c r="O2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64" t="str">
        <f>IF(OR(Table2[[#This Row],[QE2: method]]="none",Table2[[#This Row],[QE3: l+m]]="none",Table2[[#This Row],[QE5: long]]="none",Table2[[#This Row],[QE8: results]]="none"),"reject","ok")</f>
        <v>reject</v>
      </c>
      <c r="Q264" s="5" t="str">
        <f>IF(Table2[[#This Row],[QE score]]&lt;=$Q$1,"reject","ok")</f>
        <v>reject</v>
      </c>
      <c r="R264" s="5" t="str">
        <f>IF(AND(Table2[[#This Row],[QE R1:
QE2/3/5/8]] &lt;&gt; "reject", Table2[[#This Row],[QE R2:
cut-off]] &lt;&gt; "reject"),"yes","no")</f>
        <v>no</v>
      </c>
    </row>
    <row r="265" spans="1:18" x14ac:dyDescent="0.25">
      <c r="A265" t="s">
        <v>3308</v>
      </c>
      <c r="B265" t="s">
        <v>3309</v>
      </c>
      <c r="C265" s="5">
        <v>2016</v>
      </c>
      <c r="D265" s="5" t="s">
        <v>3313</v>
      </c>
      <c r="E265" s="5" t="s">
        <v>3314</v>
      </c>
      <c r="F265">
        <v>7</v>
      </c>
      <c r="G265" t="s">
        <v>3821</v>
      </c>
      <c r="H265" t="s">
        <v>3822</v>
      </c>
      <c r="I265" t="s">
        <v>3821</v>
      </c>
      <c r="J265" t="s">
        <v>3821</v>
      </c>
      <c r="K265" t="s">
        <v>3821</v>
      </c>
      <c r="L265" t="s">
        <v>3823</v>
      </c>
      <c r="M265" t="s">
        <v>3823</v>
      </c>
      <c r="N265" t="s">
        <v>3822</v>
      </c>
      <c r="O2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5" t="str">
        <f>IF(OR(Table2[[#This Row],[QE2: method]]="none",Table2[[#This Row],[QE3: l+m]]="none",Table2[[#This Row],[QE5: long]]="none",Table2[[#This Row],[QE8: results]]="none"),"reject","ok")</f>
        <v>ok</v>
      </c>
      <c r="Q265" s="5" t="str">
        <f>IF(Table2[[#This Row],[QE score]]&lt;=$Q$1,"reject","ok")</f>
        <v>reject</v>
      </c>
      <c r="R265" s="5" t="str">
        <f>IF(AND(Table2[[#This Row],[QE R1:
QE2/3/5/8]] &lt;&gt; "reject", Table2[[#This Row],[QE R2:
cut-off]] &lt;&gt; "reject"),"yes","no")</f>
        <v>no</v>
      </c>
    </row>
    <row r="266" spans="1:18" x14ac:dyDescent="0.25">
      <c r="A266" t="s">
        <v>393</v>
      </c>
      <c r="B266" t="s">
        <v>394</v>
      </c>
      <c r="C266" s="5">
        <v>2016</v>
      </c>
      <c r="D266" s="5" t="s">
        <v>396</v>
      </c>
      <c r="E266" s="5" t="s">
        <v>1609</v>
      </c>
      <c r="F266">
        <v>7</v>
      </c>
      <c r="G266" t="s">
        <v>3821</v>
      </c>
      <c r="H266" t="s">
        <v>3821</v>
      </c>
      <c r="I266" t="s">
        <v>3821</v>
      </c>
      <c r="J266" t="s">
        <v>3822</v>
      </c>
      <c r="K266" t="s">
        <v>3823</v>
      </c>
      <c r="L266" t="s">
        <v>3821</v>
      </c>
      <c r="M266" t="s">
        <v>3821</v>
      </c>
      <c r="N266" t="s">
        <v>3822</v>
      </c>
      <c r="O2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6" t="str">
        <f>IF(OR(Table2[[#This Row],[QE2: method]]="none",Table2[[#This Row],[QE3: l+m]]="none",Table2[[#This Row],[QE5: long]]="none",Table2[[#This Row],[QE8: results]]="none"),"reject","ok")</f>
        <v>reject</v>
      </c>
      <c r="Q266" s="5" t="str">
        <f>IF(Table2[[#This Row],[QE score]]&lt;=$Q$1,"reject","ok")</f>
        <v>reject</v>
      </c>
      <c r="R266" s="5" t="str">
        <f>IF(AND(Table2[[#This Row],[QE R1:
QE2/3/5/8]] &lt;&gt; "reject", Table2[[#This Row],[QE R2:
cut-off]] &lt;&gt; "reject"),"yes","no")</f>
        <v>no</v>
      </c>
    </row>
    <row r="267" spans="1:18" x14ac:dyDescent="0.25">
      <c r="A267" t="s">
        <v>179</v>
      </c>
      <c r="B267" t="s">
        <v>180</v>
      </c>
      <c r="C267" s="5">
        <v>2016</v>
      </c>
      <c r="D267" s="5" t="s">
        <v>1932</v>
      </c>
      <c r="E267" s="5" t="s">
        <v>1933</v>
      </c>
      <c r="F267">
        <v>6</v>
      </c>
      <c r="G267" t="s">
        <v>3821</v>
      </c>
      <c r="H267" t="s">
        <v>3821</v>
      </c>
      <c r="I267" t="s">
        <v>3822</v>
      </c>
      <c r="J267" t="s">
        <v>3822</v>
      </c>
      <c r="K267" t="s">
        <v>3821</v>
      </c>
      <c r="L267" t="s">
        <v>3823</v>
      </c>
      <c r="M267" t="s">
        <v>3823</v>
      </c>
      <c r="N267" t="s">
        <v>3822</v>
      </c>
      <c r="O2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67" t="str">
        <f>IF(OR(Table2[[#This Row],[QE2: method]]="none",Table2[[#This Row],[QE3: l+m]]="none",Table2[[#This Row],[QE5: long]]="none",Table2[[#This Row],[QE8: results]]="none"),"reject","ok")</f>
        <v>ok</v>
      </c>
      <c r="Q267" s="5" t="str">
        <f>IF(Table2[[#This Row],[QE score]]&lt;=$Q$1,"reject","ok")</f>
        <v>reject</v>
      </c>
      <c r="R267" s="5" t="str">
        <f>IF(AND(Table2[[#This Row],[QE R1:
QE2/3/5/8]] &lt;&gt; "reject", Table2[[#This Row],[QE R2:
cut-off]] &lt;&gt; "reject"),"yes","no")</f>
        <v>no</v>
      </c>
    </row>
    <row r="268" spans="1:18" x14ac:dyDescent="0.25">
      <c r="A268" t="s">
        <v>417</v>
      </c>
      <c r="B268" t="s">
        <v>2726</v>
      </c>
      <c r="C268" s="5">
        <v>2017</v>
      </c>
      <c r="D268" s="5" t="s">
        <v>418</v>
      </c>
      <c r="E268" s="5" t="s">
        <v>3267</v>
      </c>
      <c r="F268">
        <v>7</v>
      </c>
      <c r="G268" t="s">
        <v>3823</v>
      </c>
      <c r="H268" t="s">
        <v>3821</v>
      </c>
      <c r="I268" t="s">
        <v>3821</v>
      </c>
      <c r="J268" t="s">
        <v>3822</v>
      </c>
      <c r="K268" t="s">
        <v>3821</v>
      </c>
      <c r="L268" t="s">
        <v>3821</v>
      </c>
      <c r="M268" t="s">
        <v>3823</v>
      </c>
      <c r="N268" t="s">
        <v>3822</v>
      </c>
      <c r="O2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8" t="str">
        <f>IF(OR(Table2[[#This Row],[QE2: method]]="none",Table2[[#This Row],[QE3: l+m]]="none",Table2[[#This Row],[QE5: long]]="none",Table2[[#This Row],[QE8: results]]="none"),"reject","ok")</f>
        <v>ok</v>
      </c>
      <c r="Q268" s="5" t="str">
        <f>IF(Table2[[#This Row],[QE score]]&lt;=$Q$1,"reject","ok")</f>
        <v>reject</v>
      </c>
      <c r="R268" s="5" t="str">
        <f>IF(AND(Table2[[#This Row],[QE R1:
QE2/3/5/8]] &lt;&gt; "reject", Table2[[#This Row],[QE R2:
cut-off]] &lt;&gt; "reject"),"yes","no")</f>
        <v>no</v>
      </c>
    </row>
    <row r="269" spans="1:18" x14ac:dyDescent="0.25">
      <c r="A269" t="s">
        <v>2176</v>
      </c>
      <c r="B269" t="s">
        <v>1393</v>
      </c>
      <c r="C269" s="5">
        <v>2017</v>
      </c>
      <c r="D269" s="5" t="s">
        <v>1400</v>
      </c>
      <c r="E269" s="5" t="s">
        <v>2179</v>
      </c>
      <c r="F269">
        <v>7.5</v>
      </c>
      <c r="G269" t="s">
        <v>3823</v>
      </c>
      <c r="H269" t="s">
        <v>3822</v>
      </c>
      <c r="I269" t="s">
        <v>3821</v>
      </c>
      <c r="J269" t="s">
        <v>3822</v>
      </c>
      <c r="K269" t="s">
        <v>3821</v>
      </c>
      <c r="L269" t="s">
        <v>3821</v>
      </c>
      <c r="M269" t="s">
        <v>3821</v>
      </c>
      <c r="N269" t="s">
        <v>3822</v>
      </c>
      <c r="O2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9" t="str">
        <f>IF(OR(Table2[[#This Row],[QE2: method]]="none",Table2[[#This Row],[QE3: l+m]]="none",Table2[[#This Row],[QE5: long]]="none",Table2[[#This Row],[QE8: results]]="none"),"reject","ok")</f>
        <v>ok</v>
      </c>
      <c r="Q269" s="5" t="str">
        <f>IF(Table2[[#This Row],[QE score]]&lt;=$Q$1,"reject","ok")</f>
        <v>reject</v>
      </c>
      <c r="R269" s="5" t="str">
        <f>IF(AND(Table2[[#This Row],[QE R1:
QE2/3/5/8]] &lt;&gt; "reject", Table2[[#This Row],[QE R2:
cut-off]] &lt;&gt; "reject"),"yes","no")</f>
        <v>no</v>
      </c>
    </row>
    <row r="270" spans="1:18" x14ac:dyDescent="0.25">
      <c r="A270" t="s">
        <v>2608</v>
      </c>
      <c r="B270" t="s">
        <v>2609</v>
      </c>
      <c r="C270" s="5">
        <v>2017</v>
      </c>
      <c r="D270" s="5" t="s">
        <v>1423</v>
      </c>
      <c r="E270" s="5" t="s">
        <v>2611</v>
      </c>
      <c r="F270">
        <v>6</v>
      </c>
      <c r="G270" t="s">
        <v>3823</v>
      </c>
      <c r="H270" t="s">
        <v>3821</v>
      </c>
      <c r="I270" t="s">
        <v>3821</v>
      </c>
      <c r="J270" t="s">
        <v>3821</v>
      </c>
      <c r="K270" t="s">
        <v>3823</v>
      </c>
      <c r="L270" t="s">
        <v>3821</v>
      </c>
      <c r="M270" t="s">
        <v>3823</v>
      </c>
      <c r="N270" t="s">
        <v>3821</v>
      </c>
      <c r="O2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0" t="str">
        <f>IF(OR(Table2[[#This Row],[QE2: method]]="none",Table2[[#This Row],[QE3: l+m]]="none",Table2[[#This Row],[QE5: long]]="none",Table2[[#This Row],[QE8: results]]="none"),"reject","ok")</f>
        <v>reject</v>
      </c>
      <c r="Q270" s="5" t="str">
        <f>IF(Table2[[#This Row],[QE score]]&lt;=$Q$1,"reject","ok")</f>
        <v>reject</v>
      </c>
      <c r="R270" s="5" t="str">
        <f>IF(AND(Table2[[#This Row],[QE R1:
QE2/3/5/8]] &lt;&gt; "reject", Table2[[#This Row],[QE R2:
cut-off]] &lt;&gt; "reject"),"yes","no")</f>
        <v>no</v>
      </c>
    </row>
    <row r="271" spans="1:18" x14ac:dyDescent="0.25">
      <c r="A271" t="s">
        <v>1894</v>
      </c>
      <c r="B271" t="s">
        <v>1895</v>
      </c>
      <c r="C271" s="5">
        <v>2017</v>
      </c>
      <c r="D271" s="5" t="s">
        <v>1899</v>
      </c>
      <c r="E271" s="5" t="s">
        <v>1900</v>
      </c>
      <c r="F271">
        <v>7.5</v>
      </c>
      <c r="G271" t="s">
        <v>3821</v>
      </c>
      <c r="H271" t="s">
        <v>3822</v>
      </c>
      <c r="I271" t="s">
        <v>3822</v>
      </c>
      <c r="J271" t="s">
        <v>3822</v>
      </c>
      <c r="K271" t="s">
        <v>3821</v>
      </c>
      <c r="L271" t="s">
        <v>3821</v>
      </c>
      <c r="M271" t="s">
        <v>3821</v>
      </c>
      <c r="N271" t="s">
        <v>3822</v>
      </c>
      <c r="O2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1" t="str">
        <f>IF(OR(Table2[[#This Row],[QE2: method]]="none",Table2[[#This Row],[QE3: l+m]]="none",Table2[[#This Row],[QE5: long]]="none",Table2[[#This Row],[QE8: results]]="none"),"reject","ok")</f>
        <v>ok</v>
      </c>
      <c r="Q271" s="5" t="str">
        <f>IF(Table2[[#This Row],[QE score]]&lt;=$Q$1,"reject","ok")</f>
        <v>reject</v>
      </c>
      <c r="R271" s="5" t="str">
        <f>IF(AND(Table2[[#This Row],[QE R1:
QE2/3/5/8]] &lt;&gt; "reject", Table2[[#This Row],[QE R2:
cut-off]] &lt;&gt; "reject"),"yes","no")</f>
        <v>no</v>
      </c>
    </row>
    <row r="272" spans="1:18" x14ac:dyDescent="0.25">
      <c r="A272" t="s">
        <v>494</v>
      </c>
      <c r="B272" t="s">
        <v>2210</v>
      </c>
      <c r="C272" s="5">
        <v>2017</v>
      </c>
      <c r="D272" s="5" t="s">
        <v>498</v>
      </c>
      <c r="E272" s="5" t="s">
        <v>2212</v>
      </c>
      <c r="F272">
        <v>4.5</v>
      </c>
      <c r="G272" t="s">
        <v>3823</v>
      </c>
      <c r="H272" t="s">
        <v>3822</v>
      </c>
      <c r="I272" t="s">
        <v>3821</v>
      </c>
      <c r="J272" t="s">
        <v>3821</v>
      </c>
      <c r="K272" t="s">
        <v>3823</v>
      </c>
      <c r="L272" t="s">
        <v>3821</v>
      </c>
      <c r="M272" t="s">
        <v>3823</v>
      </c>
      <c r="N272" t="s">
        <v>3823</v>
      </c>
      <c r="O2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72" t="str">
        <f>IF(OR(Table2[[#This Row],[QE2: method]]="none",Table2[[#This Row],[QE3: l+m]]="none",Table2[[#This Row],[QE5: long]]="none",Table2[[#This Row],[QE8: results]]="none"),"reject","ok")</f>
        <v>reject</v>
      </c>
      <c r="Q272" s="5" t="str">
        <f>IF(Table2[[#This Row],[QE score]]&lt;=$Q$1,"reject","ok")</f>
        <v>reject</v>
      </c>
      <c r="R272" s="5" t="str">
        <f>IF(AND(Table2[[#This Row],[QE R1:
QE2/3/5/8]] &lt;&gt; "reject", Table2[[#This Row],[QE R2:
cut-off]] &lt;&gt; "reject"),"yes","no")</f>
        <v>no</v>
      </c>
    </row>
    <row r="273" spans="1:18" x14ac:dyDescent="0.25">
      <c r="A273" t="s">
        <v>752</v>
      </c>
      <c r="B273" t="s">
        <v>3410</v>
      </c>
      <c r="C273" s="5">
        <v>2017</v>
      </c>
      <c r="D273" s="5" t="s">
        <v>754</v>
      </c>
      <c r="E273" s="5" t="s">
        <v>3413</v>
      </c>
      <c r="F273">
        <v>7</v>
      </c>
      <c r="G273" t="s">
        <v>3822</v>
      </c>
      <c r="H273" t="s">
        <v>3822</v>
      </c>
      <c r="I273" t="s">
        <v>3821</v>
      </c>
      <c r="J273" t="s">
        <v>3822</v>
      </c>
      <c r="K273" t="s">
        <v>3821</v>
      </c>
      <c r="L273" t="s">
        <v>3821</v>
      </c>
      <c r="M273" t="s">
        <v>3823</v>
      </c>
      <c r="N273" t="s">
        <v>3822</v>
      </c>
      <c r="O2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3" t="str">
        <f>IF(OR(Table2[[#This Row],[QE2: method]]="none",Table2[[#This Row],[QE3: l+m]]="none",Table2[[#This Row],[QE5: long]]="none",Table2[[#This Row],[QE8: results]]="none"),"reject","ok")</f>
        <v>ok</v>
      </c>
      <c r="Q273" s="5" t="str">
        <f>IF(Table2[[#This Row],[QE score]]&lt;=$Q$1,"reject","ok")</f>
        <v>reject</v>
      </c>
      <c r="R273" s="5" t="str">
        <f>IF(AND(Table2[[#This Row],[QE R1:
QE2/3/5/8]] &lt;&gt; "reject", Table2[[#This Row],[QE R2:
cut-off]] &lt;&gt; "reject"),"yes","no")</f>
        <v>no</v>
      </c>
    </row>
    <row r="274" spans="1:18" x14ac:dyDescent="0.25">
      <c r="A274" t="s">
        <v>401</v>
      </c>
      <c r="B274" t="s">
        <v>402</v>
      </c>
      <c r="C274" s="5">
        <v>2017</v>
      </c>
      <c r="D274" s="5" t="s">
        <v>404</v>
      </c>
      <c r="E274" s="5" t="s">
        <v>954</v>
      </c>
      <c r="F274">
        <v>7</v>
      </c>
      <c r="G274" t="s">
        <v>3822</v>
      </c>
      <c r="H274" t="s">
        <v>3822</v>
      </c>
      <c r="I274" t="s">
        <v>3822</v>
      </c>
      <c r="J274" t="s">
        <v>3822</v>
      </c>
      <c r="K274" t="s">
        <v>3821</v>
      </c>
      <c r="L274" t="s">
        <v>3821</v>
      </c>
      <c r="M274" t="s">
        <v>3821</v>
      </c>
      <c r="N274" t="s">
        <v>3822</v>
      </c>
      <c r="O2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4" t="str">
        <f>IF(OR(Table2[[#This Row],[QE2: method]]="none",Table2[[#This Row],[QE3: l+m]]="none",Table2[[#This Row],[QE5: long]]="none",Table2[[#This Row],[QE8: results]]="none"),"reject","ok")</f>
        <v>ok</v>
      </c>
      <c r="Q274" s="5" t="str">
        <f>IF(Table2[[#This Row],[QE score]]&lt;=$Q$1,"reject","ok")</f>
        <v>reject</v>
      </c>
      <c r="R274" s="5" t="str">
        <f>IF(AND(Table2[[#This Row],[QE R1:
QE2/3/5/8]] &lt;&gt; "reject", Table2[[#This Row],[QE R2:
cut-off]] &lt;&gt; "reject"),"yes","no")</f>
        <v>no</v>
      </c>
    </row>
    <row r="275" spans="1:18" x14ac:dyDescent="0.25">
      <c r="A275" t="s">
        <v>582</v>
      </c>
      <c r="B275" t="s">
        <v>583</v>
      </c>
      <c r="C275" s="5">
        <v>2017</v>
      </c>
      <c r="D275" s="5" t="s">
        <v>585</v>
      </c>
      <c r="E275" s="5" t="s">
        <v>3395</v>
      </c>
      <c r="F275">
        <v>7</v>
      </c>
      <c r="G275" t="s">
        <v>3823</v>
      </c>
      <c r="H275" t="s">
        <v>3822</v>
      </c>
      <c r="I275" t="s">
        <v>3821</v>
      </c>
      <c r="J275" t="s">
        <v>3821</v>
      </c>
      <c r="K275" t="s">
        <v>3821</v>
      </c>
      <c r="L275" t="s">
        <v>3821</v>
      </c>
      <c r="M275" t="s">
        <v>3823</v>
      </c>
      <c r="N275" t="s">
        <v>3822</v>
      </c>
      <c r="O2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5" t="str">
        <f>IF(OR(Table2[[#This Row],[QE2: method]]="none",Table2[[#This Row],[QE3: l+m]]="none",Table2[[#This Row],[QE5: long]]="none",Table2[[#This Row],[QE8: results]]="none"),"reject","ok")</f>
        <v>ok</v>
      </c>
      <c r="Q275" s="5" t="str">
        <f>IF(Table2[[#This Row],[QE score]]&lt;=$Q$1,"reject","ok")</f>
        <v>reject</v>
      </c>
      <c r="R275" s="5" t="str">
        <f>IF(AND(Table2[[#This Row],[QE R1:
QE2/3/5/8]] &lt;&gt; "reject", Table2[[#This Row],[QE R2:
cut-off]] &lt;&gt; "reject"),"yes","no")</f>
        <v>no</v>
      </c>
    </row>
    <row r="276" spans="1:18" x14ac:dyDescent="0.25">
      <c r="A276" t="s">
        <v>150</v>
      </c>
      <c r="B276" t="s">
        <v>151</v>
      </c>
      <c r="C276" s="5">
        <v>2017</v>
      </c>
      <c r="D276" s="5" t="s">
        <v>154</v>
      </c>
      <c r="E276" s="5" t="s">
        <v>2016</v>
      </c>
      <c r="F276">
        <v>5.5</v>
      </c>
      <c r="G276" t="s">
        <v>3822</v>
      </c>
      <c r="H276" t="s">
        <v>3822</v>
      </c>
      <c r="I276" t="s">
        <v>3821</v>
      </c>
      <c r="J276" t="s">
        <v>3821</v>
      </c>
      <c r="K276" t="s">
        <v>3823</v>
      </c>
      <c r="L276" t="s">
        <v>3821</v>
      </c>
      <c r="M276" t="s">
        <v>3823</v>
      </c>
      <c r="N276" t="s">
        <v>3822</v>
      </c>
      <c r="O2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76" t="str">
        <f>IF(OR(Table2[[#This Row],[QE2: method]]="none",Table2[[#This Row],[QE3: l+m]]="none",Table2[[#This Row],[QE5: long]]="none",Table2[[#This Row],[QE8: results]]="none"),"reject","ok")</f>
        <v>reject</v>
      </c>
      <c r="Q276" s="5" t="str">
        <f>IF(Table2[[#This Row],[QE score]]&lt;=$Q$1,"reject","ok")</f>
        <v>reject</v>
      </c>
      <c r="R276" s="5" t="str">
        <f>IF(AND(Table2[[#This Row],[QE R1:
QE2/3/5/8]] &lt;&gt; "reject", Table2[[#This Row],[QE R2:
cut-off]] &lt;&gt; "reject"),"yes","no")</f>
        <v>no</v>
      </c>
    </row>
    <row r="277" spans="1:18" x14ac:dyDescent="0.25">
      <c r="A277" t="s">
        <v>3275</v>
      </c>
      <c r="B277" t="s">
        <v>3276</v>
      </c>
      <c r="C277" s="5">
        <v>2017</v>
      </c>
      <c r="D277" s="5" t="s">
        <v>3279</v>
      </c>
      <c r="E277" s="5" t="s">
        <v>3280</v>
      </c>
      <c r="F277">
        <v>7.5</v>
      </c>
      <c r="G277" t="s">
        <v>3821</v>
      </c>
      <c r="H277" t="s">
        <v>3822</v>
      </c>
      <c r="I277" t="s">
        <v>3822</v>
      </c>
      <c r="J277" t="s">
        <v>3822</v>
      </c>
      <c r="K277" t="s">
        <v>3821</v>
      </c>
      <c r="L277" t="s">
        <v>3821</v>
      </c>
      <c r="M277" t="s">
        <v>3821</v>
      </c>
      <c r="N277" t="s">
        <v>3822</v>
      </c>
      <c r="O2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7" t="str">
        <f>IF(OR(Table2[[#This Row],[QE2: method]]="none",Table2[[#This Row],[QE3: l+m]]="none",Table2[[#This Row],[QE5: long]]="none",Table2[[#This Row],[QE8: results]]="none"),"reject","ok")</f>
        <v>ok</v>
      </c>
      <c r="Q277" s="5" t="str">
        <f>IF(Table2[[#This Row],[QE score]]&lt;=$Q$1,"reject","ok")</f>
        <v>reject</v>
      </c>
      <c r="R277" s="5" t="str">
        <f>IF(AND(Table2[[#This Row],[QE R1:
QE2/3/5/8]] &lt;&gt; "reject", Table2[[#This Row],[QE R2:
cut-off]] &lt;&gt; "reject"),"yes","no")</f>
        <v>no</v>
      </c>
    </row>
    <row r="278" spans="1:18" x14ac:dyDescent="0.25">
      <c r="A278" t="s">
        <v>1202</v>
      </c>
      <c r="B278" t="s">
        <v>1203</v>
      </c>
      <c r="C278" s="5">
        <v>2017</v>
      </c>
      <c r="D278" s="5" t="s">
        <v>1206</v>
      </c>
      <c r="E278" s="5"/>
      <c r="F278">
        <v>6</v>
      </c>
      <c r="G278" t="s">
        <v>3822</v>
      </c>
      <c r="H278" t="s">
        <v>3821</v>
      </c>
      <c r="I278" t="s">
        <v>3821</v>
      </c>
      <c r="J278" t="s">
        <v>3821</v>
      </c>
      <c r="K278" t="s">
        <v>3823</v>
      </c>
      <c r="L278" t="s">
        <v>3821</v>
      </c>
      <c r="M278" t="s">
        <v>3823</v>
      </c>
      <c r="N278" t="s">
        <v>3822</v>
      </c>
      <c r="O2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8" t="str">
        <f>IF(OR(Table2[[#This Row],[QE2: method]]="none",Table2[[#This Row],[QE3: l+m]]="none",Table2[[#This Row],[QE5: long]]="none",Table2[[#This Row],[QE8: results]]="none"),"reject","ok")</f>
        <v>reject</v>
      </c>
      <c r="Q278" s="5" t="str">
        <f>IF(Table2[[#This Row],[QE score]]&lt;=$Q$1,"reject","ok")</f>
        <v>reject</v>
      </c>
      <c r="R278" s="5" t="str">
        <f>IF(AND(Table2[[#This Row],[QE R1:
QE2/3/5/8]] &lt;&gt; "reject", Table2[[#This Row],[QE R2:
cut-off]] &lt;&gt; "reject"),"yes","no")</f>
        <v>no</v>
      </c>
    </row>
    <row r="279" spans="1:18" x14ac:dyDescent="0.25">
      <c r="A279" t="s">
        <v>1065</v>
      </c>
      <c r="B279" t="s">
        <v>1066</v>
      </c>
      <c r="C279" s="5">
        <v>2017</v>
      </c>
      <c r="D279" s="5" t="s">
        <v>1070</v>
      </c>
      <c r="E279" s="5" t="s">
        <v>1071</v>
      </c>
      <c r="F279">
        <v>6.5</v>
      </c>
      <c r="G279" t="s">
        <v>3823</v>
      </c>
      <c r="H279" t="s">
        <v>3822</v>
      </c>
      <c r="I279" t="s">
        <v>3821</v>
      </c>
      <c r="J279" t="s">
        <v>3822</v>
      </c>
      <c r="K279" t="s">
        <v>3821</v>
      </c>
      <c r="L279" t="s">
        <v>3821</v>
      </c>
      <c r="M279" t="s">
        <v>3823</v>
      </c>
      <c r="N279" t="s">
        <v>3822</v>
      </c>
      <c r="O2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79" t="str">
        <f>IF(OR(Table2[[#This Row],[QE2: method]]="none",Table2[[#This Row],[QE3: l+m]]="none",Table2[[#This Row],[QE5: long]]="none",Table2[[#This Row],[QE8: results]]="none"),"reject","ok")</f>
        <v>ok</v>
      </c>
      <c r="Q279" s="5" t="str">
        <f>IF(Table2[[#This Row],[QE score]]&lt;=$Q$1,"reject","ok")</f>
        <v>reject</v>
      </c>
      <c r="R279" s="5" t="str">
        <f>IF(AND(Table2[[#This Row],[QE R1:
QE2/3/5/8]] &lt;&gt; "reject", Table2[[#This Row],[QE R2:
cut-off]] &lt;&gt; "reject"),"yes","no")</f>
        <v>no</v>
      </c>
    </row>
    <row r="280" spans="1:18" x14ac:dyDescent="0.25">
      <c r="A280" t="s">
        <v>2714</v>
      </c>
      <c r="B280" t="s">
        <v>2715</v>
      </c>
      <c r="C280" s="5">
        <v>2017</v>
      </c>
      <c r="D280" s="5"/>
      <c r="E280" s="5" t="s">
        <v>2719</v>
      </c>
      <c r="F280">
        <v>7</v>
      </c>
      <c r="G280" t="s">
        <v>3823</v>
      </c>
      <c r="H280" t="s">
        <v>3821</v>
      </c>
      <c r="I280" t="s">
        <v>3822</v>
      </c>
      <c r="J280" t="s">
        <v>3822</v>
      </c>
      <c r="K280" t="s">
        <v>3821</v>
      </c>
      <c r="L280" t="s">
        <v>3821</v>
      </c>
      <c r="M280" t="s">
        <v>3821</v>
      </c>
      <c r="N280" t="s">
        <v>3822</v>
      </c>
      <c r="O2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0" t="str">
        <f>IF(OR(Table2[[#This Row],[QE2: method]]="none",Table2[[#This Row],[QE3: l+m]]="none",Table2[[#This Row],[QE5: long]]="none",Table2[[#This Row],[QE8: results]]="none"),"reject","ok")</f>
        <v>ok</v>
      </c>
      <c r="Q280" s="5" t="str">
        <f>IF(Table2[[#This Row],[QE score]]&lt;=$Q$1,"reject","ok")</f>
        <v>reject</v>
      </c>
      <c r="R280" s="5" t="str">
        <f>IF(AND(Table2[[#This Row],[QE R1:
QE2/3/5/8]] &lt;&gt; "reject", Table2[[#This Row],[QE R2:
cut-off]] &lt;&gt; "reject"),"yes","no")</f>
        <v>no</v>
      </c>
    </row>
    <row r="281" spans="1:18" x14ac:dyDescent="0.25">
      <c r="A281" t="s">
        <v>608</v>
      </c>
      <c r="B281" t="s">
        <v>609</v>
      </c>
      <c r="C281" s="5">
        <v>2017</v>
      </c>
      <c r="D281" s="5" t="s">
        <v>611</v>
      </c>
      <c r="E281" s="5" t="s">
        <v>3418</v>
      </c>
      <c r="F281">
        <v>7</v>
      </c>
      <c r="G281" t="s">
        <v>3823</v>
      </c>
      <c r="H281" t="s">
        <v>3822</v>
      </c>
      <c r="I281" t="s">
        <v>3821</v>
      </c>
      <c r="J281" t="s">
        <v>3822</v>
      </c>
      <c r="K281" t="s">
        <v>3821</v>
      </c>
      <c r="L281" t="s">
        <v>3821</v>
      </c>
      <c r="M281" t="s">
        <v>3821</v>
      </c>
      <c r="N281" t="s">
        <v>3823</v>
      </c>
      <c r="O2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1" t="str">
        <f>IF(OR(Table2[[#This Row],[QE2: method]]="none",Table2[[#This Row],[QE3: l+m]]="none",Table2[[#This Row],[QE5: long]]="none",Table2[[#This Row],[QE8: results]]="none"),"reject","ok")</f>
        <v>reject</v>
      </c>
      <c r="Q281" s="5" t="str">
        <f>IF(Table2[[#This Row],[QE score]]&lt;=$Q$1,"reject","ok")</f>
        <v>reject</v>
      </c>
      <c r="R281" s="5" t="str">
        <f>IF(AND(Table2[[#This Row],[QE R1:
QE2/3/5/8]] &lt;&gt; "reject", Table2[[#This Row],[QE R2:
cut-off]] &lt;&gt; "reject"),"yes","no")</f>
        <v>no</v>
      </c>
    </row>
    <row r="282" spans="1:18" x14ac:dyDescent="0.25">
      <c r="A282" t="s">
        <v>1515</v>
      </c>
      <c r="B282" t="s">
        <v>1516</v>
      </c>
      <c r="C282" s="5">
        <v>2017</v>
      </c>
      <c r="D282" s="5" t="s">
        <v>1520</v>
      </c>
      <c r="E282" s="5" t="s">
        <v>1521</v>
      </c>
      <c r="F282">
        <v>7</v>
      </c>
      <c r="G282" t="s">
        <v>3822</v>
      </c>
      <c r="H282" t="s">
        <v>3822</v>
      </c>
      <c r="I282" t="s">
        <v>3821</v>
      </c>
      <c r="J282" t="s">
        <v>3822</v>
      </c>
      <c r="K282" t="s">
        <v>3821</v>
      </c>
      <c r="L282" t="s">
        <v>3821</v>
      </c>
      <c r="M282" t="s">
        <v>3823</v>
      </c>
      <c r="N282" t="s">
        <v>3822</v>
      </c>
      <c r="O2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2" t="str">
        <f>IF(OR(Table2[[#This Row],[QE2: method]]="none",Table2[[#This Row],[QE3: l+m]]="none",Table2[[#This Row],[QE5: long]]="none",Table2[[#This Row],[QE8: results]]="none"),"reject","ok")</f>
        <v>ok</v>
      </c>
      <c r="Q282" s="5" t="str">
        <f>IF(Table2[[#This Row],[QE score]]&lt;=$Q$1,"reject","ok")</f>
        <v>reject</v>
      </c>
      <c r="R282" s="5" t="str">
        <f>IF(AND(Table2[[#This Row],[QE R1:
QE2/3/5/8]] &lt;&gt; "reject", Table2[[#This Row],[QE R2:
cut-off]] &lt;&gt; "reject"),"yes","no")</f>
        <v>no</v>
      </c>
    </row>
    <row r="283" spans="1:18" x14ac:dyDescent="0.25">
      <c r="A283" t="s">
        <v>1093</v>
      </c>
      <c r="B283" t="s">
        <v>1094</v>
      </c>
      <c r="C283" s="5">
        <v>2017</v>
      </c>
      <c r="D283" s="5" t="s">
        <v>1095</v>
      </c>
      <c r="E283" s="5" t="s">
        <v>2627</v>
      </c>
      <c r="F283">
        <v>7.5</v>
      </c>
      <c r="G283" t="s">
        <v>3823</v>
      </c>
      <c r="H283" t="s">
        <v>3822</v>
      </c>
      <c r="I283" t="s">
        <v>3821</v>
      </c>
      <c r="J283" t="s">
        <v>3822</v>
      </c>
      <c r="K283" t="s">
        <v>3821</v>
      </c>
      <c r="L283" t="s">
        <v>3821</v>
      </c>
      <c r="M283" t="s">
        <v>3821</v>
      </c>
      <c r="N283" t="s">
        <v>3822</v>
      </c>
      <c r="O2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3" t="str">
        <f>IF(OR(Table2[[#This Row],[QE2: method]]="none",Table2[[#This Row],[QE3: l+m]]="none",Table2[[#This Row],[QE5: long]]="none",Table2[[#This Row],[QE8: results]]="none"),"reject","ok")</f>
        <v>ok</v>
      </c>
      <c r="Q283" s="5" t="str">
        <f>IF(Table2[[#This Row],[QE score]]&lt;=$Q$1,"reject","ok")</f>
        <v>reject</v>
      </c>
      <c r="R283" s="5" t="str">
        <f>IF(AND(Table2[[#This Row],[QE R1:
QE2/3/5/8]] &lt;&gt; "reject", Table2[[#This Row],[QE R2:
cut-off]] &lt;&gt; "reject"),"yes","no")</f>
        <v>no</v>
      </c>
    </row>
    <row r="284" spans="1:18" x14ac:dyDescent="0.25">
      <c r="A284" t="s">
        <v>175</v>
      </c>
      <c r="B284" t="s">
        <v>176</v>
      </c>
      <c r="C284" s="5">
        <v>2017</v>
      </c>
      <c r="D284" s="5" t="s">
        <v>178</v>
      </c>
      <c r="E284" s="5" t="s">
        <v>1913</v>
      </c>
      <c r="F284">
        <v>7</v>
      </c>
      <c r="G284" t="s">
        <v>3823</v>
      </c>
      <c r="H284" t="s">
        <v>3823</v>
      </c>
      <c r="I284" t="s">
        <v>3821</v>
      </c>
      <c r="J284" t="s">
        <v>3821</v>
      </c>
      <c r="K284" t="s">
        <v>3821</v>
      </c>
      <c r="L284" t="s">
        <v>3821</v>
      </c>
      <c r="M284" t="s">
        <v>3821</v>
      </c>
      <c r="N284" t="s">
        <v>3823</v>
      </c>
      <c r="O2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4" t="str">
        <f>IF(OR(Table2[[#This Row],[QE2: method]]="none",Table2[[#This Row],[QE3: l+m]]="none",Table2[[#This Row],[QE5: long]]="none",Table2[[#This Row],[QE8: results]]="none"),"reject","ok")</f>
        <v>reject</v>
      </c>
      <c r="Q284" s="5" t="str">
        <f>IF(Table2[[#This Row],[QE score]]&lt;=$Q$1,"reject","ok")</f>
        <v>reject</v>
      </c>
      <c r="R284" s="5" t="str">
        <f>IF(AND(Table2[[#This Row],[QE R1:
QE2/3/5/8]] &lt;&gt; "reject", Table2[[#This Row],[QE R2:
cut-off]] &lt;&gt; "reject"),"yes","no")</f>
        <v>no</v>
      </c>
    </row>
    <row r="285" spans="1:18" x14ac:dyDescent="0.25">
      <c r="A285" t="s">
        <v>642</v>
      </c>
      <c r="B285" t="s">
        <v>643</v>
      </c>
      <c r="C285" s="5">
        <v>2018</v>
      </c>
      <c r="D285" s="5" t="s">
        <v>645</v>
      </c>
      <c r="E285" s="5" t="s">
        <v>2366</v>
      </c>
      <c r="F285">
        <v>4</v>
      </c>
      <c r="G285" t="s">
        <v>3823</v>
      </c>
      <c r="H285" t="s">
        <v>3822</v>
      </c>
      <c r="I285" t="s">
        <v>3821</v>
      </c>
      <c r="J285" t="s">
        <v>3822</v>
      </c>
      <c r="K285" t="s">
        <v>3823</v>
      </c>
      <c r="L285" t="s">
        <v>3821</v>
      </c>
      <c r="M285" t="s">
        <v>3823</v>
      </c>
      <c r="N285" t="s">
        <v>3823</v>
      </c>
      <c r="O2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85" t="str">
        <f>IF(OR(Table2[[#This Row],[QE2: method]]="none",Table2[[#This Row],[QE3: l+m]]="none",Table2[[#This Row],[QE5: long]]="none",Table2[[#This Row],[QE8: results]]="none"),"reject","ok")</f>
        <v>reject</v>
      </c>
      <c r="Q285" s="5" t="str">
        <f>IF(Table2[[#This Row],[QE score]]&lt;=$Q$1,"reject","ok")</f>
        <v>reject</v>
      </c>
      <c r="R285" s="5" t="str">
        <f>IF(AND(Table2[[#This Row],[QE R1:
QE2/3/5/8]] &lt;&gt; "reject", Table2[[#This Row],[QE R2:
cut-off]] &lt;&gt; "reject"),"yes","no")</f>
        <v>no</v>
      </c>
    </row>
    <row r="286" spans="1:18" x14ac:dyDescent="0.25">
      <c r="A286" t="s">
        <v>801</v>
      </c>
      <c r="B286" t="s">
        <v>802</v>
      </c>
      <c r="C286" s="5">
        <v>2018</v>
      </c>
      <c r="D286" s="5" t="s">
        <v>805</v>
      </c>
      <c r="E286" s="5" t="s">
        <v>3488</v>
      </c>
      <c r="F286">
        <v>7</v>
      </c>
      <c r="G286" t="s">
        <v>3821</v>
      </c>
      <c r="H286" t="s">
        <v>3821</v>
      </c>
      <c r="I286" t="s">
        <v>3821</v>
      </c>
      <c r="J286" t="s">
        <v>3821</v>
      </c>
      <c r="K286" t="s">
        <v>3823</v>
      </c>
      <c r="L286" t="s">
        <v>3821</v>
      </c>
      <c r="M286" t="s">
        <v>3823</v>
      </c>
      <c r="N286" t="s">
        <v>3821</v>
      </c>
      <c r="O2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6" t="str">
        <f>IF(OR(Table2[[#This Row],[QE2: method]]="none",Table2[[#This Row],[QE3: l+m]]="none",Table2[[#This Row],[QE5: long]]="none",Table2[[#This Row],[QE8: results]]="none"),"reject","ok")</f>
        <v>reject</v>
      </c>
      <c r="Q286" s="5" t="str">
        <f>IF(Table2[[#This Row],[QE score]]&lt;=$Q$1,"reject","ok")</f>
        <v>reject</v>
      </c>
      <c r="R286" s="5" t="str">
        <f>IF(AND(Table2[[#This Row],[QE R1:
QE2/3/5/8]] &lt;&gt; "reject", Table2[[#This Row],[QE R2:
cut-off]] &lt;&gt; "reject"),"yes","no")</f>
        <v>no</v>
      </c>
    </row>
    <row r="287" spans="1:18" x14ac:dyDescent="0.25">
      <c r="A287" t="s">
        <v>1192</v>
      </c>
      <c r="B287" t="s">
        <v>1193</v>
      </c>
      <c r="C287" s="5">
        <v>2018</v>
      </c>
      <c r="D287" s="5" t="s">
        <v>1197</v>
      </c>
      <c r="E287" s="5" t="s">
        <v>1198</v>
      </c>
      <c r="F287">
        <v>4.5</v>
      </c>
      <c r="G287" t="s">
        <v>3823</v>
      </c>
      <c r="H287" t="s">
        <v>3821</v>
      </c>
      <c r="I287" t="s">
        <v>3821</v>
      </c>
      <c r="J287" t="s">
        <v>3822</v>
      </c>
      <c r="K287" t="s">
        <v>3823</v>
      </c>
      <c r="L287" t="s">
        <v>3821</v>
      </c>
      <c r="M287" t="s">
        <v>3823</v>
      </c>
      <c r="N287" t="s">
        <v>3823</v>
      </c>
      <c r="O2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87" t="str">
        <f>IF(OR(Table2[[#This Row],[QE2: method]]="none",Table2[[#This Row],[QE3: l+m]]="none",Table2[[#This Row],[QE5: long]]="none",Table2[[#This Row],[QE8: results]]="none"),"reject","ok")</f>
        <v>reject</v>
      </c>
      <c r="Q287" s="5" t="str">
        <f>IF(Table2[[#This Row],[QE score]]&lt;=$Q$1,"reject","ok")</f>
        <v>reject</v>
      </c>
      <c r="R287" s="5" t="str">
        <f>IF(AND(Table2[[#This Row],[QE R1:
QE2/3/5/8]] &lt;&gt; "reject", Table2[[#This Row],[QE R2:
cut-off]] &lt;&gt; "reject"),"yes","no")</f>
        <v>no</v>
      </c>
    </row>
    <row r="288" spans="1:18" x14ac:dyDescent="0.25">
      <c r="A288" t="s">
        <v>2008</v>
      </c>
      <c r="B288" t="s">
        <v>738</v>
      </c>
      <c r="C288" s="5">
        <v>2018</v>
      </c>
      <c r="D288" s="5" t="s">
        <v>742</v>
      </c>
      <c r="E288" s="5" t="s">
        <v>2010</v>
      </c>
      <c r="F288">
        <v>7</v>
      </c>
      <c r="G288" t="s">
        <v>3822</v>
      </c>
      <c r="H288" t="s">
        <v>3822</v>
      </c>
      <c r="I288" t="s">
        <v>3822</v>
      </c>
      <c r="J288" t="s">
        <v>3822</v>
      </c>
      <c r="K288" t="s">
        <v>3821</v>
      </c>
      <c r="L288" t="s">
        <v>3821</v>
      </c>
      <c r="M288" t="s">
        <v>3821</v>
      </c>
      <c r="N288" t="s">
        <v>3822</v>
      </c>
      <c r="O2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8" t="str">
        <f>IF(OR(Table2[[#This Row],[QE2: method]]="none",Table2[[#This Row],[QE3: l+m]]="none",Table2[[#This Row],[QE5: long]]="none",Table2[[#This Row],[QE8: results]]="none"),"reject","ok")</f>
        <v>ok</v>
      </c>
      <c r="Q288" s="5" t="str">
        <f>IF(Table2[[#This Row],[QE score]]&lt;=$Q$1,"reject","ok")</f>
        <v>reject</v>
      </c>
      <c r="R288" s="5" t="str">
        <f>IF(AND(Table2[[#This Row],[QE R1:
QE2/3/5/8]] &lt;&gt; "reject", Table2[[#This Row],[QE R2:
cut-off]] &lt;&gt; "reject"),"yes","no")</f>
        <v>no</v>
      </c>
    </row>
    <row r="289" spans="1:18" x14ac:dyDescent="0.25">
      <c r="A289" t="s">
        <v>995</v>
      </c>
      <c r="B289" t="s">
        <v>996</v>
      </c>
      <c r="C289" s="5">
        <v>2018</v>
      </c>
      <c r="D289" s="5" t="s">
        <v>997</v>
      </c>
      <c r="E289" s="5" t="s">
        <v>2292</v>
      </c>
      <c r="F289">
        <v>7</v>
      </c>
      <c r="G289" t="s">
        <v>3822</v>
      </c>
      <c r="H289" t="s">
        <v>3821</v>
      </c>
      <c r="I289" t="s">
        <v>3822</v>
      </c>
      <c r="J289" t="s">
        <v>3821</v>
      </c>
      <c r="K289" t="s">
        <v>3821</v>
      </c>
      <c r="L289" t="s">
        <v>3821</v>
      </c>
      <c r="M289" t="s">
        <v>3823</v>
      </c>
      <c r="N289" t="s">
        <v>3822</v>
      </c>
      <c r="O2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9" t="str">
        <f>IF(OR(Table2[[#This Row],[QE2: method]]="none",Table2[[#This Row],[QE3: l+m]]="none",Table2[[#This Row],[QE5: long]]="none",Table2[[#This Row],[QE8: results]]="none"),"reject","ok")</f>
        <v>ok</v>
      </c>
      <c r="Q289" s="5" t="str">
        <f>IF(Table2[[#This Row],[QE score]]&lt;=$Q$1,"reject","ok")</f>
        <v>reject</v>
      </c>
      <c r="R289" s="5" t="str">
        <f>IF(AND(Table2[[#This Row],[QE R1:
QE2/3/5/8]] &lt;&gt; "reject", Table2[[#This Row],[QE R2:
cut-off]] &lt;&gt; "reject"),"yes","no")</f>
        <v>no</v>
      </c>
    </row>
    <row r="290" spans="1:18" x14ac:dyDescent="0.25">
      <c r="A290" t="s">
        <v>3375</v>
      </c>
      <c r="B290" t="s">
        <v>2758</v>
      </c>
      <c r="C290" s="5">
        <v>2018</v>
      </c>
      <c r="D290" s="5" t="s">
        <v>2759</v>
      </c>
      <c r="E290" s="5" t="s">
        <v>3378</v>
      </c>
      <c r="F290">
        <v>5.5</v>
      </c>
      <c r="G290" t="s">
        <v>3823</v>
      </c>
      <c r="H290" t="s">
        <v>3821</v>
      </c>
      <c r="I290" t="s">
        <v>3821</v>
      </c>
      <c r="J290" t="s">
        <v>3821</v>
      </c>
      <c r="K290" t="s">
        <v>3823</v>
      </c>
      <c r="L290" t="s">
        <v>3821</v>
      </c>
      <c r="M290" t="s">
        <v>3823</v>
      </c>
      <c r="N290" t="s">
        <v>3822</v>
      </c>
      <c r="O2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0" t="str">
        <f>IF(OR(Table2[[#This Row],[QE2: method]]="none",Table2[[#This Row],[QE3: l+m]]="none",Table2[[#This Row],[QE5: long]]="none",Table2[[#This Row],[QE8: results]]="none"),"reject","ok")</f>
        <v>reject</v>
      </c>
      <c r="Q290" s="5" t="str">
        <f>IF(Table2[[#This Row],[QE score]]&lt;=$Q$1,"reject","ok")</f>
        <v>reject</v>
      </c>
      <c r="R290" s="5" t="str">
        <f>IF(AND(Table2[[#This Row],[QE R1:
QE2/3/5/8]] &lt;&gt; "reject", Table2[[#This Row],[QE R2:
cut-off]] &lt;&gt; "reject"),"yes","no")</f>
        <v>no</v>
      </c>
    </row>
    <row r="291" spans="1:18" x14ac:dyDescent="0.25">
      <c r="A291" t="s">
        <v>667</v>
      </c>
      <c r="B291" t="s">
        <v>668</v>
      </c>
      <c r="C291" s="5">
        <v>2018</v>
      </c>
      <c r="D291" s="5" t="s">
        <v>670</v>
      </c>
      <c r="E291" s="5" t="s">
        <v>2884</v>
      </c>
      <c r="F291">
        <v>5.5</v>
      </c>
      <c r="G291" t="s">
        <v>3822</v>
      </c>
      <c r="H291" t="s">
        <v>3822</v>
      </c>
      <c r="I291" t="s">
        <v>3822</v>
      </c>
      <c r="J291" t="s">
        <v>3821</v>
      </c>
      <c r="K291" t="s">
        <v>3821</v>
      </c>
      <c r="L291" t="s">
        <v>3823</v>
      </c>
      <c r="M291" t="s">
        <v>3823</v>
      </c>
      <c r="N291" t="s">
        <v>3822</v>
      </c>
      <c r="O2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1" t="str">
        <f>IF(OR(Table2[[#This Row],[QE2: method]]="none",Table2[[#This Row],[QE3: l+m]]="none",Table2[[#This Row],[QE5: long]]="none",Table2[[#This Row],[QE8: results]]="none"),"reject","ok")</f>
        <v>ok</v>
      </c>
      <c r="Q291" s="5" t="str">
        <f>IF(Table2[[#This Row],[QE score]]&lt;=$Q$1,"reject","ok")</f>
        <v>reject</v>
      </c>
      <c r="R291" s="5" t="str">
        <f>IF(AND(Table2[[#This Row],[QE R1:
QE2/3/5/8]] &lt;&gt; "reject", Table2[[#This Row],[QE R2:
cut-off]] &lt;&gt; "reject"),"yes","no")</f>
        <v>no</v>
      </c>
    </row>
    <row r="292" spans="1:18" x14ac:dyDescent="0.25">
      <c r="A292" t="s">
        <v>2032</v>
      </c>
      <c r="B292" t="s">
        <v>2033</v>
      </c>
      <c r="C292" s="5">
        <v>2018</v>
      </c>
      <c r="D292" s="5" t="s">
        <v>2036</v>
      </c>
      <c r="E292" s="5" t="s">
        <v>2037</v>
      </c>
      <c r="F292">
        <v>7</v>
      </c>
      <c r="G292" t="s">
        <v>3823</v>
      </c>
      <c r="H292" t="s">
        <v>3822</v>
      </c>
      <c r="I292" t="s">
        <v>3822</v>
      </c>
      <c r="J292" t="s">
        <v>3821</v>
      </c>
      <c r="K292" t="s">
        <v>3821</v>
      </c>
      <c r="L292" t="s">
        <v>3821</v>
      </c>
      <c r="M292" t="s">
        <v>3821</v>
      </c>
      <c r="N292" t="s">
        <v>3822</v>
      </c>
      <c r="O2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2" t="str">
        <f>IF(OR(Table2[[#This Row],[QE2: method]]="none",Table2[[#This Row],[QE3: l+m]]="none",Table2[[#This Row],[QE5: long]]="none",Table2[[#This Row],[QE8: results]]="none"),"reject","ok")</f>
        <v>ok</v>
      </c>
      <c r="Q292" s="5" t="str">
        <f>IF(Table2[[#This Row],[QE score]]&lt;=$Q$1,"reject","ok")</f>
        <v>reject</v>
      </c>
      <c r="R292" s="5" t="str">
        <f>IF(AND(Table2[[#This Row],[QE R1:
QE2/3/5/8]] &lt;&gt; "reject", Table2[[#This Row],[QE R2:
cut-off]] &lt;&gt; "reject"),"yes","no")</f>
        <v>no</v>
      </c>
    </row>
    <row r="293" spans="1:18" x14ac:dyDescent="0.25">
      <c r="A293" t="s">
        <v>3481</v>
      </c>
      <c r="B293" t="s">
        <v>831</v>
      </c>
      <c r="C293" s="5">
        <v>2018</v>
      </c>
      <c r="D293" s="5" t="s">
        <v>833</v>
      </c>
      <c r="E293" s="5" t="s">
        <v>3484</v>
      </c>
      <c r="F293">
        <v>7</v>
      </c>
      <c r="G293" t="s">
        <v>3822</v>
      </c>
      <c r="H293" t="s">
        <v>3822</v>
      </c>
      <c r="I293" t="s">
        <v>3822</v>
      </c>
      <c r="J293" t="s">
        <v>3822</v>
      </c>
      <c r="K293" t="s">
        <v>3821</v>
      </c>
      <c r="L293" t="s">
        <v>3821</v>
      </c>
      <c r="M293" t="s">
        <v>3821</v>
      </c>
      <c r="N293" t="s">
        <v>3822</v>
      </c>
      <c r="O2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3" t="str">
        <f>IF(OR(Table2[[#This Row],[QE2: method]]="none",Table2[[#This Row],[QE3: l+m]]="none",Table2[[#This Row],[QE5: long]]="none",Table2[[#This Row],[QE8: results]]="none"),"reject","ok")</f>
        <v>ok</v>
      </c>
      <c r="Q293" s="5" t="str">
        <f>IF(Table2[[#This Row],[QE score]]&lt;=$Q$1,"reject","ok")</f>
        <v>reject</v>
      </c>
      <c r="R293" s="5" t="str">
        <f>IF(AND(Table2[[#This Row],[QE R1:
QE2/3/5/8]] &lt;&gt; "reject", Table2[[#This Row],[QE R2:
cut-off]] &lt;&gt; "reject"),"yes","no")</f>
        <v>no</v>
      </c>
    </row>
    <row r="294" spans="1:18" x14ac:dyDescent="0.25">
      <c r="A294" t="s">
        <v>1353</v>
      </c>
      <c r="B294" t="s">
        <v>330</v>
      </c>
      <c r="C294" s="5">
        <v>2018</v>
      </c>
      <c r="D294" s="5" t="s">
        <v>1356</v>
      </c>
      <c r="E294" s="5"/>
      <c r="F294">
        <v>6.5</v>
      </c>
      <c r="G294" t="s">
        <v>3823</v>
      </c>
      <c r="H294" t="s">
        <v>3821</v>
      </c>
      <c r="I294" t="s">
        <v>3822</v>
      </c>
      <c r="J294" t="s">
        <v>3821</v>
      </c>
      <c r="K294" t="s">
        <v>3821</v>
      </c>
      <c r="L294" t="s">
        <v>3821</v>
      </c>
      <c r="M294" t="s">
        <v>3823</v>
      </c>
      <c r="N294" t="s">
        <v>3822</v>
      </c>
      <c r="O2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94" t="str">
        <f>IF(OR(Table2[[#This Row],[QE2: method]]="none",Table2[[#This Row],[QE3: l+m]]="none",Table2[[#This Row],[QE5: long]]="none",Table2[[#This Row],[QE8: results]]="none"),"reject","ok")</f>
        <v>ok</v>
      </c>
      <c r="Q294" s="5" t="str">
        <f>IF(Table2[[#This Row],[QE score]]&lt;=$Q$1,"reject","ok")</f>
        <v>reject</v>
      </c>
      <c r="R294" s="5" t="str">
        <f>IF(AND(Table2[[#This Row],[QE R1:
QE2/3/5/8]] &lt;&gt; "reject", Table2[[#This Row],[QE R2:
cut-off]] &lt;&gt; "reject"),"yes","no")</f>
        <v>no</v>
      </c>
    </row>
    <row r="295" spans="1:18" x14ac:dyDescent="0.25">
      <c r="A295" t="s">
        <v>593</v>
      </c>
      <c r="B295" t="s">
        <v>594</v>
      </c>
      <c r="C295" s="5">
        <v>2018</v>
      </c>
      <c r="D295" s="5" t="s">
        <v>596</v>
      </c>
      <c r="E295" s="5" t="s">
        <v>1773</v>
      </c>
      <c r="F295">
        <v>7.5</v>
      </c>
      <c r="G295" t="s">
        <v>3821</v>
      </c>
      <c r="H295" t="s">
        <v>3822</v>
      </c>
      <c r="I295" t="s">
        <v>3822</v>
      </c>
      <c r="J295" t="s">
        <v>3822</v>
      </c>
      <c r="K295" t="s">
        <v>3821</v>
      </c>
      <c r="L295" t="s">
        <v>3821</v>
      </c>
      <c r="M295" t="s">
        <v>3821</v>
      </c>
      <c r="N295" t="s">
        <v>3822</v>
      </c>
      <c r="O2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5" t="str">
        <f>IF(OR(Table2[[#This Row],[QE2: method]]="none",Table2[[#This Row],[QE3: l+m]]="none",Table2[[#This Row],[QE5: long]]="none",Table2[[#This Row],[QE8: results]]="none"),"reject","ok")</f>
        <v>ok</v>
      </c>
      <c r="Q295" s="5" t="str">
        <f>IF(Table2[[#This Row],[QE score]]&lt;=$Q$1,"reject","ok")</f>
        <v>reject</v>
      </c>
      <c r="R295" s="5" t="str">
        <f>IF(AND(Table2[[#This Row],[QE R1:
QE2/3/5/8]] &lt;&gt; "reject", Table2[[#This Row],[QE R2:
cut-off]] &lt;&gt; "reject"),"yes","no")</f>
        <v>no</v>
      </c>
    </row>
    <row r="296" spans="1:18" x14ac:dyDescent="0.25">
      <c r="A296" t="s">
        <v>1457</v>
      </c>
      <c r="B296" t="s">
        <v>885</v>
      </c>
      <c r="C296" s="5">
        <v>2018</v>
      </c>
      <c r="D296" s="5" t="s">
        <v>886</v>
      </c>
      <c r="E296" s="5" t="s">
        <v>1460</v>
      </c>
      <c r="F296">
        <v>5</v>
      </c>
      <c r="G296" t="s">
        <v>3823</v>
      </c>
      <c r="H296" t="s">
        <v>3822</v>
      </c>
      <c r="I296" t="s">
        <v>3821</v>
      </c>
      <c r="J296" t="s">
        <v>3821</v>
      </c>
      <c r="K296" t="s">
        <v>3823</v>
      </c>
      <c r="L296" t="s">
        <v>3821</v>
      </c>
      <c r="M296" t="s">
        <v>3823</v>
      </c>
      <c r="N296" t="s">
        <v>3822</v>
      </c>
      <c r="O2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96" t="str">
        <f>IF(OR(Table2[[#This Row],[QE2: method]]="none",Table2[[#This Row],[QE3: l+m]]="none",Table2[[#This Row],[QE5: long]]="none",Table2[[#This Row],[QE8: results]]="none"),"reject","ok")</f>
        <v>reject</v>
      </c>
      <c r="Q296" s="5" t="str">
        <f>IF(Table2[[#This Row],[QE score]]&lt;=$Q$1,"reject","ok")</f>
        <v>reject</v>
      </c>
      <c r="R296" s="5" t="str">
        <f>IF(AND(Table2[[#This Row],[QE R1:
QE2/3/5/8]] &lt;&gt; "reject", Table2[[#This Row],[QE R2:
cut-off]] &lt;&gt; "reject"),"yes","no")</f>
        <v>no</v>
      </c>
    </row>
    <row r="297" spans="1:18" x14ac:dyDescent="0.25">
      <c r="A297" t="s">
        <v>2449</v>
      </c>
      <c r="B297" t="s">
        <v>2450</v>
      </c>
      <c r="C297" s="5">
        <v>2018</v>
      </c>
      <c r="D297" s="5" t="s">
        <v>2454</v>
      </c>
      <c r="E297" s="5" t="s">
        <v>2455</v>
      </c>
      <c r="F297">
        <v>7.5</v>
      </c>
      <c r="G297" t="s">
        <v>3823</v>
      </c>
      <c r="H297" t="s">
        <v>3822</v>
      </c>
      <c r="I297" t="s">
        <v>3821</v>
      </c>
      <c r="J297" t="s">
        <v>3822</v>
      </c>
      <c r="K297" t="s">
        <v>3821</v>
      </c>
      <c r="L297" t="s">
        <v>3821</v>
      </c>
      <c r="M297" t="s">
        <v>3821</v>
      </c>
      <c r="N297" t="s">
        <v>3822</v>
      </c>
      <c r="O2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7" t="str">
        <f>IF(OR(Table2[[#This Row],[QE2: method]]="none",Table2[[#This Row],[QE3: l+m]]="none",Table2[[#This Row],[QE5: long]]="none",Table2[[#This Row],[QE8: results]]="none"),"reject","ok")</f>
        <v>ok</v>
      </c>
      <c r="Q297" s="5" t="str">
        <f>IF(Table2[[#This Row],[QE score]]&lt;=$Q$1,"reject","ok")</f>
        <v>reject</v>
      </c>
      <c r="R297" s="5" t="str">
        <f>IF(AND(Table2[[#This Row],[QE R1:
QE2/3/5/8]] &lt;&gt; "reject", Table2[[#This Row],[QE R2:
cut-off]] &lt;&gt; "reject"),"yes","no")</f>
        <v>no</v>
      </c>
    </row>
    <row r="298" spans="1:18" x14ac:dyDescent="0.25">
      <c r="A298" t="s">
        <v>794</v>
      </c>
      <c r="B298" t="s">
        <v>795</v>
      </c>
      <c r="C298" s="5">
        <v>2018</v>
      </c>
      <c r="D298" s="5" t="s">
        <v>1097</v>
      </c>
      <c r="E298" s="5" t="s">
        <v>3348</v>
      </c>
      <c r="F298">
        <v>7</v>
      </c>
      <c r="G298" t="s">
        <v>3823</v>
      </c>
      <c r="H298" t="s">
        <v>3822</v>
      </c>
      <c r="I298" t="s">
        <v>3821</v>
      </c>
      <c r="J298" t="s">
        <v>3822</v>
      </c>
      <c r="K298" t="s">
        <v>3821</v>
      </c>
      <c r="L298" t="s">
        <v>3821</v>
      </c>
      <c r="M298" t="s">
        <v>3821</v>
      </c>
      <c r="N298" t="s">
        <v>3823</v>
      </c>
      <c r="O2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8" t="str">
        <f>IF(OR(Table2[[#This Row],[QE2: method]]="none",Table2[[#This Row],[QE3: l+m]]="none",Table2[[#This Row],[QE5: long]]="none",Table2[[#This Row],[QE8: results]]="none"),"reject","ok")</f>
        <v>reject</v>
      </c>
      <c r="Q298" s="5" t="str">
        <f>IF(Table2[[#This Row],[QE score]]&lt;=$Q$1,"reject","ok")</f>
        <v>reject</v>
      </c>
      <c r="R298" s="5" t="str">
        <f>IF(AND(Table2[[#This Row],[QE R1:
QE2/3/5/8]] &lt;&gt; "reject", Table2[[#This Row],[QE R2:
cut-off]] &lt;&gt; "reject"),"yes","no")</f>
        <v>no</v>
      </c>
    </row>
    <row r="299" spans="1:18" x14ac:dyDescent="0.25">
      <c r="A299" t="s">
        <v>2000</v>
      </c>
      <c r="B299" t="s">
        <v>738</v>
      </c>
      <c r="C299" s="5">
        <v>2018</v>
      </c>
      <c r="D299" s="5" t="s">
        <v>2004</v>
      </c>
      <c r="E299" s="5" t="s">
        <v>2005</v>
      </c>
      <c r="F299">
        <v>7</v>
      </c>
      <c r="G299" t="s">
        <v>3822</v>
      </c>
      <c r="H299" t="s">
        <v>3822</v>
      </c>
      <c r="I299" t="s">
        <v>3822</v>
      </c>
      <c r="J299" t="s">
        <v>3822</v>
      </c>
      <c r="K299" t="s">
        <v>3821</v>
      </c>
      <c r="L299" t="s">
        <v>3821</v>
      </c>
      <c r="M299" t="s">
        <v>3821</v>
      </c>
      <c r="N299" t="s">
        <v>3822</v>
      </c>
      <c r="O2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9" t="str">
        <f>IF(OR(Table2[[#This Row],[QE2: method]]="none",Table2[[#This Row],[QE3: l+m]]="none",Table2[[#This Row],[QE5: long]]="none",Table2[[#This Row],[QE8: results]]="none"),"reject","ok")</f>
        <v>ok</v>
      </c>
      <c r="Q299" s="5" t="str">
        <f>IF(Table2[[#This Row],[QE score]]&lt;=$Q$1,"reject","ok")</f>
        <v>reject</v>
      </c>
      <c r="R299" s="5" t="str">
        <f>IF(AND(Table2[[#This Row],[QE R1:
QE2/3/5/8]] &lt;&gt; "reject", Table2[[#This Row],[QE R2:
cut-off]] &lt;&gt; "reject"),"yes","no")</f>
        <v>no</v>
      </c>
    </row>
    <row r="300" spans="1:18" x14ac:dyDescent="0.25">
      <c r="A300" t="s">
        <v>2817</v>
      </c>
      <c r="B300" t="s">
        <v>2818</v>
      </c>
      <c r="C300" s="5">
        <v>2018</v>
      </c>
      <c r="D300" s="5" t="s">
        <v>2819</v>
      </c>
      <c r="E300" s="5" t="s">
        <v>3360</v>
      </c>
      <c r="F300">
        <v>6</v>
      </c>
      <c r="G300" t="s">
        <v>3823</v>
      </c>
      <c r="H300" t="s">
        <v>3821</v>
      </c>
      <c r="I300" t="s">
        <v>3821</v>
      </c>
      <c r="J300" t="s">
        <v>3822</v>
      </c>
      <c r="K300" t="s">
        <v>3823</v>
      </c>
      <c r="L300" t="s">
        <v>3821</v>
      </c>
      <c r="M300" t="s">
        <v>3821</v>
      </c>
      <c r="N300" t="s">
        <v>3822</v>
      </c>
      <c r="O3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0" t="str">
        <f>IF(OR(Table2[[#This Row],[QE2: method]]="none",Table2[[#This Row],[QE3: l+m]]="none",Table2[[#This Row],[QE5: long]]="none",Table2[[#This Row],[QE8: results]]="none"),"reject","ok")</f>
        <v>reject</v>
      </c>
      <c r="Q300" s="5" t="str">
        <f>IF(Table2[[#This Row],[QE score]]&lt;=$Q$1,"reject","ok")</f>
        <v>reject</v>
      </c>
      <c r="R300" s="5" t="str">
        <f>IF(AND(Table2[[#This Row],[QE R1:
QE2/3/5/8]] &lt;&gt; "reject", Table2[[#This Row],[QE R2:
cut-off]] &lt;&gt; "reject"),"yes","no")</f>
        <v>no</v>
      </c>
    </row>
    <row r="301" spans="1:18" x14ac:dyDescent="0.25">
      <c r="A301" t="s">
        <v>3462</v>
      </c>
      <c r="B301" t="s">
        <v>3463</v>
      </c>
      <c r="C301" s="5">
        <v>2019</v>
      </c>
      <c r="D301" s="5" t="s">
        <v>3467</v>
      </c>
      <c r="E301" s="5" t="s">
        <v>3468</v>
      </c>
      <c r="F301">
        <v>5</v>
      </c>
      <c r="G301" t="s">
        <v>3821</v>
      </c>
      <c r="H301" t="s">
        <v>3822</v>
      </c>
      <c r="I301" t="s">
        <v>3822</v>
      </c>
      <c r="J301" t="s">
        <v>3821</v>
      </c>
      <c r="K301" t="s">
        <v>3823</v>
      </c>
      <c r="L301" t="s">
        <v>3821</v>
      </c>
      <c r="M301" t="s">
        <v>3823</v>
      </c>
      <c r="N301" t="s">
        <v>3822</v>
      </c>
      <c r="O3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01" t="str">
        <f>IF(OR(Table2[[#This Row],[QE2: method]]="none",Table2[[#This Row],[QE3: l+m]]="none",Table2[[#This Row],[QE5: long]]="none",Table2[[#This Row],[QE8: results]]="none"),"reject","ok")</f>
        <v>reject</v>
      </c>
      <c r="Q301" s="5" t="str">
        <f>IF(Table2[[#This Row],[QE score]]&lt;=$Q$1,"reject","ok")</f>
        <v>reject</v>
      </c>
      <c r="R301" s="5" t="str">
        <f>IF(AND(Table2[[#This Row],[QE R1:
QE2/3/5/8]] &lt;&gt; "reject", Table2[[#This Row],[QE R2:
cut-off]] &lt;&gt; "reject"),"yes","no")</f>
        <v>no</v>
      </c>
    </row>
    <row r="302" spans="1:18" x14ac:dyDescent="0.25">
      <c r="A302" t="s">
        <v>490</v>
      </c>
      <c r="B302" t="s">
        <v>491</v>
      </c>
      <c r="C302" s="5">
        <v>2019</v>
      </c>
      <c r="D302" s="5" t="s">
        <v>493</v>
      </c>
      <c r="E302" s="5" t="s">
        <v>3472</v>
      </c>
      <c r="F302">
        <v>7</v>
      </c>
      <c r="G302" t="s">
        <v>3822</v>
      </c>
      <c r="H302" t="s">
        <v>3821</v>
      </c>
      <c r="I302" t="s">
        <v>3821</v>
      </c>
      <c r="J302" t="s">
        <v>3821</v>
      </c>
      <c r="K302" t="s">
        <v>3823</v>
      </c>
      <c r="L302" t="s">
        <v>3821</v>
      </c>
      <c r="M302" t="s">
        <v>3821</v>
      </c>
      <c r="N302" t="s">
        <v>3822</v>
      </c>
      <c r="O3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2" t="str">
        <f>IF(OR(Table2[[#This Row],[QE2: method]]="none",Table2[[#This Row],[QE3: l+m]]="none",Table2[[#This Row],[QE5: long]]="none",Table2[[#This Row],[QE8: results]]="none"),"reject","ok")</f>
        <v>reject</v>
      </c>
      <c r="Q302" s="5" t="str">
        <f>IF(Table2[[#This Row],[QE score]]&lt;=$Q$1,"reject","ok")</f>
        <v>reject</v>
      </c>
      <c r="R302" s="5" t="str">
        <f>IF(AND(Table2[[#This Row],[QE R1:
QE2/3/5/8]] &lt;&gt; "reject", Table2[[#This Row],[QE R2:
cut-off]] &lt;&gt; "reject"),"yes","no")</f>
        <v>no</v>
      </c>
    </row>
    <row r="303" spans="1:18" x14ac:dyDescent="0.25">
      <c r="A303" t="s">
        <v>1408</v>
      </c>
      <c r="B303" t="s">
        <v>1409</v>
      </c>
      <c r="C303" s="5">
        <v>2019</v>
      </c>
      <c r="D303" s="5" t="s">
        <v>1411</v>
      </c>
      <c r="E303" s="5" t="s">
        <v>2396</v>
      </c>
      <c r="F303">
        <v>7.5</v>
      </c>
      <c r="G303" t="s">
        <v>3823</v>
      </c>
      <c r="H303" t="s">
        <v>3822</v>
      </c>
      <c r="I303" t="s">
        <v>3821</v>
      </c>
      <c r="J303" t="s">
        <v>3822</v>
      </c>
      <c r="K303" t="s">
        <v>3821</v>
      </c>
      <c r="L303" t="s">
        <v>3821</v>
      </c>
      <c r="M303" t="s">
        <v>3821</v>
      </c>
      <c r="N303" t="s">
        <v>3822</v>
      </c>
      <c r="O3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3" t="str">
        <f>IF(OR(Table2[[#This Row],[QE2: method]]="none",Table2[[#This Row],[QE3: l+m]]="none",Table2[[#This Row],[QE5: long]]="none",Table2[[#This Row],[QE8: results]]="none"),"reject","ok")</f>
        <v>ok</v>
      </c>
      <c r="Q303" s="5" t="str">
        <f>IF(Table2[[#This Row],[QE score]]&lt;=$Q$1,"reject","ok")</f>
        <v>reject</v>
      </c>
      <c r="R303" s="5" t="str">
        <f>IF(AND(Table2[[#This Row],[QE R1:
QE2/3/5/8]] &lt;&gt; "reject", Table2[[#This Row],[QE R2:
cut-off]] &lt;&gt; "reject"),"yes","no")</f>
        <v>no</v>
      </c>
    </row>
    <row r="304" spans="1:18" x14ac:dyDescent="0.25">
      <c r="A304" t="s">
        <v>325</v>
      </c>
      <c r="B304" t="s">
        <v>326</v>
      </c>
      <c r="C304" s="5">
        <v>2019</v>
      </c>
      <c r="D304" s="5" t="s">
        <v>328</v>
      </c>
      <c r="E304" s="5" t="s">
        <v>2682</v>
      </c>
      <c r="F304">
        <v>5.5</v>
      </c>
      <c r="G304" t="s">
        <v>3823</v>
      </c>
      <c r="H304" t="s">
        <v>3821</v>
      </c>
      <c r="I304" t="s">
        <v>3821</v>
      </c>
      <c r="J304" t="s">
        <v>3821</v>
      </c>
      <c r="K304" t="s">
        <v>3823</v>
      </c>
      <c r="L304" t="s">
        <v>3821</v>
      </c>
      <c r="M304" t="s">
        <v>3823</v>
      </c>
      <c r="N304" t="s">
        <v>3822</v>
      </c>
      <c r="O3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4" t="str">
        <f>IF(OR(Table2[[#This Row],[QE2: method]]="none",Table2[[#This Row],[QE3: l+m]]="none",Table2[[#This Row],[QE5: long]]="none",Table2[[#This Row],[QE8: results]]="none"),"reject","ok")</f>
        <v>reject</v>
      </c>
      <c r="Q304" s="5" t="str">
        <f>IF(Table2[[#This Row],[QE score]]&lt;=$Q$1,"reject","ok")</f>
        <v>reject</v>
      </c>
      <c r="R304" s="5" t="str">
        <f>IF(AND(Table2[[#This Row],[QE R1:
QE2/3/5/8]] &lt;&gt; "reject", Table2[[#This Row],[QE R2:
cut-off]] &lt;&gt; "reject"),"yes","no")</f>
        <v>no</v>
      </c>
    </row>
    <row r="305" spans="1:18" x14ac:dyDescent="0.25">
      <c r="A305" t="s">
        <v>385</v>
      </c>
      <c r="B305" t="s">
        <v>386</v>
      </c>
      <c r="C305" s="5">
        <v>2019</v>
      </c>
      <c r="D305" s="5" t="s">
        <v>388</v>
      </c>
      <c r="E305" s="5" t="s">
        <v>1590</v>
      </c>
      <c r="F305">
        <v>7</v>
      </c>
      <c r="G305" t="s">
        <v>3821</v>
      </c>
      <c r="H305" t="s">
        <v>3821</v>
      </c>
      <c r="I305" t="s">
        <v>3822</v>
      </c>
      <c r="J305" t="s">
        <v>3822</v>
      </c>
      <c r="K305" t="s">
        <v>3821</v>
      </c>
      <c r="L305" t="s">
        <v>3821</v>
      </c>
      <c r="M305" t="s">
        <v>3823</v>
      </c>
      <c r="N305" t="s">
        <v>3822</v>
      </c>
      <c r="O3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5" t="str">
        <f>IF(OR(Table2[[#This Row],[QE2: method]]="none",Table2[[#This Row],[QE3: l+m]]="none",Table2[[#This Row],[QE5: long]]="none",Table2[[#This Row],[QE8: results]]="none"),"reject","ok")</f>
        <v>ok</v>
      </c>
      <c r="Q305" s="5" t="str">
        <f>IF(Table2[[#This Row],[QE score]]&lt;=$Q$1,"reject","ok")</f>
        <v>reject</v>
      </c>
      <c r="R305" s="5" t="str">
        <f>IF(AND(Table2[[#This Row],[QE R1:
QE2/3/5/8]] &lt;&gt; "reject", Table2[[#This Row],[QE R2:
cut-off]] &lt;&gt; "reject"),"yes","no")</f>
        <v>no</v>
      </c>
    </row>
    <row r="306" spans="1:18" x14ac:dyDescent="0.25">
      <c r="A306" t="s">
        <v>870</v>
      </c>
      <c r="B306" t="s">
        <v>871</v>
      </c>
      <c r="C306" s="5">
        <v>2019</v>
      </c>
      <c r="D306" s="5" t="s">
        <v>873</v>
      </c>
      <c r="E306" s="5" t="s">
        <v>2691</v>
      </c>
      <c r="F306">
        <v>6</v>
      </c>
      <c r="G306" t="s">
        <v>3822</v>
      </c>
      <c r="H306" t="s">
        <v>3821</v>
      </c>
      <c r="I306" t="s">
        <v>3821</v>
      </c>
      <c r="J306" t="s">
        <v>3821</v>
      </c>
      <c r="K306" t="s">
        <v>3823</v>
      </c>
      <c r="L306" t="s">
        <v>3821</v>
      </c>
      <c r="M306" t="s">
        <v>3823</v>
      </c>
      <c r="N306" t="s">
        <v>3822</v>
      </c>
      <c r="O3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6" t="str">
        <f>IF(OR(Table2[[#This Row],[QE2: method]]="none",Table2[[#This Row],[QE3: l+m]]="none",Table2[[#This Row],[QE5: long]]="none",Table2[[#This Row],[QE8: results]]="none"),"reject","ok")</f>
        <v>reject</v>
      </c>
      <c r="Q306" s="5" t="str">
        <f>IF(Table2[[#This Row],[QE score]]&lt;=$Q$1,"reject","ok")</f>
        <v>reject</v>
      </c>
      <c r="R306" s="5" t="str">
        <f>IF(AND(Table2[[#This Row],[QE R1:
QE2/3/5/8]] &lt;&gt; "reject", Table2[[#This Row],[QE R2:
cut-off]] &lt;&gt; "reject"),"yes","no")</f>
        <v>no</v>
      </c>
    </row>
    <row r="307" spans="1:18" x14ac:dyDescent="0.25">
      <c r="A307" t="s">
        <v>1417</v>
      </c>
      <c r="B307" t="s">
        <v>1418</v>
      </c>
      <c r="C307" s="5">
        <v>2019</v>
      </c>
      <c r="D307" s="5" t="s">
        <v>1421</v>
      </c>
      <c r="E307" s="5" t="s">
        <v>2477</v>
      </c>
      <c r="F307">
        <v>6</v>
      </c>
      <c r="G307" t="s">
        <v>3822</v>
      </c>
      <c r="H307" t="s">
        <v>3821</v>
      </c>
      <c r="I307" t="s">
        <v>3821</v>
      </c>
      <c r="J307" t="s">
        <v>3821</v>
      </c>
      <c r="K307" t="s">
        <v>3823</v>
      </c>
      <c r="L307" t="s">
        <v>3821</v>
      </c>
      <c r="M307" t="s">
        <v>3823</v>
      </c>
      <c r="N307" t="s">
        <v>3822</v>
      </c>
      <c r="O3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7" t="str">
        <f>IF(OR(Table2[[#This Row],[QE2: method]]="none",Table2[[#This Row],[QE3: l+m]]="none",Table2[[#This Row],[QE5: long]]="none",Table2[[#This Row],[QE8: results]]="none"),"reject","ok")</f>
        <v>reject</v>
      </c>
      <c r="Q307" s="5" t="str">
        <f>IF(Table2[[#This Row],[QE score]]&lt;=$Q$1,"reject","ok")</f>
        <v>reject</v>
      </c>
      <c r="R307" s="5" t="str">
        <f>IF(AND(Table2[[#This Row],[QE R1:
QE2/3/5/8]] &lt;&gt; "reject", Table2[[#This Row],[QE R2:
cut-off]] &lt;&gt; "reject"),"yes","no")</f>
        <v>no</v>
      </c>
    </row>
    <row r="308" spans="1:18" x14ac:dyDescent="0.25">
      <c r="A308" t="s">
        <v>2101</v>
      </c>
      <c r="B308" t="s">
        <v>766</v>
      </c>
      <c r="C308" s="5">
        <v>2019</v>
      </c>
      <c r="D308" s="5" t="s">
        <v>768</v>
      </c>
      <c r="E308" s="5" t="s">
        <v>2103</v>
      </c>
      <c r="F308">
        <v>7.5</v>
      </c>
      <c r="G308" t="s">
        <v>3822</v>
      </c>
      <c r="H308" t="s">
        <v>3821</v>
      </c>
      <c r="I308" t="s">
        <v>3821</v>
      </c>
      <c r="J308" t="s">
        <v>3821</v>
      </c>
      <c r="K308" t="s">
        <v>3823</v>
      </c>
      <c r="L308" t="s">
        <v>3821</v>
      </c>
      <c r="M308" t="s">
        <v>3821</v>
      </c>
      <c r="N308" t="s">
        <v>3821</v>
      </c>
      <c r="O3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8" t="str">
        <f>IF(OR(Table2[[#This Row],[QE2: method]]="none",Table2[[#This Row],[QE3: l+m]]="none",Table2[[#This Row],[QE5: long]]="none",Table2[[#This Row],[QE8: results]]="none"),"reject","ok")</f>
        <v>reject</v>
      </c>
      <c r="Q308" s="5" t="str">
        <f>IF(Table2[[#This Row],[QE score]]&lt;=$Q$1,"reject","ok")</f>
        <v>reject</v>
      </c>
      <c r="R308" s="5" t="str">
        <f>IF(AND(Table2[[#This Row],[QE R1:
QE2/3/5/8]] &lt;&gt; "reject", Table2[[#This Row],[QE R2:
cut-off]] &lt;&gt; "reject"),"yes","no")</f>
        <v>no</v>
      </c>
    </row>
    <row r="309" spans="1:18" x14ac:dyDescent="0.25">
      <c r="A309" t="s">
        <v>257</v>
      </c>
      <c r="B309" t="s">
        <v>258</v>
      </c>
      <c r="C309" s="5">
        <v>2019</v>
      </c>
      <c r="D309" s="5" t="s">
        <v>260</v>
      </c>
      <c r="E309" s="5" t="s">
        <v>2522</v>
      </c>
      <c r="F309">
        <v>5.5</v>
      </c>
      <c r="G309" t="s">
        <v>3822</v>
      </c>
      <c r="H309" t="s">
        <v>3822</v>
      </c>
      <c r="I309" t="s">
        <v>3821</v>
      </c>
      <c r="J309" t="s">
        <v>3821</v>
      </c>
      <c r="K309" t="s">
        <v>3823</v>
      </c>
      <c r="L309" t="s">
        <v>3821</v>
      </c>
      <c r="M309" t="s">
        <v>3823</v>
      </c>
      <c r="N309" t="s">
        <v>3822</v>
      </c>
      <c r="O3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9" t="str">
        <f>IF(OR(Table2[[#This Row],[QE2: method]]="none",Table2[[#This Row],[QE3: l+m]]="none",Table2[[#This Row],[QE5: long]]="none",Table2[[#This Row],[QE8: results]]="none"),"reject","ok")</f>
        <v>reject</v>
      </c>
      <c r="Q309" s="5" t="str">
        <f>IF(Table2[[#This Row],[QE score]]&lt;=$Q$1,"reject","ok")</f>
        <v>reject</v>
      </c>
      <c r="R309" s="5" t="str">
        <f>IF(AND(Table2[[#This Row],[QE R1:
QE2/3/5/8]] &lt;&gt; "reject", Table2[[#This Row],[QE R2:
cut-off]] &lt;&gt; "reject"),"yes","no")</f>
        <v>no</v>
      </c>
    </row>
    <row r="310" spans="1:18" x14ac:dyDescent="0.25">
      <c r="A310" t="s">
        <v>1319</v>
      </c>
      <c r="B310" t="s">
        <v>1320</v>
      </c>
      <c r="C310" s="5">
        <v>2019</v>
      </c>
      <c r="D310" s="5" t="s">
        <v>1323</v>
      </c>
      <c r="E310" s="5" t="s">
        <v>1324</v>
      </c>
      <c r="F310">
        <v>3</v>
      </c>
      <c r="G310" t="s">
        <v>3822</v>
      </c>
      <c r="H310" t="s">
        <v>3822</v>
      </c>
      <c r="I310" t="s">
        <v>3821</v>
      </c>
      <c r="J310" t="s">
        <v>3823</v>
      </c>
      <c r="K310" t="s">
        <v>3823</v>
      </c>
      <c r="L310" t="s">
        <v>3823</v>
      </c>
      <c r="M310" t="s">
        <v>3823</v>
      </c>
      <c r="N310" t="s">
        <v>3823</v>
      </c>
      <c r="O3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10" t="str">
        <f>IF(OR(Table2[[#This Row],[QE2: method]]="none",Table2[[#This Row],[QE3: l+m]]="none",Table2[[#This Row],[QE5: long]]="none",Table2[[#This Row],[QE8: results]]="none"),"reject","ok")</f>
        <v>reject</v>
      </c>
      <c r="Q310" s="5" t="str">
        <f>IF(Table2[[#This Row],[QE score]]&lt;=$Q$1,"reject","ok")</f>
        <v>reject</v>
      </c>
      <c r="R310" s="5" t="str">
        <f>IF(AND(Table2[[#This Row],[QE R1:
QE2/3/5/8]] &lt;&gt; "reject", Table2[[#This Row],[QE R2:
cut-off]] &lt;&gt; "reject"),"yes","no")</f>
        <v>no</v>
      </c>
    </row>
    <row r="311" spans="1:18" x14ac:dyDescent="0.25">
      <c r="A311" t="s">
        <v>461</v>
      </c>
      <c r="B311" t="s">
        <v>462</v>
      </c>
      <c r="C311" s="5">
        <v>2019</v>
      </c>
      <c r="D311" s="5" t="s">
        <v>464</v>
      </c>
      <c r="E311" s="5" t="s">
        <v>3492</v>
      </c>
      <c r="F311">
        <v>7</v>
      </c>
      <c r="G311" t="s">
        <v>3822</v>
      </c>
      <c r="H311" t="s">
        <v>3821</v>
      </c>
      <c r="I311" t="s">
        <v>3822</v>
      </c>
      <c r="J311" t="s">
        <v>3821</v>
      </c>
      <c r="K311" t="s">
        <v>3821</v>
      </c>
      <c r="L311" t="s">
        <v>3821</v>
      </c>
      <c r="M311" t="s">
        <v>3823</v>
      </c>
      <c r="N311" t="s">
        <v>3822</v>
      </c>
      <c r="O3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1" t="str">
        <f>IF(OR(Table2[[#This Row],[QE2: method]]="none",Table2[[#This Row],[QE3: l+m]]="none",Table2[[#This Row],[QE5: long]]="none",Table2[[#This Row],[QE8: results]]="none"),"reject","ok")</f>
        <v>ok</v>
      </c>
      <c r="Q311" s="5" t="str">
        <f>IF(Table2[[#This Row],[QE score]]&lt;=$Q$1,"reject","ok")</f>
        <v>reject</v>
      </c>
      <c r="R311" s="5" t="str">
        <f>IF(AND(Table2[[#This Row],[QE R1:
QE2/3/5/8]] &lt;&gt; "reject", Table2[[#This Row],[QE R2:
cut-off]] &lt;&gt; "reject"),"yes","no")</f>
        <v>no</v>
      </c>
    </row>
    <row r="312" spans="1:18" x14ac:dyDescent="0.25">
      <c r="A312" t="s">
        <v>2775</v>
      </c>
      <c r="B312" t="s">
        <v>2776</v>
      </c>
      <c r="C312" s="5">
        <v>2019</v>
      </c>
      <c r="D312" s="5" t="s">
        <v>2778</v>
      </c>
      <c r="E312" s="5" t="s">
        <v>3528</v>
      </c>
      <c r="F312">
        <v>4</v>
      </c>
      <c r="G312" t="s">
        <v>3823</v>
      </c>
      <c r="H312" t="s">
        <v>3822</v>
      </c>
      <c r="I312" t="s">
        <v>3821</v>
      </c>
      <c r="J312" t="s">
        <v>3821</v>
      </c>
      <c r="K312" t="s">
        <v>3823</v>
      </c>
      <c r="L312" t="s">
        <v>3823</v>
      </c>
      <c r="M312" t="s">
        <v>3823</v>
      </c>
      <c r="N312" t="s">
        <v>3822</v>
      </c>
      <c r="O3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12" t="str">
        <f>IF(OR(Table2[[#This Row],[QE2: method]]="none",Table2[[#This Row],[QE3: l+m]]="none",Table2[[#This Row],[QE5: long]]="none",Table2[[#This Row],[QE8: results]]="none"),"reject","ok")</f>
        <v>reject</v>
      </c>
      <c r="Q312" s="5" t="str">
        <f>IF(Table2[[#This Row],[QE score]]&lt;=$Q$1,"reject","ok")</f>
        <v>reject</v>
      </c>
      <c r="R312" s="5" t="str">
        <f>IF(AND(Table2[[#This Row],[QE R1:
QE2/3/5/8]] &lt;&gt; "reject", Table2[[#This Row],[QE R2:
cut-off]] &lt;&gt; "reject"),"yes","no")</f>
        <v>no</v>
      </c>
    </row>
    <row r="313" spans="1:18" x14ac:dyDescent="0.25">
      <c r="A313" t="s">
        <v>414</v>
      </c>
      <c r="B313" t="s">
        <v>415</v>
      </c>
      <c r="C313" s="5">
        <v>2019</v>
      </c>
      <c r="D313" s="5" t="s">
        <v>416</v>
      </c>
      <c r="E313" s="5" t="s">
        <v>3516</v>
      </c>
      <c r="F313">
        <v>7.5</v>
      </c>
      <c r="G313" t="s">
        <v>3822</v>
      </c>
      <c r="H313" t="s">
        <v>3821</v>
      </c>
      <c r="I313" t="s">
        <v>3821</v>
      </c>
      <c r="J313" t="s">
        <v>3822</v>
      </c>
      <c r="K313" t="s">
        <v>3821</v>
      </c>
      <c r="L313" t="s">
        <v>3821</v>
      </c>
      <c r="M313" t="s">
        <v>3823</v>
      </c>
      <c r="N313" t="s">
        <v>3822</v>
      </c>
      <c r="O3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3" t="str">
        <f>IF(OR(Table2[[#This Row],[QE2: method]]="none",Table2[[#This Row],[QE3: l+m]]="none",Table2[[#This Row],[QE5: long]]="none",Table2[[#This Row],[QE8: results]]="none"),"reject","ok")</f>
        <v>ok</v>
      </c>
      <c r="Q313" s="5" t="str">
        <f>IF(Table2[[#This Row],[QE score]]&lt;=$Q$1,"reject","ok")</f>
        <v>reject</v>
      </c>
      <c r="R313" s="5" t="str">
        <f>IF(AND(Table2[[#This Row],[QE R1:
QE2/3/5/8]] &lt;&gt; "reject", Table2[[#This Row],[QE R2:
cut-off]] &lt;&gt; "reject"),"yes","no")</f>
        <v>no</v>
      </c>
    </row>
    <row r="314" spans="1:18" x14ac:dyDescent="0.25">
      <c r="A314" t="s">
        <v>2499</v>
      </c>
      <c r="B314" t="s">
        <v>459</v>
      </c>
      <c r="C314" s="5">
        <v>2019</v>
      </c>
      <c r="D314" s="5" t="s">
        <v>460</v>
      </c>
      <c r="E314" s="5" t="s">
        <v>2502</v>
      </c>
      <c r="F314">
        <v>4.5</v>
      </c>
      <c r="G314" t="s">
        <v>3823</v>
      </c>
      <c r="H314" t="s">
        <v>3822</v>
      </c>
      <c r="I314" t="s">
        <v>3821</v>
      </c>
      <c r="J314" t="s">
        <v>3821</v>
      </c>
      <c r="K314" t="s">
        <v>3823</v>
      </c>
      <c r="L314" t="s">
        <v>3821</v>
      </c>
      <c r="M314" t="s">
        <v>3823</v>
      </c>
      <c r="N314" t="s">
        <v>3823</v>
      </c>
      <c r="O3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14" t="str">
        <f>IF(OR(Table2[[#This Row],[QE2: method]]="none",Table2[[#This Row],[QE3: l+m]]="none",Table2[[#This Row],[QE5: long]]="none",Table2[[#This Row],[QE8: results]]="none"),"reject","ok")</f>
        <v>reject</v>
      </c>
      <c r="Q314" s="5" t="str">
        <f>IF(Table2[[#This Row],[QE score]]&lt;=$Q$1,"reject","ok")</f>
        <v>reject</v>
      </c>
      <c r="R314" s="5" t="str">
        <f>IF(AND(Table2[[#This Row],[QE R1:
QE2/3/5/8]] &lt;&gt; "reject", Table2[[#This Row],[QE R2:
cut-off]] &lt;&gt; "reject"),"yes","no")</f>
        <v>no</v>
      </c>
    </row>
    <row r="315" spans="1:18" x14ac:dyDescent="0.25">
      <c r="A315" t="s">
        <v>650</v>
      </c>
      <c r="B315" t="s">
        <v>651</v>
      </c>
      <c r="C315" s="5">
        <v>2019</v>
      </c>
      <c r="D315" s="5" t="s">
        <v>653</v>
      </c>
      <c r="E315" s="5" t="s">
        <v>2617</v>
      </c>
      <c r="F315">
        <v>7</v>
      </c>
      <c r="G315" t="s">
        <v>3821</v>
      </c>
      <c r="H315" t="s">
        <v>3822</v>
      </c>
      <c r="I315" t="s">
        <v>3821</v>
      </c>
      <c r="J315" t="s">
        <v>3821</v>
      </c>
      <c r="K315" t="s">
        <v>3821</v>
      </c>
      <c r="L315" t="s">
        <v>3823</v>
      </c>
      <c r="M315" t="s">
        <v>3823</v>
      </c>
      <c r="N315" t="s">
        <v>3822</v>
      </c>
      <c r="O3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5" t="str">
        <f>IF(OR(Table2[[#This Row],[QE2: method]]="none",Table2[[#This Row],[QE3: l+m]]="none",Table2[[#This Row],[QE5: long]]="none",Table2[[#This Row],[QE8: results]]="none"),"reject","ok")</f>
        <v>ok</v>
      </c>
      <c r="Q315" s="5" t="str">
        <f>IF(Table2[[#This Row],[QE score]]&lt;=$Q$1,"reject","ok")</f>
        <v>reject</v>
      </c>
      <c r="R315" s="5" t="str">
        <f>IF(AND(Table2[[#This Row],[QE R1:
QE2/3/5/8]] &lt;&gt; "reject", Table2[[#This Row],[QE R2:
cut-off]] &lt;&gt; "reject"),"yes","no")</f>
        <v>no</v>
      </c>
    </row>
    <row r="316" spans="1:18" x14ac:dyDescent="0.25">
      <c r="A316" t="s">
        <v>3559</v>
      </c>
      <c r="B316" t="s">
        <v>908</v>
      </c>
      <c r="C316" s="5">
        <v>2019</v>
      </c>
      <c r="D316" s="5" t="s">
        <v>68</v>
      </c>
      <c r="E316" s="5" t="s">
        <v>3561</v>
      </c>
      <c r="F316">
        <v>7.5</v>
      </c>
      <c r="G316" t="s">
        <v>3822</v>
      </c>
      <c r="H316" t="s">
        <v>3822</v>
      </c>
      <c r="I316" t="s">
        <v>3822</v>
      </c>
      <c r="J316" t="s">
        <v>3821</v>
      </c>
      <c r="K316" t="s">
        <v>3821</v>
      </c>
      <c r="L316" t="s">
        <v>3821</v>
      </c>
      <c r="M316" t="s">
        <v>3821</v>
      </c>
      <c r="N316" t="s">
        <v>3822</v>
      </c>
      <c r="O3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6" t="str">
        <f>IF(OR(Table2[[#This Row],[QE2: method]]="none",Table2[[#This Row],[QE3: l+m]]="none",Table2[[#This Row],[QE5: long]]="none",Table2[[#This Row],[QE8: results]]="none"),"reject","ok")</f>
        <v>ok</v>
      </c>
      <c r="Q316" s="5" t="str">
        <f>IF(Table2[[#This Row],[QE score]]&lt;=$Q$1,"reject","ok")</f>
        <v>reject</v>
      </c>
      <c r="R316" s="5" t="str">
        <f>IF(AND(Table2[[#This Row],[QE R1:
QE2/3/5/8]] &lt;&gt; "reject", Table2[[#This Row],[QE R2:
cut-off]] &lt;&gt; "reject"),"yes","no")</f>
        <v>no</v>
      </c>
    </row>
    <row r="317" spans="1:18" x14ac:dyDescent="0.25">
      <c r="A317" t="s">
        <v>539</v>
      </c>
      <c r="B317" t="s">
        <v>540</v>
      </c>
      <c r="C317" s="5">
        <v>2019</v>
      </c>
      <c r="D317" s="5" t="s">
        <v>542</v>
      </c>
      <c r="E317" s="5" t="s">
        <v>3423</v>
      </c>
      <c r="F317">
        <v>7.5</v>
      </c>
      <c r="G317" t="s">
        <v>3821</v>
      </c>
      <c r="H317" t="s">
        <v>3822</v>
      </c>
      <c r="I317" t="s">
        <v>3822</v>
      </c>
      <c r="J317" t="s">
        <v>3821</v>
      </c>
      <c r="K317" t="s">
        <v>3821</v>
      </c>
      <c r="L317" t="s">
        <v>3821</v>
      </c>
      <c r="M317" t="s">
        <v>3823</v>
      </c>
      <c r="N317" t="s">
        <v>3821</v>
      </c>
      <c r="O3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7" t="str">
        <f>IF(OR(Table2[[#This Row],[QE2: method]]="none",Table2[[#This Row],[QE3: l+m]]="none",Table2[[#This Row],[QE5: long]]="none",Table2[[#This Row],[QE8: results]]="none"),"reject","ok")</f>
        <v>ok</v>
      </c>
      <c r="Q317" s="5" t="str">
        <f>IF(Table2[[#This Row],[QE score]]&lt;=$Q$1,"reject","ok")</f>
        <v>reject</v>
      </c>
      <c r="R317" s="5" t="str">
        <f>IF(AND(Table2[[#This Row],[QE R1:
QE2/3/5/8]] &lt;&gt; "reject", Table2[[#This Row],[QE R2:
cut-off]] &lt;&gt; "reject"),"yes","no")</f>
        <v>no</v>
      </c>
    </row>
    <row r="318" spans="1:18" x14ac:dyDescent="0.25">
      <c r="A318" t="s">
        <v>709</v>
      </c>
      <c r="B318" t="s">
        <v>710</v>
      </c>
      <c r="C318" s="5">
        <v>2019</v>
      </c>
      <c r="D318" s="5" t="s">
        <v>987</v>
      </c>
      <c r="E318" s="5" t="s">
        <v>1938</v>
      </c>
      <c r="F318">
        <v>7</v>
      </c>
      <c r="G318" t="s">
        <v>3823</v>
      </c>
      <c r="H318" t="s">
        <v>3821</v>
      </c>
      <c r="I318" t="s">
        <v>3821</v>
      </c>
      <c r="J318" t="s">
        <v>3822</v>
      </c>
      <c r="K318" t="s">
        <v>3821</v>
      </c>
      <c r="L318" t="s">
        <v>3821</v>
      </c>
      <c r="M318" t="s">
        <v>3823</v>
      </c>
      <c r="N318" t="s">
        <v>3822</v>
      </c>
      <c r="O3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8" t="str">
        <f>IF(OR(Table2[[#This Row],[QE2: method]]="none",Table2[[#This Row],[QE3: l+m]]="none",Table2[[#This Row],[QE5: long]]="none",Table2[[#This Row],[QE8: results]]="none"),"reject","ok")</f>
        <v>ok</v>
      </c>
      <c r="Q318" s="5" t="str">
        <f>IF(Table2[[#This Row],[QE score]]&lt;=$Q$1,"reject","ok")</f>
        <v>reject</v>
      </c>
      <c r="R318" s="5" t="str">
        <f>IF(AND(Table2[[#This Row],[QE R1:
QE2/3/5/8]] &lt;&gt; "reject", Table2[[#This Row],[QE R2:
cut-off]] &lt;&gt; "reject"),"yes","no")</f>
        <v>no</v>
      </c>
    </row>
    <row r="319" spans="1:18" x14ac:dyDescent="0.25">
      <c r="A319" t="s">
        <v>1035</v>
      </c>
      <c r="B319" t="s">
        <v>1036</v>
      </c>
      <c r="C319" s="5">
        <v>2019</v>
      </c>
      <c r="D319" s="5" t="s">
        <v>1040</v>
      </c>
      <c r="E319" s="5" t="s">
        <v>1041</v>
      </c>
      <c r="F319">
        <v>5</v>
      </c>
      <c r="G319" t="s">
        <v>3823</v>
      </c>
      <c r="H319" t="s">
        <v>3822</v>
      </c>
      <c r="I319" t="s">
        <v>3821</v>
      </c>
      <c r="J319" t="s">
        <v>3821</v>
      </c>
      <c r="K319" t="s">
        <v>3823</v>
      </c>
      <c r="L319" t="s">
        <v>3821</v>
      </c>
      <c r="M319" t="s">
        <v>3823</v>
      </c>
      <c r="N319" t="s">
        <v>3822</v>
      </c>
      <c r="O3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19" t="str">
        <f>IF(OR(Table2[[#This Row],[QE2: method]]="none",Table2[[#This Row],[QE3: l+m]]="none",Table2[[#This Row],[QE5: long]]="none",Table2[[#This Row],[QE8: results]]="none"),"reject","ok")</f>
        <v>reject</v>
      </c>
      <c r="Q319" s="5" t="str">
        <f>IF(Table2[[#This Row],[QE score]]&lt;=$Q$1,"reject","ok")</f>
        <v>reject</v>
      </c>
      <c r="R319" s="5" t="str">
        <f>IF(AND(Table2[[#This Row],[QE R1:
QE2/3/5/8]] &lt;&gt; "reject", Table2[[#This Row],[QE R2:
cut-off]] &lt;&gt; "reject"),"yes","no")</f>
        <v>no</v>
      </c>
    </row>
    <row r="320" spans="1:18" x14ac:dyDescent="0.25">
      <c r="A320" t="s">
        <v>483</v>
      </c>
      <c r="B320" t="s">
        <v>1059</v>
      </c>
      <c r="C320" s="5">
        <v>2019</v>
      </c>
      <c r="D320" s="5" t="s">
        <v>485</v>
      </c>
      <c r="E320" s="5" t="s">
        <v>1061</v>
      </c>
      <c r="F320">
        <v>7.5</v>
      </c>
      <c r="G320" t="s">
        <v>3821</v>
      </c>
      <c r="H320" t="s">
        <v>3822</v>
      </c>
      <c r="I320" t="s">
        <v>3822</v>
      </c>
      <c r="J320" t="s">
        <v>3822</v>
      </c>
      <c r="K320" t="s">
        <v>3821</v>
      </c>
      <c r="L320" t="s">
        <v>3821</v>
      </c>
      <c r="M320" t="s">
        <v>3821</v>
      </c>
      <c r="N320" t="s">
        <v>3822</v>
      </c>
      <c r="O3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0" t="str">
        <f>IF(OR(Table2[[#This Row],[QE2: method]]="none",Table2[[#This Row],[QE3: l+m]]="none",Table2[[#This Row],[QE5: long]]="none",Table2[[#This Row],[QE8: results]]="none"),"reject","ok")</f>
        <v>ok</v>
      </c>
      <c r="Q320" s="5" t="str">
        <f>IF(Table2[[#This Row],[QE score]]&lt;=$Q$1,"reject","ok")</f>
        <v>reject</v>
      </c>
      <c r="R320" s="5" t="str">
        <f>IF(AND(Table2[[#This Row],[QE R1:
QE2/3/5/8]] &lt;&gt; "reject", Table2[[#This Row],[QE R2:
cut-off]] &lt;&gt; "reject"),"yes","no")</f>
        <v>no</v>
      </c>
    </row>
    <row r="321" spans="1:18" x14ac:dyDescent="0.25">
      <c r="A321" t="s">
        <v>2330</v>
      </c>
      <c r="B321" t="s">
        <v>590</v>
      </c>
      <c r="C321" s="5">
        <v>2019</v>
      </c>
      <c r="D321" s="5" t="s">
        <v>592</v>
      </c>
      <c r="E321" s="5" t="s">
        <v>2333</v>
      </c>
      <c r="F321">
        <v>7.5</v>
      </c>
      <c r="G321" t="s">
        <v>3821</v>
      </c>
      <c r="H321" t="s">
        <v>3821</v>
      </c>
      <c r="I321" t="s">
        <v>3822</v>
      </c>
      <c r="J321" t="s">
        <v>3821</v>
      </c>
      <c r="K321" t="s">
        <v>3821</v>
      </c>
      <c r="L321" t="s">
        <v>3821</v>
      </c>
      <c r="M321" t="s">
        <v>3823</v>
      </c>
      <c r="N321" t="s">
        <v>3822</v>
      </c>
      <c r="O3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1" t="str">
        <f>IF(OR(Table2[[#This Row],[QE2: method]]="none",Table2[[#This Row],[QE3: l+m]]="none",Table2[[#This Row],[QE5: long]]="none",Table2[[#This Row],[QE8: results]]="none"),"reject","ok")</f>
        <v>ok</v>
      </c>
      <c r="Q321" s="5" t="str">
        <f>IF(Table2[[#This Row],[QE score]]&lt;=$Q$1,"reject","ok")</f>
        <v>reject</v>
      </c>
      <c r="R321" s="5" t="str">
        <f>IF(AND(Table2[[#This Row],[QE R1:
QE2/3/5/8]] &lt;&gt; "reject", Table2[[#This Row],[QE R2:
cut-off]] &lt;&gt; "reject"),"yes","no")</f>
        <v>no</v>
      </c>
    </row>
    <row r="322" spans="1:18" x14ac:dyDescent="0.25">
      <c r="A322" t="s">
        <v>546</v>
      </c>
      <c r="B322" t="s">
        <v>547</v>
      </c>
      <c r="C322" s="5">
        <v>2019</v>
      </c>
      <c r="D322" s="5" t="s">
        <v>548</v>
      </c>
      <c r="E322" s="5" t="s">
        <v>2711</v>
      </c>
      <c r="F322">
        <v>7.5</v>
      </c>
      <c r="G322" t="s">
        <v>3823</v>
      </c>
      <c r="H322" t="s">
        <v>3822</v>
      </c>
      <c r="I322" t="s">
        <v>3821</v>
      </c>
      <c r="J322" t="s">
        <v>3822</v>
      </c>
      <c r="K322" t="s">
        <v>3821</v>
      </c>
      <c r="L322" t="s">
        <v>3821</v>
      </c>
      <c r="M322" t="s">
        <v>3821</v>
      </c>
      <c r="N322" t="s">
        <v>3822</v>
      </c>
      <c r="O3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2" t="str">
        <f>IF(OR(Table2[[#This Row],[QE2: method]]="none",Table2[[#This Row],[QE3: l+m]]="none",Table2[[#This Row],[QE5: long]]="none",Table2[[#This Row],[QE8: results]]="none"),"reject","ok")</f>
        <v>ok</v>
      </c>
      <c r="Q322" s="5" t="str">
        <f>IF(Table2[[#This Row],[QE score]]&lt;=$Q$1,"reject","ok")</f>
        <v>reject</v>
      </c>
      <c r="R322" s="5" t="str">
        <f>IF(AND(Table2[[#This Row],[QE R1:
QE2/3/5/8]] &lt;&gt; "reject", Table2[[#This Row],[QE R2:
cut-off]] &lt;&gt; "reject"),"yes","no")</f>
        <v>no</v>
      </c>
    </row>
    <row r="323" spans="1:18" x14ac:dyDescent="0.25">
      <c r="A323" t="s">
        <v>3633</v>
      </c>
      <c r="B323" t="s">
        <v>276</v>
      </c>
      <c r="C323" s="5">
        <v>2019</v>
      </c>
      <c r="D323" s="5" t="s">
        <v>278</v>
      </c>
      <c r="E323" s="5" t="s">
        <v>3636</v>
      </c>
      <c r="F323">
        <v>7.5</v>
      </c>
      <c r="G323" t="s">
        <v>3822</v>
      </c>
      <c r="H323" t="s">
        <v>3822</v>
      </c>
      <c r="I323" t="s">
        <v>3822</v>
      </c>
      <c r="J323" t="s">
        <v>3821</v>
      </c>
      <c r="K323" t="s">
        <v>3821</v>
      </c>
      <c r="L323" t="s">
        <v>3821</v>
      </c>
      <c r="M323" t="s">
        <v>3821</v>
      </c>
      <c r="N323" t="s">
        <v>3822</v>
      </c>
      <c r="O3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3" t="str">
        <f>IF(OR(Table2[[#This Row],[QE2: method]]="none",Table2[[#This Row],[QE3: l+m]]="none",Table2[[#This Row],[QE5: long]]="none",Table2[[#This Row],[QE8: results]]="none"),"reject","ok")</f>
        <v>ok</v>
      </c>
      <c r="Q323" s="5" t="str">
        <f>IF(Table2[[#This Row],[QE score]]&lt;=$Q$1,"reject","ok")</f>
        <v>reject</v>
      </c>
      <c r="R323" s="5" t="str">
        <f>IF(AND(Table2[[#This Row],[QE R1:
QE2/3/5/8]] &lt;&gt; "reject", Table2[[#This Row],[QE R2:
cut-off]] &lt;&gt; "reject"),"yes","no")</f>
        <v>no</v>
      </c>
    </row>
    <row r="324" spans="1:18" x14ac:dyDescent="0.25">
      <c r="A324" t="s">
        <v>1007</v>
      </c>
      <c r="B324" t="s">
        <v>1008</v>
      </c>
      <c r="C324" s="5">
        <v>2019</v>
      </c>
      <c r="D324" s="5" t="s">
        <v>1012</v>
      </c>
      <c r="E324" s="5" t="s">
        <v>1013</v>
      </c>
      <c r="F324">
        <v>6.5</v>
      </c>
      <c r="G324" t="s">
        <v>3822</v>
      </c>
      <c r="H324" t="s">
        <v>3822</v>
      </c>
      <c r="I324" t="s">
        <v>3822</v>
      </c>
      <c r="J324" t="s">
        <v>3821</v>
      </c>
      <c r="K324" t="s">
        <v>3821</v>
      </c>
      <c r="L324" t="s">
        <v>3821</v>
      </c>
      <c r="M324" t="s">
        <v>3823</v>
      </c>
      <c r="N324" t="s">
        <v>3822</v>
      </c>
      <c r="O3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24" t="str">
        <f>IF(OR(Table2[[#This Row],[QE2: method]]="none",Table2[[#This Row],[QE3: l+m]]="none",Table2[[#This Row],[QE5: long]]="none",Table2[[#This Row],[QE8: results]]="none"),"reject","ok")</f>
        <v>ok</v>
      </c>
      <c r="Q324" s="5" t="str">
        <f>IF(Table2[[#This Row],[QE score]]&lt;=$Q$1,"reject","ok")</f>
        <v>reject</v>
      </c>
      <c r="R324" s="5" t="str">
        <f>IF(AND(Table2[[#This Row],[QE R1:
QE2/3/5/8]] &lt;&gt; "reject", Table2[[#This Row],[QE R2:
cut-off]] &lt;&gt; "reject"),"yes","no")</f>
        <v>no</v>
      </c>
    </row>
    <row r="325" spans="1:18" x14ac:dyDescent="0.25">
      <c r="A325" t="s">
        <v>3553</v>
      </c>
      <c r="B325" t="s">
        <v>405</v>
      </c>
      <c r="C325" s="5">
        <v>2019</v>
      </c>
      <c r="D325" s="5" t="s">
        <v>407</v>
      </c>
      <c r="E325" s="5" t="s">
        <v>3555</v>
      </c>
      <c r="F325">
        <v>6</v>
      </c>
      <c r="G325" t="s">
        <v>3822</v>
      </c>
      <c r="H325" t="s">
        <v>3821</v>
      </c>
      <c r="I325" t="s">
        <v>3821</v>
      </c>
      <c r="J325" t="s">
        <v>3821</v>
      </c>
      <c r="K325" t="s">
        <v>3823</v>
      </c>
      <c r="L325" t="s">
        <v>3821</v>
      </c>
      <c r="M325" t="s">
        <v>3823</v>
      </c>
      <c r="N325" t="s">
        <v>3822</v>
      </c>
      <c r="O3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5" t="str">
        <f>IF(OR(Table2[[#This Row],[QE2: method]]="none",Table2[[#This Row],[QE3: l+m]]="none",Table2[[#This Row],[QE5: long]]="none",Table2[[#This Row],[QE8: results]]="none"),"reject","ok")</f>
        <v>reject</v>
      </c>
      <c r="Q325" s="5" t="str">
        <f>IF(Table2[[#This Row],[QE score]]&lt;=$Q$1,"reject","ok")</f>
        <v>reject</v>
      </c>
      <c r="R325" s="5" t="str">
        <f>IF(AND(Table2[[#This Row],[QE R1:
QE2/3/5/8]] &lt;&gt; "reject", Table2[[#This Row],[QE R2:
cut-off]] &lt;&gt; "reject"),"yes","no")</f>
        <v>no</v>
      </c>
    </row>
    <row r="326" spans="1:18" x14ac:dyDescent="0.25">
      <c r="A326" t="s">
        <v>3474</v>
      </c>
      <c r="B326" t="s">
        <v>3475</v>
      </c>
      <c r="C326" s="5">
        <v>2019</v>
      </c>
      <c r="D326" s="5" t="s">
        <v>3478</v>
      </c>
      <c r="E326" s="5" t="s">
        <v>3479</v>
      </c>
      <c r="F326">
        <v>7</v>
      </c>
      <c r="G326" t="s">
        <v>3822</v>
      </c>
      <c r="H326" t="s">
        <v>3822</v>
      </c>
      <c r="I326" t="s">
        <v>3822</v>
      </c>
      <c r="J326" t="s">
        <v>3822</v>
      </c>
      <c r="K326" t="s">
        <v>3821</v>
      </c>
      <c r="L326" t="s">
        <v>3821</v>
      </c>
      <c r="M326" t="s">
        <v>3821</v>
      </c>
      <c r="N326" t="s">
        <v>3822</v>
      </c>
      <c r="O3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6" t="str">
        <f>IF(OR(Table2[[#This Row],[QE2: method]]="none",Table2[[#This Row],[QE3: l+m]]="none",Table2[[#This Row],[QE5: long]]="none",Table2[[#This Row],[QE8: results]]="none"),"reject","ok")</f>
        <v>ok</v>
      </c>
      <c r="Q326" s="5" t="str">
        <f>IF(Table2[[#This Row],[QE score]]&lt;=$Q$1,"reject","ok")</f>
        <v>reject</v>
      </c>
      <c r="R326" s="5" t="str">
        <f>IF(AND(Table2[[#This Row],[QE R1:
QE2/3/5/8]] &lt;&gt; "reject", Table2[[#This Row],[QE R2:
cut-off]] &lt;&gt; "reject"),"yes","no")</f>
        <v>no</v>
      </c>
    </row>
    <row r="327" spans="1:18" x14ac:dyDescent="0.25">
      <c r="A327" t="s">
        <v>1030</v>
      </c>
      <c r="B327" t="s">
        <v>1031</v>
      </c>
      <c r="C327" s="5">
        <v>2019</v>
      </c>
      <c r="D327" s="5" t="s">
        <v>1034</v>
      </c>
      <c r="E327" s="5" t="s">
        <v>2205</v>
      </c>
      <c r="F327">
        <v>5.5</v>
      </c>
      <c r="G327" t="s">
        <v>3823</v>
      </c>
      <c r="H327" t="s">
        <v>3821</v>
      </c>
      <c r="I327" t="s">
        <v>3821</v>
      </c>
      <c r="J327" t="s">
        <v>3821</v>
      </c>
      <c r="K327" t="s">
        <v>3823</v>
      </c>
      <c r="L327" t="s">
        <v>3821</v>
      </c>
      <c r="M327" t="s">
        <v>3823</v>
      </c>
      <c r="N327" t="s">
        <v>3822</v>
      </c>
      <c r="O3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27" t="str">
        <f>IF(OR(Table2[[#This Row],[QE2: method]]="none",Table2[[#This Row],[QE3: l+m]]="none",Table2[[#This Row],[QE5: long]]="none",Table2[[#This Row],[QE8: results]]="none"),"reject","ok")</f>
        <v>reject</v>
      </c>
      <c r="Q327" s="5" t="str">
        <f>IF(Table2[[#This Row],[QE score]]&lt;=$Q$1,"reject","ok")</f>
        <v>reject</v>
      </c>
      <c r="R327" s="5" t="str">
        <f>IF(AND(Table2[[#This Row],[QE R1:
QE2/3/5/8]] &lt;&gt; "reject", Table2[[#This Row],[QE R2:
cut-off]] &lt;&gt; "reject"),"yes","no")</f>
        <v>no</v>
      </c>
    </row>
    <row r="328" spans="1:18" x14ac:dyDescent="0.25">
      <c r="A328" t="s">
        <v>2582</v>
      </c>
      <c r="B328" t="s">
        <v>655</v>
      </c>
      <c r="C328" s="5">
        <v>2019</v>
      </c>
      <c r="D328" s="5" t="s">
        <v>657</v>
      </c>
      <c r="E328" s="5" t="s">
        <v>2584</v>
      </c>
      <c r="F328">
        <v>3</v>
      </c>
      <c r="G328" t="s">
        <v>3823</v>
      </c>
      <c r="H328" t="s">
        <v>3822</v>
      </c>
      <c r="I328" t="s">
        <v>3821</v>
      </c>
      <c r="J328" t="s">
        <v>3822</v>
      </c>
      <c r="K328" t="s">
        <v>3823</v>
      </c>
      <c r="L328" t="s">
        <v>3823</v>
      </c>
      <c r="M328" t="s">
        <v>3823</v>
      </c>
      <c r="N328" t="s">
        <v>3823</v>
      </c>
      <c r="O3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28" t="str">
        <f>IF(OR(Table2[[#This Row],[QE2: method]]="none",Table2[[#This Row],[QE3: l+m]]="none",Table2[[#This Row],[QE5: long]]="none",Table2[[#This Row],[QE8: results]]="none"),"reject","ok")</f>
        <v>reject</v>
      </c>
      <c r="Q328" s="5" t="str">
        <f>IF(Table2[[#This Row],[QE score]]&lt;=$Q$1,"reject","ok")</f>
        <v>reject</v>
      </c>
      <c r="R328" s="5" t="str">
        <f>IF(AND(Table2[[#This Row],[QE R1:
QE2/3/5/8]] &lt;&gt; "reject", Table2[[#This Row],[QE R2:
cut-off]] &lt;&gt; "reject"),"yes","no")</f>
        <v>no</v>
      </c>
    </row>
    <row r="329" spans="1:18" x14ac:dyDescent="0.25">
      <c r="A329" t="s">
        <v>1963</v>
      </c>
      <c r="B329" t="s">
        <v>672</v>
      </c>
      <c r="C329" s="5">
        <v>2019</v>
      </c>
      <c r="D329" s="5" t="s">
        <v>674</v>
      </c>
      <c r="E329" s="5" t="s">
        <v>1967</v>
      </c>
      <c r="F329">
        <v>3.5</v>
      </c>
      <c r="G329" t="s">
        <v>3821</v>
      </c>
      <c r="H329" t="s">
        <v>3822</v>
      </c>
      <c r="I329" t="s">
        <v>3821</v>
      </c>
      <c r="J329" t="s">
        <v>3823</v>
      </c>
      <c r="K329" t="s">
        <v>3823</v>
      </c>
      <c r="L329" t="s">
        <v>3823</v>
      </c>
      <c r="M329" t="s">
        <v>3823</v>
      </c>
      <c r="N329" t="s">
        <v>3823</v>
      </c>
      <c r="O3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329" t="str">
        <f>IF(OR(Table2[[#This Row],[QE2: method]]="none",Table2[[#This Row],[QE3: l+m]]="none",Table2[[#This Row],[QE5: long]]="none",Table2[[#This Row],[QE8: results]]="none"),"reject","ok")</f>
        <v>reject</v>
      </c>
      <c r="Q329" s="5" t="str">
        <f>IF(Table2[[#This Row],[QE score]]&lt;=$Q$1,"reject","ok")</f>
        <v>reject</v>
      </c>
      <c r="R329" s="5" t="str">
        <f>IF(AND(Table2[[#This Row],[QE R1:
QE2/3/5/8]] &lt;&gt; "reject", Table2[[#This Row],[QE R2:
cut-off]] &lt;&gt; "reject"),"yes","no")</f>
        <v>no</v>
      </c>
    </row>
    <row r="330" spans="1:18" x14ac:dyDescent="0.25">
      <c r="A330" t="s">
        <v>3508</v>
      </c>
      <c r="B330" t="s">
        <v>503</v>
      </c>
      <c r="C330" s="5">
        <v>2019</v>
      </c>
      <c r="D330" s="5" t="s">
        <v>505</v>
      </c>
      <c r="E330" s="5" t="s">
        <v>3511</v>
      </c>
      <c r="F330">
        <v>5</v>
      </c>
      <c r="G330" t="s">
        <v>3823</v>
      </c>
      <c r="H330" t="s">
        <v>3822</v>
      </c>
      <c r="I330" t="s">
        <v>3821</v>
      </c>
      <c r="J330" t="s">
        <v>3821</v>
      </c>
      <c r="K330" t="s">
        <v>3823</v>
      </c>
      <c r="L330" t="s">
        <v>3821</v>
      </c>
      <c r="M330" t="s">
        <v>3823</v>
      </c>
      <c r="N330" t="s">
        <v>3822</v>
      </c>
      <c r="O3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0" t="str">
        <f>IF(OR(Table2[[#This Row],[QE2: method]]="none",Table2[[#This Row],[QE3: l+m]]="none",Table2[[#This Row],[QE5: long]]="none",Table2[[#This Row],[QE8: results]]="none"),"reject","ok")</f>
        <v>reject</v>
      </c>
      <c r="Q330" s="5" t="str">
        <f>IF(Table2[[#This Row],[QE score]]&lt;=$Q$1,"reject","ok")</f>
        <v>reject</v>
      </c>
      <c r="R330" s="5" t="str">
        <f>IF(AND(Table2[[#This Row],[QE R1:
QE2/3/5/8]] &lt;&gt; "reject", Table2[[#This Row],[QE R2:
cut-off]] &lt;&gt; "reject"),"yes","no")</f>
        <v>no</v>
      </c>
    </row>
    <row r="331" spans="1:18" x14ac:dyDescent="0.25">
      <c r="A331" t="s">
        <v>220</v>
      </c>
      <c r="B331" t="s">
        <v>221</v>
      </c>
      <c r="C331" s="5">
        <v>2019</v>
      </c>
      <c r="D331" s="5" t="s">
        <v>223</v>
      </c>
      <c r="E331" s="5" t="s">
        <v>3504</v>
      </c>
      <c r="F331">
        <v>7.5</v>
      </c>
      <c r="G331" t="s">
        <v>3823</v>
      </c>
      <c r="H331" t="s">
        <v>3822</v>
      </c>
      <c r="I331" t="s">
        <v>3821</v>
      </c>
      <c r="J331" t="s">
        <v>3822</v>
      </c>
      <c r="K331" t="s">
        <v>3821</v>
      </c>
      <c r="L331" t="s">
        <v>3821</v>
      </c>
      <c r="M331" t="s">
        <v>3821</v>
      </c>
      <c r="N331" t="s">
        <v>3822</v>
      </c>
      <c r="O3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1" t="str">
        <f>IF(OR(Table2[[#This Row],[QE2: method]]="none",Table2[[#This Row],[QE3: l+m]]="none",Table2[[#This Row],[QE5: long]]="none",Table2[[#This Row],[QE8: results]]="none"),"reject","ok")</f>
        <v>ok</v>
      </c>
      <c r="Q331" s="5" t="str">
        <f>IF(Table2[[#This Row],[QE score]]&lt;=$Q$1,"reject","ok")</f>
        <v>reject</v>
      </c>
      <c r="R331" s="5" t="str">
        <f>IF(AND(Table2[[#This Row],[QE R1:
QE2/3/5/8]] &lt;&gt; "reject", Table2[[#This Row],[QE R2:
cut-off]] &lt;&gt; "reject"),"yes","no")</f>
        <v>no</v>
      </c>
    </row>
    <row r="332" spans="1:18" x14ac:dyDescent="0.25">
      <c r="A332" t="s">
        <v>1976</v>
      </c>
      <c r="B332" t="s">
        <v>675</v>
      </c>
      <c r="C332" s="5">
        <v>2019</v>
      </c>
      <c r="D332" s="5" t="s">
        <v>677</v>
      </c>
      <c r="E332" s="5" t="s">
        <v>1979</v>
      </c>
      <c r="F332">
        <v>5.5</v>
      </c>
      <c r="G332" t="s">
        <v>3822</v>
      </c>
      <c r="H332" t="s">
        <v>3822</v>
      </c>
      <c r="I332" t="s">
        <v>3821</v>
      </c>
      <c r="J332" t="s">
        <v>3822</v>
      </c>
      <c r="K332" t="s">
        <v>3821</v>
      </c>
      <c r="L332" t="s">
        <v>3823</v>
      </c>
      <c r="M332" t="s">
        <v>3823</v>
      </c>
      <c r="N332" t="s">
        <v>3823</v>
      </c>
      <c r="O3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32" t="str">
        <f>IF(OR(Table2[[#This Row],[QE2: method]]="none",Table2[[#This Row],[QE3: l+m]]="none",Table2[[#This Row],[QE5: long]]="none",Table2[[#This Row],[QE8: results]]="none"),"reject","ok")</f>
        <v>reject</v>
      </c>
      <c r="Q332" s="5" t="str">
        <f>IF(Table2[[#This Row],[QE score]]&lt;=$Q$1,"reject","ok")</f>
        <v>reject</v>
      </c>
      <c r="R332" s="5" t="str">
        <f>IF(AND(Table2[[#This Row],[QE R1:
QE2/3/5/8]] &lt;&gt; "reject", Table2[[#This Row],[QE R2:
cut-off]] &lt;&gt; "reject"),"yes","no")</f>
        <v>no</v>
      </c>
    </row>
    <row r="333" spans="1:18" x14ac:dyDescent="0.25">
      <c r="A333" t="s">
        <v>408</v>
      </c>
      <c r="B333" t="s">
        <v>409</v>
      </c>
      <c r="C333" s="5">
        <v>2019</v>
      </c>
      <c r="D333" s="5" t="s">
        <v>411</v>
      </c>
      <c r="E333" s="5" t="s">
        <v>3519</v>
      </c>
      <c r="F333">
        <v>7</v>
      </c>
      <c r="G333" t="s">
        <v>3822</v>
      </c>
      <c r="H333" t="s">
        <v>3822</v>
      </c>
      <c r="I333" t="s">
        <v>3821</v>
      </c>
      <c r="J333" t="s">
        <v>3822</v>
      </c>
      <c r="K333" t="s">
        <v>3821</v>
      </c>
      <c r="L333" t="s">
        <v>3821</v>
      </c>
      <c r="M333" t="s">
        <v>3823</v>
      </c>
      <c r="N333" t="s">
        <v>3822</v>
      </c>
      <c r="O3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3" t="str">
        <f>IF(OR(Table2[[#This Row],[QE2: method]]="none",Table2[[#This Row],[QE3: l+m]]="none",Table2[[#This Row],[QE5: long]]="none",Table2[[#This Row],[QE8: results]]="none"),"reject","ok")</f>
        <v>ok</v>
      </c>
      <c r="Q333" s="5" t="str">
        <f>IF(Table2[[#This Row],[QE score]]&lt;=$Q$1,"reject","ok")</f>
        <v>reject</v>
      </c>
      <c r="R333" s="5" t="str">
        <f>IF(AND(Table2[[#This Row],[QE R1:
QE2/3/5/8]] &lt;&gt; "reject", Table2[[#This Row],[QE R2:
cut-off]] &lt;&gt; "reject"),"yes","no")</f>
        <v>no</v>
      </c>
    </row>
    <row r="334" spans="1:18" x14ac:dyDescent="0.25">
      <c r="A334" t="s">
        <v>553</v>
      </c>
      <c r="B334" t="s">
        <v>554</v>
      </c>
      <c r="C334" s="5">
        <v>2019</v>
      </c>
      <c r="D334" s="5" t="s">
        <v>558</v>
      </c>
      <c r="E334" s="5" t="s">
        <v>2564</v>
      </c>
      <c r="F334">
        <v>5</v>
      </c>
      <c r="G334" t="s">
        <v>3823</v>
      </c>
      <c r="H334" t="s">
        <v>3822</v>
      </c>
      <c r="I334" t="s">
        <v>3821</v>
      </c>
      <c r="J334" t="s">
        <v>3821</v>
      </c>
      <c r="K334" t="s">
        <v>3823</v>
      </c>
      <c r="L334" t="s">
        <v>3821</v>
      </c>
      <c r="M334" t="s">
        <v>3823</v>
      </c>
      <c r="N334" t="s">
        <v>3822</v>
      </c>
      <c r="O3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4" t="str">
        <f>IF(OR(Table2[[#This Row],[QE2: method]]="none",Table2[[#This Row],[QE3: l+m]]="none",Table2[[#This Row],[QE5: long]]="none",Table2[[#This Row],[QE8: results]]="none"),"reject","ok")</f>
        <v>reject</v>
      </c>
      <c r="Q334" s="5" t="str">
        <f>IF(Table2[[#This Row],[QE score]]&lt;=$Q$1,"reject","ok")</f>
        <v>reject</v>
      </c>
      <c r="R334" s="5" t="str">
        <f>IF(AND(Table2[[#This Row],[QE R1:
QE2/3/5/8]] &lt;&gt; "reject", Table2[[#This Row],[QE R2:
cut-off]] &lt;&gt; "reject"),"yes","no")</f>
        <v>no</v>
      </c>
    </row>
    <row r="335" spans="1:18" x14ac:dyDescent="0.25">
      <c r="A335" t="s">
        <v>798</v>
      </c>
      <c r="B335" t="s">
        <v>799</v>
      </c>
      <c r="C335" s="5">
        <v>2019</v>
      </c>
      <c r="D335" s="5" t="s">
        <v>1351</v>
      </c>
      <c r="E335" s="5" t="s">
        <v>3629</v>
      </c>
      <c r="F335">
        <v>7</v>
      </c>
      <c r="G335" t="s">
        <v>3823</v>
      </c>
      <c r="H335" t="s">
        <v>3822</v>
      </c>
      <c r="I335" t="s">
        <v>3822</v>
      </c>
      <c r="J335" t="s">
        <v>3822</v>
      </c>
      <c r="K335" t="s">
        <v>3821</v>
      </c>
      <c r="L335" t="s">
        <v>3821</v>
      </c>
      <c r="M335" t="s">
        <v>3821</v>
      </c>
      <c r="N335" t="s">
        <v>3821</v>
      </c>
      <c r="O3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5" t="str">
        <f>IF(OR(Table2[[#This Row],[QE2: method]]="none",Table2[[#This Row],[QE3: l+m]]="none",Table2[[#This Row],[QE5: long]]="none",Table2[[#This Row],[QE8: results]]="none"),"reject","ok")</f>
        <v>ok</v>
      </c>
      <c r="Q335" s="5" t="str">
        <f>IF(Table2[[#This Row],[QE score]]&lt;=$Q$1,"reject","ok")</f>
        <v>reject</v>
      </c>
      <c r="R335" s="5" t="str">
        <f>IF(AND(Table2[[#This Row],[QE R1:
QE2/3/5/8]] &lt;&gt; "reject", Table2[[#This Row],[QE R2:
cut-off]] &lt;&gt; "reject"),"yes","no")</f>
        <v>no</v>
      </c>
    </row>
    <row r="336" spans="1:18" x14ac:dyDescent="0.25">
      <c r="A336" t="s">
        <v>3532</v>
      </c>
      <c r="B336" t="s">
        <v>693</v>
      </c>
      <c r="C336" s="5">
        <v>2019</v>
      </c>
      <c r="D336" s="5" t="s">
        <v>695</v>
      </c>
      <c r="E336" s="5" t="s">
        <v>3535</v>
      </c>
      <c r="F336">
        <v>7.5</v>
      </c>
      <c r="G336" t="s">
        <v>3821</v>
      </c>
      <c r="H336" t="s">
        <v>3822</v>
      </c>
      <c r="I336" t="s">
        <v>3822</v>
      </c>
      <c r="J336" t="s">
        <v>3822</v>
      </c>
      <c r="K336" t="s">
        <v>3821</v>
      </c>
      <c r="L336" t="s">
        <v>3821</v>
      </c>
      <c r="M336" t="s">
        <v>3821</v>
      </c>
      <c r="N336" t="s">
        <v>3822</v>
      </c>
      <c r="O3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6" t="str">
        <f>IF(OR(Table2[[#This Row],[QE2: method]]="none",Table2[[#This Row],[QE3: l+m]]="none",Table2[[#This Row],[QE5: long]]="none",Table2[[#This Row],[QE8: results]]="none"),"reject","ok")</f>
        <v>ok</v>
      </c>
      <c r="Q336" s="5" t="str">
        <f>IF(Table2[[#This Row],[QE score]]&lt;=$Q$1,"reject","ok")</f>
        <v>reject</v>
      </c>
      <c r="R336" s="5" t="str">
        <f>IF(AND(Table2[[#This Row],[QE R1:
QE2/3/5/8]] &lt;&gt; "reject", Table2[[#This Row],[QE R2:
cut-off]] &lt;&gt; "reject"),"yes","no")</f>
        <v>no</v>
      </c>
    </row>
    <row r="337" spans="1:18" x14ac:dyDescent="0.25">
      <c r="A337" t="s">
        <v>451</v>
      </c>
      <c r="B337" t="s">
        <v>182</v>
      </c>
      <c r="C337" s="5">
        <v>2019</v>
      </c>
      <c r="D337" s="5" t="s">
        <v>452</v>
      </c>
      <c r="E337" s="5" t="s">
        <v>3540</v>
      </c>
      <c r="F337">
        <v>4</v>
      </c>
      <c r="G337" t="s">
        <v>3823</v>
      </c>
      <c r="H337" t="s">
        <v>3822</v>
      </c>
      <c r="I337" t="s">
        <v>3821</v>
      </c>
      <c r="J337" t="s">
        <v>3822</v>
      </c>
      <c r="K337" t="s">
        <v>3823</v>
      </c>
      <c r="L337" t="s">
        <v>3821</v>
      </c>
      <c r="M337" t="s">
        <v>3823</v>
      </c>
      <c r="N337" t="s">
        <v>3823</v>
      </c>
      <c r="O3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37" t="str">
        <f>IF(OR(Table2[[#This Row],[QE2: method]]="none",Table2[[#This Row],[QE3: l+m]]="none",Table2[[#This Row],[QE5: long]]="none",Table2[[#This Row],[QE8: results]]="none"),"reject","ok")</f>
        <v>reject</v>
      </c>
      <c r="Q337" s="5" t="str">
        <f>IF(Table2[[#This Row],[QE score]]&lt;=$Q$1,"reject","ok")</f>
        <v>reject</v>
      </c>
      <c r="R337" s="5" t="str">
        <f>IF(AND(Table2[[#This Row],[QE R1:
QE2/3/5/8]] &lt;&gt; "reject", Table2[[#This Row],[QE R2:
cut-off]] &lt;&gt; "reject"),"yes","no")</f>
        <v>no</v>
      </c>
    </row>
    <row r="338" spans="1:18" x14ac:dyDescent="0.25">
      <c r="A338" t="s">
        <v>834</v>
      </c>
      <c r="B338" t="s">
        <v>835</v>
      </c>
      <c r="C338" s="5">
        <v>2020</v>
      </c>
      <c r="D338" s="5" t="s">
        <v>840</v>
      </c>
      <c r="E338" s="5" t="s">
        <v>841</v>
      </c>
      <c r="F338">
        <v>7</v>
      </c>
      <c r="G338" t="s">
        <v>3823</v>
      </c>
      <c r="H338" t="s">
        <v>3822</v>
      </c>
      <c r="I338" t="s">
        <v>3821</v>
      </c>
      <c r="J338" t="s">
        <v>3822</v>
      </c>
      <c r="K338" t="s">
        <v>3821</v>
      </c>
      <c r="L338" t="s">
        <v>3821</v>
      </c>
      <c r="M338" t="s">
        <v>3821</v>
      </c>
      <c r="N338" t="s">
        <v>3823</v>
      </c>
      <c r="O3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8" t="str">
        <f>IF(OR(Table2[[#This Row],[QE2: method]]="none",Table2[[#This Row],[QE3: l+m]]="none",Table2[[#This Row],[QE5: long]]="none",Table2[[#This Row],[QE8: results]]="none"),"reject","ok")</f>
        <v>reject</v>
      </c>
      <c r="Q338" s="5" t="str">
        <f>IF(Table2[[#This Row],[QE score]]&lt;=$Q$1,"reject","ok")</f>
        <v>reject</v>
      </c>
      <c r="R338" s="5" t="str">
        <f>IF(AND(Table2[[#This Row],[QE R1:
QE2/3/5/8]] &lt;&gt; "reject", Table2[[#This Row],[QE R2:
cut-off]] &lt;&gt; "reject"),"yes","no")</f>
        <v>no</v>
      </c>
    </row>
    <row r="339" spans="1:18" x14ac:dyDescent="0.25">
      <c r="A339" t="s">
        <v>2070</v>
      </c>
      <c r="B339" t="s">
        <v>2071</v>
      </c>
      <c r="C339" s="5">
        <v>2020</v>
      </c>
      <c r="D339" s="5" t="s">
        <v>2075</v>
      </c>
      <c r="E339" s="5" t="s">
        <v>2076</v>
      </c>
      <c r="F339">
        <v>6</v>
      </c>
      <c r="G339" t="s">
        <v>3823</v>
      </c>
      <c r="H339" t="s">
        <v>3822</v>
      </c>
      <c r="I339" t="s">
        <v>3821</v>
      </c>
      <c r="J339" t="s">
        <v>3821</v>
      </c>
      <c r="K339" t="s">
        <v>3821</v>
      </c>
      <c r="L339" t="s">
        <v>3823</v>
      </c>
      <c r="M339" t="s">
        <v>3823</v>
      </c>
      <c r="N339" t="s">
        <v>3822</v>
      </c>
      <c r="O3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39" t="str">
        <f>IF(OR(Table2[[#This Row],[QE2: method]]="none",Table2[[#This Row],[QE3: l+m]]="none",Table2[[#This Row],[QE5: long]]="none",Table2[[#This Row],[QE8: results]]="none"),"reject","ok")</f>
        <v>ok</v>
      </c>
      <c r="Q339" s="5" t="str">
        <f>IF(Table2[[#This Row],[QE score]]&lt;=$Q$1,"reject","ok")</f>
        <v>reject</v>
      </c>
      <c r="R339" s="5" t="str">
        <f>IF(AND(Table2[[#This Row],[QE R1:
QE2/3/5/8]] &lt;&gt; "reject", Table2[[#This Row],[QE R2:
cut-off]] &lt;&gt; "reject"),"yes","no")</f>
        <v>no</v>
      </c>
    </row>
    <row r="340" spans="1:18" x14ac:dyDescent="0.25">
      <c r="A340" t="s">
        <v>1506</v>
      </c>
      <c r="B340" t="s">
        <v>57</v>
      </c>
      <c r="C340" s="5">
        <v>2020</v>
      </c>
      <c r="D340" s="5" t="s">
        <v>60</v>
      </c>
      <c r="E340" s="5" t="s">
        <v>1509</v>
      </c>
      <c r="F340">
        <v>7</v>
      </c>
      <c r="G340" t="s">
        <v>3822</v>
      </c>
      <c r="H340" t="s">
        <v>3822</v>
      </c>
      <c r="I340" t="s">
        <v>3821</v>
      </c>
      <c r="J340" t="s">
        <v>3822</v>
      </c>
      <c r="K340" t="s">
        <v>3821</v>
      </c>
      <c r="L340" t="s">
        <v>3821</v>
      </c>
      <c r="M340" t="s">
        <v>3823</v>
      </c>
      <c r="N340" t="s">
        <v>3822</v>
      </c>
      <c r="O3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40" t="str">
        <f>IF(OR(Table2[[#This Row],[QE2: method]]="none",Table2[[#This Row],[QE3: l+m]]="none",Table2[[#This Row],[QE5: long]]="none",Table2[[#This Row],[QE8: results]]="none"),"reject","ok")</f>
        <v>ok</v>
      </c>
      <c r="Q340" s="5" t="str">
        <f>IF(Table2[[#This Row],[QE score]]&lt;=$Q$1,"reject","ok")</f>
        <v>reject</v>
      </c>
      <c r="R340" s="5" t="str">
        <f>IF(AND(Table2[[#This Row],[QE R1:
QE2/3/5/8]] &lt;&gt; "reject", Table2[[#This Row],[QE R2:
cut-off]] &lt;&gt; "reject"),"yes","no")</f>
        <v>no</v>
      </c>
    </row>
    <row r="341" spans="1:18" x14ac:dyDescent="0.25">
      <c r="A341" t="s">
        <v>1841</v>
      </c>
      <c r="B341" t="s">
        <v>1842</v>
      </c>
      <c r="C341" s="5">
        <v>2020</v>
      </c>
      <c r="D341" s="5" t="s">
        <v>1845</v>
      </c>
      <c r="E341" s="5" t="s">
        <v>1846</v>
      </c>
      <c r="F341">
        <v>7.5</v>
      </c>
      <c r="G341" t="s">
        <v>3823</v>
      </c>
      <c r="H341" t="s">
        <v>3822</v>
      </c>
      <c r="I341" t="s">
        <v>3821</v>
      </c>
      <c r="J341" t="s">
        <v>3821</v>
      </c>
      <c r="K341" t="s">
        <v>3821</v>
      </c>
      <c r="L341" t="s">
        <v>3821</v>
      </c>
      <c r="M341" t="s">
        <v>3821</v>
      </c>
      <c r="N341" t="s">
        <v>3823</v>
      </c>
      <c r="O3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1" t="str">
        <f>IF(OR(Table2[[#This Row],[QE2: method]]="none",Table2[[#This Row],[QE3: l+m]]="none",Table2[[#This Row],[QE5: long]]="none",Table2[[#This Row],[QE8: results]]="none"),"reject","ok")</f>
        <v>reject</v>
      </c>
      <c r="Q341" s="5" t="str">
        <f>IF(Table2[[#This Row],[QE score]]&lt;=$Q$1,"reject","ok")</f>
        <v>reject</v>
      </c>
      <c r="R341" s="5" t="str">
        <f>IF(AND(Table2[[#This Row],[QE R1:
QE2/3/5/8]] &lt;&gt; "reject", Table2[[#This Row],[QE R2:
cut-off]] &lt;&gt; "reject"),"yes","no")</f>
        <v>no</v>
      </c>
    </row>
    <row r="342" spans="1:18" x14ac:dyDescent="0.25">
      <c r="A342" t="s">
        <v>761</v>
      </c>
      <c r="B342" t="s">
        <v>762</v>
      </c>
      <c r="C342" s="5">
        <v>2020</v>
      </c>
      <c r="D342" s="5" t="s">
        <v>2764</v>
      </c>
      <c r="E342" s="5" t="s">
        <v>3572</v>
      </c>
      <c r="F342">
        <v>7.5</v>
      </c>
      <c r="G342" t="s">
        <v>3822</v>
      </c>
      <c r="H342" t="s">
        <v>3822</v>
      </c>
      <c r="I342" t="s">
        <v>3821</v>
      </c>
      <c r="J342" t="s">
        <v>3821</v>
      </c>
      <c r="K342" t="s">
        <v>3821</v>
      </c>
      <c r="L342" t="s">
        <v>3821</v>
      </c>
      <c r="M342" t="s">
        <v>3823</v>
      </c>
      <c r="N342" t="s">
        <v>3822</v>
      </c>
      <c r="O3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2" t="str">
        <f>IF(OR(Table2[[#This Row],[QE2: method]]="none",Table2[[#This Row],[QE3: l+m]]="none",Table2[[#This Row],[QE5: long]]="none",Table2[[#This Row],[QE8: results]]="none"),"reject","ok")</f>
        <v>ok</v>
      </c>
      <c r="Q342" s="5" t="str">
        <f>IF(Table2[[#This Row],[QE score]]&lt;=$Q$1,"reject","ok")</f>
        <v>reject</v>
      </c>
      <c r="R342" s="5" t="str">
        <f>IF(AND(Table2[[#This Row],[QE R1:
QE2/3/5/8]] &lt;&gt; "reject", Table2[[#This Row],[QE R2:
cut-off]] &lt;&gt; "reject"),"yes","no")</f>
        <v>no</v>
      </c>
    </row>
    <row r="343" spans="1:18" x14ac:dyDescent="0.25">
      <c r="A343" t="s">
        <v>1547</v>
      </c>
      <c r="B343" t="s">
        <v>861</v>
      </c>
      <c r="C343" s="5">
        <v>2020</v>
      </c>
      <c r="D343" s="5" t="s">
        <v>862</v>
      </c>
      <c r="E343" s="5" t="s">
        <v>1550</v>
      </c>
      <c r="F343">
        <v>7.5</v>
      </c>
      <c r="G343" t="s">
        <v>3823</v>
      </c>
      <c r="H343" t="s">
        <v>3822</v>
      </c>
      <c r="I343" t="s">
        <v>3821</v>
      </c>
      <c r="J343" t="s">
        <v>3822</v>
      </c>
      <c r="K343" t="s">
        <v>3821</v>
      </c>
      <c r="L343" t="s">
        <v>3821</v>
      </c>
      <c r="M343" t="s">
        <v>3821</v>
      </c>
      <c r="N343" t="s">
        <v>3822</v>
      </c>
      <c r="O3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3" t="str">
        <f>IF(OR(Table2[[#This Row],[QE2: method]]="none",Table2[[#This Row],[QE3: l+m]]="none",Table2[[#This Row],[QE5: long]]="none",Table2[[#This Row],[QE8: results]]="none"),"reject","ok")</f>
        <v>ok</v>
      </c>
      <c r="Q343" s="5" t="str">
        <f>IF(Table2[[#This Row],[QE score]]&lt;=$Q$1,"reject","ok")</f>
        <v>reject</v>
      </c>
      <c r="R343" s="5" t="str">
        <f>IF(AND(Table2[[#This Row],[QE R1:
QE2/3/5/8]] &lt;&gt; "reject", Table2[[#This Row],[QE R2:
cut-off]] &lt;&gt; "reject"),"yes","no")</f>
        <v>no</v>
      </c>
    </row>
    <row r="344" spans="1:18" x14ac:dyDescent="0.25">
      <c r="A344" t="s">
        <v>1717</v>
      </c>
      <c r="B344" t="s">
        <v>104</v>
      </c>
      <c r="C344" s="5">
        <v>2020</v>
      </c>
      <c r="D344" s="5" t="s">
        <v>108</v>
      </c>
      <c r="E344" s="5" t="s">
        <v>1719</v>
      </c>
      <c r="F344">
        <v>6</v>
      </c>
      <c r="G344" t="s">
        <v>3823</v>
      </c>
      <c r="H344" t="s">
        <v>3821</v>
      </c>
      <c r="I344" t="s">
        <v>3821</v>
      </c>
      <c r="J344" t="s">
        <v>3822</v>
      </c>
      <c r="K344" t="s">
        <v>3823</v>
      </c>
      <c r="L344" t="s">
        <v>3821</v>
      </c>
      <c r="M344" t="s">
        <v>3821</v>
      </c>
      <c r="N344" t="s">
        <v>3822</v>
      </c>
      <c r="O3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44" t="str">
        <f>IF(OR(Table2[[#This Row],[QE2: method]]="none",Table2[[#This Row],[QE3: l+m]]="none",Table2[[#This Row],[QE5: long]]="none",Table2[[#This Row],[QE8: results]]="none"),"reject","ok")</f>
        <v>reject</v>
      </c>
      <c r="Q344" s="5" t="str">
        <f>IF(Table2[[#This Row],[QE score]]&lt;=$Q$1,"reject","ok")</f>
        <v>reject</v>
      </c>
      <c r="R344" s="5" t="str">
        <f>IF(AND(Table2[[#This Row],[QE R1:
QE2/3/5/8]] &lt;&gt; "reject", Table2[[#This Row],[QE R2:
cut-off]] &lt;&gt; "reject"),"yes","no")</f>
        <v>no</v>
      </c>
    </row>
    <row r="345" spans="1:18" x14ac:dyDescent="0.25">
      <c r="A345" t="s">
        <v>101</v>
      </c>
      <c r="B345" t="s">
        <v>966</v>
      </c>
      <c r="C345" s="5">
        <v>2020</v>
      </c>
      <c r="D345" s="5" t="s">
        <v>103</v>
      </c>
      <c r="E345" s="5" t="s">
        <v>3589</v>
      </c>
      <c r="F345">
        <v>2.5</v>
      </c>
      <c r="G345" t="s">
        <v>3823</v>
      </c>
      <c r="H345" t="s">
        <v>3823</v>
      </c>
      <c r="I345" t="s">
        <v>3821</v>
      </c>
      <c r="J345" t="s">
        <v>3822</v>
      </c>
      <c r="K345" t="s">
        <v>3823</v>
      </c>
      <c r="L345" t="s">
        <v>3823</v>
      </c>
      <c r="M345" t="s">
        <v>3823</v>
      </c>
      <c r="N345" t="s">
        <v>3823</v>
      </c>
      <c r="O3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45" t="str">
        <f>IF(OR(Table2[[#This Row],[QE2: method]]="none",Table2[[#This Row],[QE3: l+m]]="none",Table2[[#This Row],[QE5: long]]="none",Table2[[#This Row],[QE8: results]]="none"),"reject","ok")</f>
        <v>reject</v>
      </c>
      <c r="Q345" s="5" t="str">
        <f>IF(Table2[[#This Row],[QE score]]&lt;=$Q$1,"reject","ok")</f>
        <v>reject</v>
      </c>
      <c r="R345" s="5" t="str">
        <f>IF(AND(Table2[[#This Row],[QE R1:
QE2/3/5/8]] &lt;&gt; "reject", Table2[[#This Row],[QE R2:
cut-off]] &lt;&gt; "reject"),"yes","no")</f>
        <v>no</v>
      </c>
    </row>
    <row r="346" spans="1:18" x14ac:dyDescent="0.25">
      <c r="A346" t="s">
        <v>1921</v>
      </c>
      <c r="B346" t="s">
        <v>1922</v>
      </c>
      <c r="C346" s="5">
        <v>2020</v>
      </c>
      <c r="D346" s="5" t="s">
        <v>1925</v>
      </c>
      <c r="E346" s="5" t="s">
        <v>1926</v>
      </c>
      <c r="F346">
        <v>7.5</v>
      </c>
      <c r="G346" t="s">
        <v>3822</v>
      </c>
      <c r="H346" t="s">
        <v>3822</v>
      </c>
      <c r="I346" t="s">
        <v>3822</v>
      </c>
      <c r="J346" t="s">
        <v>3822</v>
      </c>
      <c r="K346" t="s">
        <v>3821</v>
      </c>
      <c r="L346" t="s">
        <v>3821</v>
      </c>
      <c r="M346" t="s">
        <v>3821</v>
      </c>
      <c r="N346" t="s">
        <v>3821</v>
      </c>
      <c r="O3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6" t="str">
        <f>IF(OR(Table2[[#This Row],[QE2: method]]="none",Table2[[#This Row],[QE3: l+m]]="none",Table2[[#This Row],[QE5: long]]="none",Table2[[#This Row],[QE8: results]]="none"),"reject","ok")</f>
        <v>ok</v>
      </c>
      <c r="Q346" s="5" t="str">
        <f>IF(Table2[[#This Row],[QE score]]&lt;=$Q$1,"reject","ok")</f>
        <v>reject</v>
      </c>
      <c r="R346" s="5" t="str">
        <f>IF(AND(Table2[[#This Row],[QE R1:
QE2/3/5/8]] &lt;&gt; "reject", Table2[[#This Row],[QE R2:
cut-off]] &lt;&gt; "reject"),"yes","no")</f>
        <v>no</v>
      </c>
    </row>
    <row r="347" spans="1:18" x14ac:dyDescent="0.25">
      <c r="A347" t="s">
        <v>3606</v>
      </c>
      <c r="B347" t="s">
        <v>3607</v>
      </c>
      <c r="C347" s="5">
        <v>2020</v>
      </c>
      <c r="D347" s="5" t="s">
        <v>3610</v>
      </c>
      <c r="E347" s="5" t="s">
        <v>3611</v>
      </c>
      <c r="F347">
        <v>7.5</v>
      </c>
      <c r="G347" t="s">
        <v>3822</v>
      </c>
      <c r="H347" t="s">
        <v>3822</v>
      </c>
      <c r="I347" t="s">
        <v>3822</v>
      </c>
      <c r="J347" t="s">
        <v>3821</v>
      </c>
      <c r="K347" t="s">
        <v>3821</v>
      </c>
      <c r="L347" t="s">
        <v>3821</v>
      </c>
      <c r="M347" t="s">
        <v>3821</v>
      </c>
      <c r="N347" t="s">
        <v>3822</v>
      </c>
      <c r="O3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7" t="str">
        <f>IF(OR(Table2[[#This Row],[QE2: method]]="none",Table2[[#This Row],[QE3: l+m]]="none",Table2[[#This Row],[QE5: long]]="none",Table2[[#This Row],[QE8: results]]="none"),"reject","ok")</f>
        <v>ok</v>
      </c>
      <c r="Q347" s="5" t="str">
        <f>IF(Table2[[#This Row],[QE score]]&lt;=$Q$1,"reject","ok")</f>
        <v>reject</v>
      </c>
      <c r="R347" s="5" t="str">
        <f>IF(AND(Table2[[#This Row],[QE R1:
QE2/3/5/8]] &lt;&gt; "reject", Table2[[#This Row],[QE R2:
cut-off]] &lt;&gt; "reject"),"yes","no")</f>
        <v>no</v>
      </c>
    </row>
    <row r="348" spans="1:18" x14ac:dyDescent="0.25">
      <c r="A348" t="s">
        <v>2839</v>
      </c>
      <c r="B348" t="s">
        <v>2779</v>
      </c>
      <c r="C348" s="5">
        <v>2020</v>
      </c>
      <c r="D348" s="5" t="s">
        <v>1309</v>
      </c>
      <c r="E348" s="5" t="s">
        <v>2841</v>
      </c>
      <c r="F348">
        <v>4</v>
      </c>
      <c r="G348" t="s">
        <v>3823</v>
      </c>
      <c r="H348" t="s">
        <v>3821</v>
      </c>
      <c r="I348" t="s">
        <v>3821</v>
      </c>
      <c r="J348" t="s">
        <v>3821</v>
      </c>
      <c r="K348" t="s">
        <v>3823</v>
      </c>
      <c r="L348" t="s">
        <v>3823</v>
      </c>
      <c r="M348" t="s">
        <v>3823</v>
      </c>
      <c r="N348" t="s">
        <v>3823</v>
      </c>
      <c r="O3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48" t="str">
        <f>IF(OR(Table2[[#This Row],[QE2: method]]="none",Table2[[#This Row],[QE3: l+m]]="none",Table2[[#This Row],[QE5: long]]="none",Table2[[#This Row],[QE8: results]]="none"),"reject","ok")</f>
        <v>reject</v>
      </c>
      <c r="Q348" s="5" t="str">
        <f>IF(Table2[[#This Row],[QE score]]&lt;=$Q$1,"reject","ok")</f>
        <v>reject</v>
      </c>
      <c r="R348" s="5" t="str">
        <f>IF(AND(Table2[[#This Row],[QE R1:
QE2/3/5/8]] &lt;&gt; "reject", Table2[[#This Row],[QE R2:
cut-off]] &lt;&gt; "reject"),"yes","no")</f>
        <v>no</v>
      </c>
    </row>
    <row r="349" spans="1:18" x14ac:dyDescent="0.25">
      <c r="A349" t="s">
        <v>3674</v>
      </c>
      <c r="B349" t="s">
        <v>3675</v>
      </c>
      <c r="C349" s="5">
        <v>2020</v>
      </c>
      <c r="D349" s="5" t="s">
        <v>3679</v>
      </c>
      <c r="E349" s="5" t="s">
        <v>3680</v>
      </c>
      <c r="F349">
        <v>7.5</v>
      </c>
      <c r="G349" t="s">
        <v>3822</v>
      </c>
      <c r="H349" t="s">
        <v>3822</v>
      </c>
      <c r="I349" t="s">
        <v>3822</v>
      </c>
      <c r="J349" t="s">
        <v>3821</v>
      </c>
      <c r="K349" t="s">
        <v>3821</v>
      </c>
      <c r="L349" t="s">
        <v>3821</v>
      </c>
      <c r="M349" t="s">
        <v>3821</v>
      </c>
      <c r="N349" t="s">
        <v>3822</v>
      </c>
      <c r="O3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9" t="str">
        <f>IF(OR(Table2[[#This Row],[QE2: method]]="none",Table2[[#This Row],[QE3: l+m]]="none",Table2[[#This Row],[QE5: long]]="none",Table2[[#This Row],[QE8: results]]="none"),"reject","ok")</f>
        <v>ok</v>
      </c>
      <c r="Q349" s="5" t="str">
        <f>IF(Table2[[#This Row],[QE score]]&lt;=$Q$1,"reject","ok")</f>
        <v>reject</v>
      </c>
      <c r="R349" s="5" t="str">
        <f>IF(AND(Table2[[#This Row],[QE R1:
QE2/3/5/8]] &lt;&gt; "reject", Table2[[#This Row],[QE R2:
cut-off]] &lt;&gt; "reject"),"yes","no")</f>
        <v>no</v>
      </c>
    </row>
    <row r="350" spans="1:18" x14ac:dyDescent="0.25">
      <c r="A350" t="s">
        <v>2065</v>
      </c>
      <c r="B350" t="s">
        <v>444</v>
      </c>
      <c r="C350" s="5">
        <v>2020</v>
      </c>
      <c r="D350" s="5" t="s">
        <v>446</v>
      </c>
      <c r="E350" s="5" t="s">
        <v>2067</v>
      </c>
      <c r="F350">
        <v>6.5</v>
      </c>
      <c r="G350" t="s">
        <v>3823</v>
      </c>
      <c r="H350" t="s">
        <v>3822</v>
      </c>
      <c r="I350" t="s">
        <v>3821</v>
      </c>
      <c r="J350" t="s">
        <v>3822</v>
      </c>
      <c r="K350" t="s">
        <v>3821</v>
      </c>
      <c r="L350" t="s">
        <v>3821</v>
      </c>
      <c r="M350" t="s">
        <v>3823</v>
      </c>
      <c r="N350" t="s">
        <v>3822</v>
      </c>
      <c r="O3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50" t="str">
        <f>IF(OR(Table2[[#This Row],[QE2: method]]="none",Table2[[#This Row],[QE3: l+m]]="none",Table2[[#This Row],[QE5: long]]="none",Table2[[#This Row],[QE8: results]]="none"),"reject","ok")</f>
        <v>ok</v>
      </c>
      <c r="Q350" s="5" t="str">
        <f>IF(Table2[[#This Row],[QE score]]&lt;=$Q$1,"reject","ok")</f>
        <v>reject</v>
      </c>
      <c r="R350" s="5" t="str">
        <f>IF(AND(Table2[[#This Row],[QE R1:
QE2/3/5/8]] &lt;&gt; "reject", Table2[[#This Row],[QE R2:
cut-off]] &lt;&gt; "reject"),"yes","no")</f>
        <v>no</v>
      </c>
    </row>
    <row r="351" spans="1:18" x14ac:dyDescent="0.25">
      <c r="A351" t="s">
        <v>1021</v>
      </c>
      <c r="B351" t="s">
        <v>1022</v>
      </c>
      <c r="C351" s="5">
        <v>2020</v>
      </c>
      <c r="D351" s="5" t="s">
        <v>1026</v>
      </c>
      <c r="E351" s="5" t="s">
        <v>1027</v>
      </c>
      <c r="F351">
        <v>7</v>
      </c>
      <c r="G351" t="s">
        <v>3823</v>
      </c>
      <c r="H351" t="s">
        <v>3822</v>
      </c>
      <c r="I351" t="s">
        <v>3821</v>
      </c>
      <c r="J351" t="s">
        <v>3821</v>
      </c>
      <c r="K351" t="s">
        <v>3821</v>
      </c>
      <c r="L351" t="s">
        <v>3821</v>
      </c>
      <c r="M351" t="s">
        <v>3823</v>
      </c>
      <c r="N351" t="s">
        <v>3822</v>
      </c>
      <c r="O3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1" t="str">
        <f>IF(OR(Table2[[#This Row],[QE2: method]]="none",Table2[[#This Row],[QE3: l+m]]="none",Table2[[#This Row],[QE5: long]]="none",Table2[[#This Row],[QE8: results]]="none"),"reject","ok")</f>
        <v>ok</v>
      </c>
      <c r="Q351" s="5" t="str">
        <f>IF(Table2[[#This Row],[QE score]]&lt;=$Q$1,"reject","ok")</f>
        <v>reject</v>
      </c>
      <c r="R351" s="5" t="str">
        <f>IF(AND(Table2[[#This Row],[QE R1:
QE2/3/5/8]] &lt;&gt; "reject", Table2[[#This Row],[QE R2:
cut-off]] &lt;&gt; "reject"),"yes","no")</f>
        <v>no</v>
      </c>
    </row>
    <row r="352" spans="1:18" x14ac:dyDescent="0.25">
      <c r="A352" t="s">
        <v>1819</v>
      </c>
      <c r="B352" t="s">
        <v>520</v>
      </c>
      <c r="C352" s="5">
        <v>2020</v>
      </c>
      <c r="D352" s="5" t="s">
        <v>521</v>
      </c>
      <c r="E352" s="5" t="s">
        <v>1822</v>
      </c>
      <c r="F352">
        <v>7.5</v>
      </c>
      <c r="G352" t="s">
        <v>3822</v>
      </c>
      <c r="H352" t="s">
        <v>3822</v>
      </c>
      <c r="I352" t="s">
        <v>3822</v>
      </c>
      <c r="J352" t="s">
        <v>3821</v>
      </c>
      <c r="K352" t="s">
        <v>3821</v>
      </c>
      <c r="L352" t="s">
        <v>3821</v>
      </c>
      <c r="M352" t="s">
        <v>3821</v>
      </c>
      <c r="N352" t="s">
        <v>3822</v>
      </c>
      <c r="O3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2" t="str">
        <f>IF(OR(Table2[[#This Row],[QE2: method]]="none",Table2[[#This Row],[QE3: l+m]]="none",Table2[[#This Row],[QE5: long]]="none",Table2[[#This Row],[QE8: results]]="none"),"reject","ok")</f>
        <v>ok</v>
      </c>
      <c r="Q352" s="5" t="str">
        <f>IF(Table2[[#This Row],[QE score]]&lt;=$Q$1,"reject","ok")</f>
        <v>reject</v>
      </c>
      <c r="R352" s="5" t="str">
        <f>IF(AND(Table2[[#This Row],[QE R1:
QE2/3/5/8]] &lt;&gt; "reject", Table2[[#This Row],[QE R2:
cut-off]] &lt;&gt; "reject"),"yes","no")</f>
        <v>no</v>
      </c>
    </row>
    <row r="353" spans="1:18" x14ac:dyDescent="0.25">
      <c r="A353" t="s">
        <v>2378</v>
      </c>
      <c r="B353" t="s">
        <v>2379</v>
      </c>
      <c r="C353" s="5">
        <v>2020</v>
      </c>
      <c r="D353" s="5" t="s">
        <v>587</v>
      </c>
      <c r="E353" s="5" t="s">
        <v>2381</v>
      </c>
      <c r="F353">
        <v>5.5</v>
      </c>
      <c r="G353" t="s">
        <v>3822</v>
      </c>
      <c r="H353" t="s">
        <v>3821</v>
      </c>
      <c r="I353" t="s">
        <v>3821</v>
      </c>
      <c r="J353" t="s">
        <v>3822</v>
      </c>
      <c r="K353" t="s">
        <v>3823</v>
      </c>
      <c r="L353" t="s">
        <v>3821</v>
      </c>
      <c r="M353" t="s">
        <v>3823</v>
      </c>
      <c r="N353" t="s">
        <v>3822</v>
      </c>
      <c r="O3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53" t="str">
        <f>IF(OR(Table2[[#This Row],[QE2: method]]="none",Table2[[#This Row],[QE3: l+m]]="none",Table2[[#This Row],[QE5: long]]="none",Table2[[#This Row],[QE8: results]]="none"),"reject","ok")</f>
        <v>reject</v>
      </c>
      <c r="Q353" s="5" t="str">
        <f>IF(Table2[[#This Row],[QE score]]&lt;=$Q$1,"reject","ok")</f>
        <v>reject</v>
      </c>
      <c r="R353" s="5" t="str">
        <f>IF(AND(Table2[[#This Row],[QE R1:
QE2/3/5/8]] &lt;&gt; "reject", Table2[[#This Row],[QE R2:
cut-off]] &lt;&gt; "reject"),"yes","no")</f>
        <v>no</v>
      </c>
    </row>
    <row r="354" spans="1:18" x14ac:dyDescent="0.25">
      <c r="A354" t="s">
        <v>601</v>
      </c>
      <c r="B354" t="s">
        <v>459</v>
      </c>
      <c r="C354" s="5">
        <v>2020</v>
      </c>
      <c r="D354" s="5" t="s">
        <v>604</v>
      </c>
      <c r="E354" s="5" t="s">
        <v>3711</v>
      </c>
      <c r="F354">
        <v>4.5</v>
      </c>
      <c r="G354" t="s">
        <v>3823</v>
      </c>
      <c r="H354" t="s">
        <v>3822</v>
      </c>
      <c r="I354" t="s">
        <v>3821</v>
      </c>
      <c r="J354" t="s">
        <v>3821</v>
      </c>
      <c r="K354" t="s">
        <v>3823</v>
      </c>
      <c r="L354" t="s">
        <v>3821</v>
      </c>
      <c r="M354" t="s">
        <v>3823</v>
      </c>
      <c r="N354" t="s">
        <v>3823</v>
      </c>
      <c r="O3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54" t="str">
        <f>IF(OR(Table2[[#This Row],[QE2: method]]="none",Table2[[#This Row],[QE3: l+m]]="none",Table2[[#This Row],[QE5: long]]="none",Table2[[#This Row],[QE8: results]]="none"),"reject","ok")</f>
        <v>reject</v>
      </c>
      <c r="Q354" s="5" t="str">
        <f>IF(Table2[[#This Row],[QE score]]&lt;=$Q$1,"reject","ok")</f>
        <v>reject</v>
      </c>
      <c r="R354" s="5" t="str">
        <f>IF(AND(Table2[[#This Row],[QE R1:
QE2/3/5/8]] &lt;&gt; "reject", Table2[[#This Row],[QE R2:
cut-off]] &lt;&gt; "reject"),"yes","no")</f>
        <v>no</v>
      </c>
    </row>
    <row r="355" spans="1:18" x14ac:dyDescent="0.25">
      <c r="A355" t="s">
        <v>3691</v>
      </c>
      <c r="B355" t="s">
        <v>579</v>
      </c>
      <c r="C355" s="5">
        <v>2020</v>
      </c>
      <c r="D355" s="5" t="s">
        <v>581</v>
      </c>
      <c r="E355" s="5" t="s">
        <v>3694</v>
      </c>
      <c r="F355">
        <v>4</v>
      </c>
      <c r="G355" t="s">
        <v>3822</v>
      </c>
      <c r="H355" t="s">
        <v>3822</v>
      </c>
      <c r="I355" t="s">
        <v>3821</v>
      </c>
      <c r="J355" t="s">
        <v>3823</v>
      </c>
      <c r="K355" t="s">
        <v>3823</v>
      </c>
      <c r="L355" t="s">
        <v>3821</v>
      </c>
      <c r="M355" t="s">
        <v>3823</v>
      </c>
      <c r="N355" t="s">
        <v>3823</v>
      </c>
      <c r="O3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55" t="str">
        <f>IF(OR(Table2[[#This Row],[QE2: method]]="none",Table2[[#This Row],[QE3: l+m]]="none",Table2[[#This Row],[QE5: long]]="none",Table2[[#This Row],[QE8: results]]="none"),"reject","ok")</f>
        <v>reject</v>
      </c>
      <c r="Q355" s="5" t="str">
        <f>IF(Table2[[#This Row],[QE score]]&lt;=$Q$1,"reject","ok")</f>
        <v>reject</v>
      </c>
      <c r="R355" s="5" t="str">
        <f>IF(AND(Table2[[#This Row],[QE R1:
QE2/3/5/8]] &lt;&gt; "reject", Table2[[#This Row],[QE R2:
cut-off]] &lt;&gt; "reject"),"yes","no")</f>
        <v>no</v>
      </c>
    </row>
    <row r="356" spans="1:18" x14ac:dyDescent="0.25">
      <c r="A356" t="s">
        <v>1629</v>
      </c>
      <c r="B356" t="s">
        <v>1630</v>
      </c>
      <c r="C356" s="5">
        <v>2020</v>
      </c>
      <c r="D356" s="5" t="s">
        <v>1633</v>
      </c>
      <c r="E356" s="5" t="s">
        <v>1634</v>
      </c>
      <c r="F356">
        <v>6</v>
      </c>
      <c r="G356" t="s">
        <v>3823</v>
      </c>
      <c r="H356" t="s">
        <v>3821</v>
      </c>
      <c r="I356" t="s">
        <v>3821</v>
      </c>
      <c r="J356" t="s">
        <v>3822</v>
      </c>
      <c r="K356" t="s">
        <v>3823</v>
      </c>
      <c r="L356" t="s">
        <v>3821</v>
      </c>
      <c r="M356" t="s">
        <v>3821</v>
      </c>
      <c r="N356" t="s">
        <v>3822</v>
      </c>
      <c r="O3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6" t="str">
        <f>IF(OR(Table2[[#This Row],[QE2: method]]="none",Table2[[#This Row],[QE3: l+m]]="none",Table2[[#This Row],[QE5: long]]="none",Table2[[#This Row],[QE8: results]]="none"),"reject","ok")</f>
        <v>reject</v>
      </c>
      <c r="Q356" s="5" t="str">
        <f>IF(Table2[[#This Row],[QE score]]&lt;=$Q$1,"reject","ok")</f>
        <v>reject</v>
      </c>
      <c r="R356" s="5" t="str">
        <f>IF(AND(Table2[[#This Row],[QE R1:
QE2/3/5/8]] &lt;&gt; "reject", Table2[[#This Row],[QE R2:
cut-off]] &lt;&gt; "reject"),"yes","no")</f>
        <v>no</v>
      </c>
    </row>
    <row r="357" spans="1:18" x14ac:dyDescent="0.25">
      <c r="A357" t="s">
        <v>69</v>
      </c>
      <c r="B357" t="s">
        <v>70</v>
      </c>
      <c r="C357" s="5">
        <v>2020</v>
      </c>
      <c r="D357" s="5" t="s">
        <v>73</v>
      </c>
      <c r="E357" s="5" t="s">
        <v>3614</v>
      </c>
      <c r="F357">
        <v>5</v>
      </c>
      <c r="G357" t="s">
        <v>3823</v>
      </c>
      <c r="H357" t="s">
        <v>3822</v>
      </c>
      <c r="I357" t="s">
        <v>3821</v>
      </c>
      <c r="J357" t="s">
        <v>3821</v>
      </c>
      <c r="K357" t="s">
        <v>3823</v>
      </c>
      <c r="L357" t="s">
        <v>3821</v>
      </c>
      <c r="M357" t="s">
        <v>3823</v>
      </c>
      <c r="N357" t="s">
        <v>3822</v>
      </c>
      <c r="O3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57" t="str">
        <f>IF(OR(Table2[[#This Row],[QE2: method]]="none",Table2[[#This Row],[QE3: l+m]]="none",Table2[[#This Row],[QE5: long]]="none",Table2[[#This Row],[QE8: results]]="none"),"reject","ok")</f>
        <v>reject</v>
      </c>
      <c r="Q357" s="5" t="str">
        <f>IF(Table2[[#This Row],[QE score]]&lt;=$Q$1,"reject","ok")</f>
        <v>reject</v>
      </c>
      <c r="R357" s="5" t="str">
        <f>IF(AND(Table2[[#This Row],[QE R1:
QE2/3/5/8]] &lt;&gt; "reject", Table2[[#This Row],[QE R2:
cut-off]] &lt;&gt; "reject"),"yes","no")</f>
        <v>no</v>
      </c>
    </row>
    <row r="358" spans="1:18" x14ac:dyDescent="0.25">
      <c r="A358" t="s">
        <v>1449</v>
      </c>
      <c r="B358" t="s">
        <v>306</v>
      </c>
      <c r="C358" s="5">
        <v>2020</v>
      </c>
      <c r="D358" s="5" t="s">
        <v>308</v>
      </c>
      <c r="E358" s="5" t="s">
        <v>1452</v>
      </c>
      <c r="F358">
        <v>7</v>
      </c>
      <c r="G358" t="s">
        <v>3823</v>
      </c>
      <c r="H358" t="s">
        <v>3822</v>
      </c>
      <c r="I358" t="s">
        <v>3821</v>
      </c>
      <c r="J358" t="s">
        <v>3821</v>
      </c>
      <c r="K358" t="s">
        <v>3821</v>
      </c>
      <c r="L358" t="s">
        <v>3821</v>
      </c>
      <c r="M358" t="s">
        <v>3823</v>
      </c>
      <c r="N358" t="s">
        <v>3822</v>
      </c>
      <c r="O3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8" t="str">
        <f>IF(OR(Table2[[#This Row],[QE2: method]]="none",Table2[[#This Row],[QE3: l+m]]="none",Table2[[#This Row],[QE5: long]]="none",Table2[[#This Row],[QE8: results]]="none"),"reject","ok")</f>
        <v>ok</v>
      </c>
      <c r="Q358" s="5" t="str">
        <f>IF(Table2[[#This Row],[QE score]]&lt;=$Q$1,"reject","ok")</f>
        <v>reject</v>
      </c>
      <c r="R358" s="5" t="str">
        <f>IF(AND(Table2[[#This Row],[QE R1:
QE2/3/5/8]] &lt;&gt; "reject", Table2[[#This Row],[QE R2:
cut-off]] &lt;&gt; "reject"),"yes","no")</f>
        <v>no</v>
      </c>
    </row>
    <row r="359" spans="1:18" x14ac:dyDescent="0.25">
      <c r="A359" t="s">
        <v>1051</v>
      </c>
      <c r="B359" t="s">
        <v>1052</v>
      </c>
      <c r="C359" s="5">
        <v>2020</v>
      </c>
      <c r="D359" s="5" t="s">
        <v>1056</v>
      </c>
      <c r="E359" s="5" t="s">
        <v>1057</v>
      </c>
      <c r="F359">
        <v>7.5</v>
      </c>
      <c r="G359" t="s">
        <v>3822</v>
      </c>
      <c r="H359" t="s">
        <v>3822</v>
      </c>
      <c r="I359" t="s">
        <v>3822</v>
      </c>
      <c r="J359" t="s">
        <v>3821</v>
      </c>
      <c r="K359" t="s">
        <v>3821</v>
      </c>
      <c r="L359" t="s">
        <v>3821</v>
      </c>
      <c r="M359" t="s">
        <v>3821</v>
      </c>
      <c r="N359" t="s">
        <v>3822</v>
      </c>
      <c r="O3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9" t="str">
        <f>IF(OR(Table2[[#This Row],[QE2: method]]="none",Table2[[#This Row],[QE3: l+m]]="none",Table2[[#This Row],[QE5: long]]="none",Table2[[#This Row],[QE8: results]]="none"),"reject","ok")</f>
        <v>ok</v>
      </c>
      <c r="Q359" s="5" t="str">
        <f>IF(Table2[[#This Row],[QE score]]&lt;=$Q$1,"reject","ok")</f>
        <v>reject</v>
      </c>
      <c r="R359" s="5" t="str">
        <f>IF(AND(Table2[[#This Row],[QE R1:
QE2/3/5/8]] &lt;&gt; "reject", Table2[[#This Row],[QE R2:
cut-off]] &lt;&gt; "reject"),"yes","no")</f>
        <v>no</v>
      </c>
    </row>
    <row r="360" spans="1:18" x14ac:dyDescent="0.25">
      <c r="A360" t="s">
        <v>559</v>
      </c>
      <c r="B360" t="s">
        <v>560</v>
      </c>
      <c r="C360" s="5">
        <v>2020</v>
      </c>
      <c r="D360" s="5" t="s">
        <v>562</v>
      </c>
      <c r="E360" s="5" t="s">
        <v>3687</v>
      </c>
      <c r="F360">
        <v>7.5</v>
      </c>
      <c r="G360" t="s">
        <v>3823</v>
      </c>
      <c r="H360" t="s">
        <v>3822</v>
      </c>
      <c r="I360" t="s">
        <v>3821</v>
      </c>
      <c r="J360" t="s">
        <v>3822</v>
      </c>
      <c r="K360" t="s">
        <v>3821</v>
      </c>
      <c r="L360" t="s">
        <v>3821</v>
      </c>
      <c r="M360" t="s">
        <v>3821</v>
      </c>
      <c r="N360" t="s">
        <v>3822</v>
      </c>
      <c r="O3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0" t="str">
        <f>IF(OR(Table2[[#This Row],[QE2: method]]="none",Table2[[#This Row],[QE3: l+m]]="none",Table2[[#This Row],[QE5: long]]="none",Table2[[#This Row],[QE8: results]]="none"),"reject","ok")</f>
        <v>ok</v>
      </c>
      <c r="Q360" s="5" t="str">
        <f>IF(Table2[[#This Row],[QE score]]&lt;=$Q$1,"reject","ok")</f>
        <v>reject</v>
      </c>
      <c r="R360" s="5" t="str">
        <f>IF(AND(Table2[[#This Row],[QE R1:
QE2/3/5/8]] &lt;&gt; "reject", Table2[[#This Row],[QE R2:
cut-off]] &lt;&gt; "reject"),"yes","no")</f>
        <v>no</v>
      </c>
    </row>
    <row r="361" spans="1:18" x14ac:dyDescent="0.25">
      <c r="A361" t="s">
        <v>527</v>
      </c>
      <c r="B361" t="s">
        <v>528</v>
      </c>
      <c r="C361" s="5">
        <v>2020</v>
      </c>
      <c r="D361" s="5" t="s">
        <v>530</v>
      </c>
      <c r="E361" s="5" t="s">
        <v>1886</v>
      </c>
      <c r="F361">
        <v>7.5</v>
      </c>
      <c r="G361" t="s">
        <v>3821</v>
      </c>
      <c r="H361" t="s">
        <v>3821</v>
      </c>
      <c r="I361" t="s">
        <v>3822</v>
      </c>
      <c r="J361" t="s">
        <v>3822</v>
      </c>
      <c r="K361" t="s">
        <v>3821</v>
      </c>
      <c r="L361" t="s">
        <v>3821</v>
      </c>
      <c r="M361" t="s">
        <v>3823</v>
      </c>
      <c r="N361" t="s">
        <v>3821</v>
      </c>
      <c r="O3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1" t="str">
        <f>IF(OR(Table2[[#This Row],[QE2: method]]="none",Table2[[#This Row],[QE3: l+m]]="none",Table2[[#This Row],[QE5: long]]="none",Table2[[#This Row],[QE8: results]]="none"),"reject","ok")</f>
        <v>ok</v>
      </c>
      <c r="Q361" s="5" t="str">
        <f>IF(Table2[[#This Row],[QE score]]&lt;=$Q$1,"reject","ok")</f>
        <v>reject</v>
      </c>
      <c r="R361" s="5" t="str">
        <f>IF(AND(Table2[[#This Row],[QE R1:
QE2/3/5/8]] &lt;&gt; "reject", Table2[[#This Row],[QE R2:
cut-off]] &lt;&gt; "reject"),"yes","no")</f>
        <v>no</v>
      </c>
    </row>
    <row r="362" spans="1:18" x14ac:dyDescent="0.25">
      <c r="A362" t="s">
        <v>2824</v>
      </c>
      <c r="B362" t="s">
        <v>3721</v>
      </c>
      <c r="C362" s="5">
        <v>2020</v>
      </c>
      <c r="D362" s="5" t="s">
        <v>2826</v>
      </c>
      <c r="E362" s="5" t="s">
        <v>3724</v>
      </c>
      <c r="F362">
        <v>7.5</v>
      </c>
      <c r="G362" t="s">
        <v>3823</v>
      </c>
      <c r="H362" t="s">
        <v>3822</v>
      </c>
      <c r="I362" t="s">
        <v>3821</v>
      </c>
      <c r="J362" t="s">
        <v>3822</v>
      </c>
      <c r="K362" t="s">
        <v>3821</v>
      </c>
      <c r="L362" t="s">
        <v>3821</v>
      </c>
      <c r="M362" t="s">
        <v>3821</v>
      </c>
      <c r="N362" t="s">
        <v>3822</v>
      </c>
      <c r="O3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2" t="str">
        <f>IF(OR(Table2[[#This Row],[QE2: method]]="none",Table2[[#This Row],[QE3: l+m]]="none",Table2[[#This Row],[QE5: long]]="none",Table2[[#This Row],[QE8: results]]="none"),"reject","ok")</f>
        <v>ok</v>
      </c>
      <c r="Q362" s="5" t="str">
        <f>IF(Table2[[#This Row],[QE score]]&lt;=$Q$1,"reject","ok")</f>
        <v>reject</v>
      </c>
      <c r="R362" s="5" t="str">
        <f>IF(AND(Table2[[#This Row],[QE R1:
QE2/3/5/8]] &lt;&gt; "reject", Table2[[#This Row],[QE R2:
cut-off]] &lt;&gt; "reject"),"yes","no")</f>
        <v>no</v>
      </c>
    </row>
    <row r="363" spans="1:18" x14ac:dyDescent="0.25">
      <c r="A363" t="s">
        <v>377</v>
      </c>
      <c r="B363" t="s">
        <v>378</v>
      </c>
      <c r="C363" s="5">
        <v>2020</v>
      </c>
      <c r="D363" s="5" t="s">
        <v>380</v>
      </c>
      <c r="E363" s="5" t="s">
        <v>3618</v>
      </c>
      <c r="F363">
        <v>7</v>
      </c>
      <c r="G363" t="s">
        <v>3822</v>
      </c>
      <c r="H363" t="s">
        <v>3823</v>
      </c>
      <c r="I363" t="s">
        <v>3822</v>
      </c>
      <c r="J363" t="s">
        <v>3822</v>
      </c>
      <c r="K363" t="s">
        <v>3821</v>
      </c>
      <c r="L363" t="s">
        <v>3821</v>
      </c>
      <c r="M363" t="s">
        <v>3821</v>
      </c>
      <c r="N363" t="s">
        <v>3821</v>
      </c>
      <c r="O3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63" t="str">
        <f>IF(OR(Table2[[#This Row],[QE2: method]]="none",Table2[[#This Row],[QE3: l+m]]="none",Table2[[#This Row],[QE5: long]]="none",Table2[[#This Row],[QE8: results]]="none"),"reject","ok")</f>
        <v>reject</v>
      </c>
      <c r="Q363" s="5" t="str">
        <f>IF(Table2[[#This Row],[QE score]]&lt;=$Q$1,"reject","ok")</f>
        <v>reject</v>
      </c>
      <c r="R363" s="5" t="str">
        <f>IF(AND(Table2[[#This Row],[QE R1:
QE2/3/5/8]] &lt;&gt; "reject", Table2[[#This Row],[QE R2:
cut-off]] &lt;&gt; "reject"),"yes","no")</f>
        <v>no</v>
      </c>
    </row>
    <row r="364" spans="1:18" x14ac:dyDescent="0.25">
      <c r="A364" t="s">
        <v>3577</v>
      </c>
      <c r="B364" t="s">
        <v>2829</v>
      </c>
      <c r="C364" s="5">
        <v>2020</v>
      </c>
      <c r="D364" s="5" t="s">
        <v>2830</v>
      </c>
      <c r="E364" s="5" t="s">
        <v>3579</v>
      </c>
      <c r="F364">
        <v>7.5</v>
      </c>
      <c r="G364" t="s">
        <v>3823</v>
      </c>
      <c r="H364" t="s">
        <v>3822</v>
      </c>
      <c r="I364" t="s">
        <v>3821</v>
      </c>
      <c r="J364" t="s">
        <v>3822</v>
      </c>
      <c r="K364" t="s">
        <v>3821</v>
      </c>
      <c r="L364" t="s">
        <v>3821</v>
      </c>
      <c r="M364" t="s">
        <v>3821</v>
      </c>
      <c r="N364" t="s">
        <v>3822</v>
      </c>
      <c r="O3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4" t="str">
        <f>IF(OR(Table2[[#This Row],[QE2: method]]="none",Table2[[#This Row],[QE3: l+m]]="none",Table2[[#This Row],[QE5: long]]="none",Table2[[#This Row],[QE8: results]]="none"),"reject","ok")</f>
        <v>ok</v>
      </c>
      <c r="Q364" s="5" t="str">
        <f>IF(Table2[[#This Row],[QE score]]&lt;=$Q$1,"reject","ok")</f>
        <v>reject</v>
      </c>
      <c r="R364" s="5" t="str">
        <f>IF(AND(Table2[[#This Row],[QE R1:
QE2/3/5/8]] &lt;&gt; "reject", Table2[[#This Row],[QE R2:
cut-off]] &lt;&gt; "reject"),"yes","no")</f>
        <v>no</v>
      </c>
    </row>
    <row r="365" spans="1:18" x14ac:dyDescent="0.25">
      <c r="A365" t="s">
        <v>2639</v>
      </c>
      <c r="B365" t="s">
        <v>1096</v>
      </c>
      <c r="C365" s="5">
        <v>2020</v>
      </c>
      <c r="D365" s="5" t="s">
        <v>1342</v>
      </c>
      <c r="E365" s="5" t="s">
        <v>2641</v>
      </c>
      <c r="F365">
        <v>4</v>
      </c>
      <c r="G365" t="s">
        <v>3823</v>
      </c>
      <c r="H365" t="s">
        <v>3822</v>
      </c>
      <c r="I365" t="s">
        <v>3822</v>
      </c>
      <c r="J365" t="s">
        <v>3821</v>
      </c>
      <c r="K365" t="s">
        <v>3823</v>
      </c>
      <c r="L365" t="s">
        <v>3821</v>
      </c>
      <c r="M365" t="s">
        <v>3823</v>
      </c>
      <c r="N365" t="s">
        <v>3822</v>
      </c>
      <c r="O3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5" t="str">
        <f>IF(OR(Table2[[#This Row],[QE2: method]]="none",Table2[[#This Row],[QE3: l+m]]="none",Table2[[#This Row],[QE5: long]]="none",Table2[[#This Row],[QE8: results]]="none"),"reject","ok")</f>
        <v>reject</v>
      </c>
      <c r="Q365" s="5" t="str">
        <f>IF(Table2[[#This Row],[QE score]]&lt;=$Q$1,"reject","ok")</f>
        <v>reject</v>
      </c>
      <c r="R365" s="5" t="str">
        <f>IF(AND(Table2[[#This Row],[QE R1:
QE2/3/5/8]] &lt;&gt; "reject", Table2[[#This Row],[QE R2:
cut-off]] &lt;&gt; "reject"),"yes","no")</f>
        <v>no</v>
      </c>
    </row>
    <row r="366" spans="1:18" x14ac:dyDescent="0.25">
      <c r="A366" t="s">
        <v>2515</v>
      </c>
      <c r="B366" t="s">
        <v>1443</v>
      </c>
      <c r="C366" s="5">
        <v>2021</v>
      </c>
      <c r="D366" s="5" t="s">
        <v>1413</v>
      </c>
      <c r="E366" s="5" t="s">
        <v>2517</v>
      </c>
      <c r="F366">
        <v>4.5</v>
      </c>
      <c r="G366" t="s">
        <v>3822</v>
      </c>
      <c r="H366" t="s">
        <v>3822</v>
      </c>
      <c r="I366" t="s">
        <v>3822</v>
      </c>
      <c r="J366" t="s">
        <v>3821</v>
      </c>
      <c r="K366" t="s">
        <v>3823</v>
      </c>
      <c r="L366" t="s">
        <v>3821</v>
      </c>
      <c r="M366" t="s">
        <v>3823</v>
      </c>
      <c r="N366" t="s">
        <v>3822</v>
      </c>
      <c r="O3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66" t="str">
        <f>IF(OR(Table2[[#This Row],[QE2: method]]="none",Table2[[#This Row],[QE3: l+m]]="none",Table2[[#This Row],[QE5: long]]="none",Table2[[#This Row],[QE8: results]]="none"),"reject","ok")</f>
        <v>reject</v>
      </c>
      <c r="Q366" s="5" t="str">
        <f>IF(Table2[[#This Row],[QE score]]&lt;=$Q$1,"reject","ok")</f>
        <v>reject</v>
      </c>
      <c r="R366" s="5" t="str">
        <f>IF(AND(Table2[[#This Row],[QE R1:
QE2/3/5/8]] &lt;&gt; "reject", Table2[[#This Row],[QE R2:
cut-off]] &lt;&gt; "reject"),"yes","no")</f>
        <v>no</v>
      </c>
    </row>
    <row r="367" spans="1:18" x14ac:dyDescent="0.25">
      <c r="A367" t="s">
        <v>3640</v>
      </c>
      <c r="B367" t="s">
        <v>3641</v>
      </c>
      <c r="C367" s="5">
        <v>2021</v>
      </c>
      <c r="D367" s="5" t="s">
        <v>3644</v>
      </c>
      <c r="E367" s="5" t="s">
        <v>3645</v>
      </c>
      <c r="F367">
        <v>7.5</v>
      </c>
      <c r="G367" t="s">
        <v>3823</v>
      </c>
      <c r="H367" t="s">
        <v>3822</v>
      </c>
      <c r="I367" t="s">
        <v>3821</v>
      </c>
      <c r="J367" t="s">
        <v>3822</v>
      </c>
      <c r="K367" t="s">
        <v>3821</v>
      </c>
      <c r="L367" t="s">
        <v>3821</v>
      </c>
      <c r="M367" t="s">
        <v>3821</v>
      </c>
      <c r="N367" t="s">
        <v>3822</v>
      </c>
      <c r="O3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7" t="str">
        <f>IF(OR(Table2[[#This Row],[QE2: method]]="none",Table2[[#This Row],[QE3: l+m]]="none",Table2[[#This Row],[QE5: long]]="none",Table2[[#This Row],[QE8: results]]="none"),"reject","ok")</f>
        <v>ok</v>
      </c>
      <c r="Q367" s="5" t="str">
        <f>IF(Table2[[#This Row],[QE score]]&lt;=$Q$1,"reject","ok")</f>
        <v>reject</v>
      </c>
      <c r="R367" s="5" t="str">
        <f>IF(AND(Table2[[#This Row],[QE R1:
QE2/3/5/8]] &lt;&gt; "reject", Table2[[#This Row],[QE R2:
cut-off]] &lt;&gt; "reject"),"yes","no")</f>
        <v>no</v>
      </c>
    </row>
    <row r="368" spans="1:18" x14ac:dyDescent="0.25">
      <c r="A368" t="s">
        <v>3779</v>
      </c>
      <c r="B368" t="s">
        <v>3780</v>
      </c>
      <c r="C368" s="5">
        <v>2021</v>
      </c>
      <c r="D368" s="5" t="s">
        <v>3784</v>
      </c>
      <c r="E368" s="5" t="s">
        <v>3785</v>
      </c>
      <c r="F368">
        <v>6.5</v>
      </c>
      <c r="G368" t="s">
        <v>3823</v>
      </c>
      <c r="H368" t="s">
        <v>3822</v>
      </c>
      <c r="I368" t="s">
        <v>3821</v>
      </c>
      <c r="J368" t="s">
        <v>3821</v>
      </c>
      <c r="K368" t="s">
        <v>3821</v>
      </c>
      <c r="L368" t="s">
        <v>3821</v>
      </c>
      <c r="M368" t="s">
        <v>3823</v>
      </c>
      <c r="N368" t="s">
        <v>3823</v>
      </c>
      <c r="O3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68" t="str">
        <f>IF(OR(Table2[[#This Row],[QE2: method]]="none",Table2[[#This Row],[QE3: l+m]]="none",Table2[[#This Row],[QE5: long]]="none",Table2[[#This Row],[QE8: results]]="none"),"reject","ok")</f>
        <v>reject</v>
      </c>
      <c r="Q368" s="5" t="str">
        <f>IF(Table2[[#This Row],[QE score]]&lt;=$Q$1,"reject","ok")</f>
        <v>reject</v>
      </c>
      <c r="R368" s="5" t="str">
        <f>IF(AND(Table2[[#This Row],[QE R1:
QE2/3/5/8]] &lt;&gt; "reject", Table2[[#This Row],[QE R2:
cut-off]] &lt;&gt; "reject"),"yes","no")</f>
        <v>no</v>
      </c>
    </row>
    <row r="369" spans="1:18" x14ac:dyDescent="0.25">
      <c r="A369" t="s">
        <v>1395</v>
      </c>
      <c r="B369" t="s">
        <v>1396</v>
      </c>
      <c r="C369" s="5">
        <v>2021</v>
      </c>
      <c r="D369" s="5" t="s">
        <v>1399</v>
      </c>
      <c r="E369" s="5" t="s">
        <v>2846</v>
      </c>
      <c r="F369">
        <v>5.5</v>
      </c>
      <c r="G369" t="s">
        <v>3823</v>
      </c>
      <c r="H369" t="s">
        <v>3822</v>
      </c>
      <c r="I369" t="s">
        <v>3821</v>
      </c>
      <c r="J369" t="s">
        <v>3822</v>
      </c>
      <c r="K369" t="s">
        <v>3821</v>
      </c>
      <c r="L369" t="s">
        <v>3823</v>
      </c>
      <c r="M369" t="s">
        <v>3823</v>
      </c>
      <c r="N369" t="s">
        <v>3822</v>
      </c>
      <c r="O3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69" t="str">
        <f>IF(OR(Table2[[#This Row],[QE2: method]]="none",Table2[[#This Row],[QE3: l+m]]="none",Table2[[#This Row],[QE5: long]]="none",Table2[[#This Row],[QE8: results]]="none"),"reject","ok")</f>
        <v>ok</v>
      </c>
      <c r="Q369" s="5" t="str">
        <f>IF(Table2[[#This Row],[QE score]]&lt;=$Q$1,"reject","ok")</f>
        <v>reject</v>
      </c>
      <c r="R369" s="5" t="str">
        <f>IF(AND(Table2[[#This Row],[QE R1:
QE2/3/5/8]] &lt;&gt; "reject", Table2[[#This Row],[QE R2:
cut-off]] &lt;&gt; "reject"),"yes","no")</f>
        <v>no</v>
      </c>
    </row>
    <row r="370" spans="1:18" x14ac:dyDescent="0.25">
      <c r="A370" t="s">
        <v>2727</v>
      </c>
      <c r="B370" t="s">
        <v>2728</v>
      </c>
      <c r="C370" s="5">
        <v>2021</v>
      </c>
      <c r="D370" s="5" t="s">
        <v>2730</v>
      </c>
      <c r="E370" s="5" t="s">
        <v>3667</v>
      </c>
      <c r="F370">
        <v>4</v>
      </c>
      <c r="G370" t="s">
        <v>3823</v>
      </c>
      <c r="H370" t="s">
        <v>3822</v>
      </c>
      <c r="I370" t="s">
        <v>3822</v>
      </c>
      <c r="J370" t="s">
        <v>3821</v>
      </c>
      <c r="K370" t="s">
        <v>3823</v>
      </c>
      <c r="L370" t="s">
        <v>3821</v>
      </c>
      <c r="M370" t="s">
        <v>3823</v>
      </c>
      <c r="N370" t="s">
        <v>3822</v>
      </c>
      <c r="O3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0" t="str">
        <f>IF(OR(Table2[[#This Row],[QE2: method]]="none",Table2[[#This Row],[QE3: l+m]]="none",Table2[[#This Row],[QE5: long]]="none",Table2[[#This Row],[QE8: results]]="none"),"reject","ok")</f>
        <v>reject</v>
      </c>
      <c r="Q370" s="5" t="str">
        <f>IF(Table2[[#This Row],[QE score]]&lt;=$Q$1,"reject","ok")</f>
        <v>reject</v>
      </c>
      <c r="R370" s="5" t="str">
        <f>IF(AND(Table2[[#This Row],[QE R1:
QE2/3/5/8]] &lt;&gt; "reject", Table2[[#This Row],[QE R2:
cut-off]] &lt;&gt; "reject"),"yes","no")</f>
        <v>no</v>
      </c>
    </row>
    <row r="371" spans="1:18" x14ac:dyDescent="0.25">
      <c r="A371" t="s">
        <v>2833</v>
      </c>
      <c r="B371" t="s">
        <v>842</v>
      </c>
      <c r="C371" s="5">
        <v>2021</v>
      </c>
      <c r="D371" s="5" t="s">
        <v>845</v>
      </c>
      <c r="E371" s="5" t="s">
        <v>2835</v>
      </c>
      <c r="F371">
        <v>7.5</v>
      </c>
      <c r="G371" t="s">
        <v>3823</v>
      </c>
      <c r="H371" t="s">
        <v>3822</v>
      </c>
      <c r="I371" t="s">
        <v>3821</v>
      </c>
      <c r="J371" t="s">
        <v>3822</v>
      </c>
      <c r="K371" t="s">
        <v>3821</v>
      </c>
      <c r="L371" t="s">
        <v>3821</v>
      </c>
      <c r="M371" t="s">
        <v>3821</v>
      </c>
      <c r="N371" t="s">
        <v>3822</v>
      </c>
      <c r="O3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1" t="str">
        <f>IF(OR(Table2[[#This Row],[QE2: method]]="none",Table2[[#This Row],[QE3: l+m]]="none",Table2[[#This Row],[QE5: long]]="none",Table2[[#This Row],[QE8: results]]="none"),"reject","ok")</f>
        <v>ok</v>
      </c>
      <c r="Q371" s="5" t="str">
        <f>IF(Table2[[#This Row],[QE score]]&lt;=$Q$1,"reject","ok")</f>
        <v>reject</v>
      </c>
      <c r="R371" s="5" t="str">
        <f>IF(AND(Table2[[#This Row],[QE R1:
QE2/3/5/8]] &lt;&gt; "reject", Table2[[#This Row],[QE R2:
cut-off]] &lt;&gt; "reject"),"yes","no")</f>
        <v>no</v>
      </c>
    </row>
    <row r="372" spans="1:18" x14ac:dyDescent="0.25">
      <c r="A372" t="s">
        <v>2092</v>
      </c>
      <c r="B372" t="s">
        <v>2093</v>
      </c>
      <c r="C372" s="5">
        <v>2021</v>
      </c>
      <c r="D372" s="5" t="s">
        <v>2096</v>
      </c>
      <c r="E372" s="5" t="s">
        <v>2097</v>
      </c>
      <c r="F372">
        <v>7.5</v>
      </c>
      <c r="G372" t="s">
        <v>3822</v>
      </c>
      <c r="H372" t="s">
        <v>3822</v>
      </c>
      <c r="I372" t="s">
        <v>3822</v>
      </c>
      <c r="J372" t="s">
        <v>3821</v>
      </c>
      <c r="K372" t="s">
        <v>3821</v>
      </c>
      <c r="L372" t="s">
        <v>3821</v>
      </c>
      <c r="M372" t="s">
        <v>3821</v>
      </c>
      <c r="N372" t="s">
        <v>3822</v>
      </c>
      <c r="O3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2" t="str">
        <f>IF(OR(Table2[[#This Row],[QE2: method]]="none",Table2[[#This Row],[QE3: l+m]]="none",Table2[[#This Row],[QE5: long]]="none",Table2[[#This Row],[QE8: results]]="none"),"reject","ok")</f>
        <v>ok</v>
      </c>
      <c r="Q372" s="5" t="str">
        <f>IF(Table2[[#This Row],[QE score]]&lt;=$Q$1,"reject","ok")</f>
        <v>reject</v>
      </c>
      <c r="R372" s="5" t="str">
        <f>IF(AND(Table2[[#This Row],[QE R1:
QE2/3/5/8]] &lt;&gt; "reject", Table2[[#This Row],[QE R2:
cut-off]] &lt;&gt; "reject"),"yes","no")</f>
        <v>no</v>
      </c>
    </row>
    <row r="373" spans="1:18" x14ac:dyDescent="0.25">
      <c r="A373" t="s">
        <v>295</v>
      </c>
      <c r="B373" t="s">
        <v>296</v>
      </c>
      <c r="C373" s="5">
        <v>2021</v>
      </c>
      <c r="D373" s="5" t="s">
        <v>298</v>
      </c>
      <c r="E373" s="5" t="s">
        <v>2386</v>
      </c>
      <c r="F373">
        <v>7.5</v>
      </c>
      <c r="G373" t="s">
        <v>3823</v>
      </c>
      <c r="H373" t="s">
        <v>3821</v>
      </c>
      <c r="I373" t="s">
        <v>3822</v>
      </c>
      <c r="J373" t="s">
        <v>3822</v>
      </c>
      <c r="K373" t="s">
        <v>3821</v>
      </c>
      <c r="L373" t="s">
        <v>3821</v>
      </c>
      <c r="M373" t="s">
        <v>3821</v>
      </c>
      <c r="N373" t="s">
        <v>3821</v>
      </c>
      <c r="O3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3" t="str">
        <f>IF(OR(Table2[[#This Row],[QE2: method]]="none",Table2[[#This Row],[QE3: l+m]]="none",Table2[[#This Row],[QE5: long]]="none",Table2[[#This Row],[QE8: results]]="none"),"reject","ok")</f>
        <v>ok</v>
      </c>
      <c r="Q373" s="5" t="str">
        <f>IF(Table2[[#This Row],[QE score]]&lt;=$Q$1,"reject","ok")</f>
        <v>reject</v>
      </c>
      <c r="R373" s="5" t="str">
        <f>IF(AND(Table2[[#This Row],[QE R1:
QE2/3/5/8]] &lt;&gt; "reject", Table2[[#This Row],[QE R2:
cut-off]] &lt;&gt; "reject"),"yes","no")</f>
        <v>no</v>
      </c>
    </row>
    <row r="374" spans="1:18" x14ac:dyDescent="0.25">
      <c r="A374" t="s">
        <v>566</v>
      </c>
      <c r="B374" t="s">
        <v>567</v>
      </c>
      <c r="C374" s="5">
        <v>2021</v>
      </c>
      <c r="D374" s="5" t="s">
        <v>568</v>
      </c>
      <c r="E374" s="5" t="s">
        <v>1603</v>
      </c>
      <c r="F374">
        <v>4</v>
      </c>
      <c r="G374" t="s">
        <v>3822</v>
      </c>
      <c r="H374" t="s">
        <v>3822</v>
      </c>
      <c r="I374" t="s">
        <v>3821</v>
      </c>
      <c r="J374" t="s">
        <v>3821</v>
      </c>
      <c r="K374" t="s">
        <v>3823</v>
      </c>
      <c r="L374" t="s">
        <v>3823</v>
      </c>
      <c r="M374" t="s">
        <v>3823</v>
      </c>
      <c r="N374" t="s">
        <v>3823</v>
      </c>
      <c r="O3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4" t="str">
        <f>IF(OR(Table2[[#This Row],[QE2: method]]="none",Table2[[#This Row],[QE3: l+m]]="none",Table2[[#This Row],[QE5: long]]="none",Table2[[#This Row],[QE8: results]]="none"),"reject","ok")</f>
        <v>reject</v>
      </c>
      <c r="Q374" s="5" t="str">
        <f>IF(Table2[[#This Row],[QE score]]&lt;=$Q$1,"reject","ok")</f>
        <v>reject</v>
      </c>
      <c r="R374" s="5" t="str">
        <f>IF(AND(Table2[[#This Row],[QE R1:
QE2/3/5/8]] &lt;&gt; "reject", Table2[[#This Row],[QE R2:
cut-off]] &lt;&gt; "reject"),"yes","no")</f>
        <v>no</v>
      </c>
    </row>
    <row r="375" spans="1:18" x14ac:dyDescent="0.25">
      <c r="A375" t="s">
        <v>3767</v>
      </c>
      <c r="B375" t="s">
        <v>2756</v>
      </c>
      <c r="C375" s="5">
        <v>2021</v>
      </c>
      <c r="D375" s="5" t="s">
        <v>2757</v>
      </c>
      <c r="E375" s="5" t="s">
        <v>3770</v>
      </c>
      <c r="F375">
        <v>7.5</v>
      </c>
      <c r="G375" t="s">
        <v>3822</v>
      </c>
      <c r="H375" t="s">
        <v>3822</v>
      </c>
      <c r="I375" t="s">
        <v>3822</v>
      </c>
      <c r="J375" t="s">
        <v>3821</v>
      </c>
      <c r="K375" t="s">
        <v>3821</v>
      </c>
      <c r="L375" t="s">
        <v>3821</v>
      </c>
      <c r="M375" t="s">
        <v>3821</v>
      </c>
      <c r="N375" t="s">
        <v>3822</v>
      </c>
      <c r="O3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5" t="str">
        <f>IF(OR(Table2[[#This Row],[QE2: method]]="none",Table2[[#This Row],[QE3: l+m]]="none",Table2[[#This Row],[QE5: long]]="none",Table2[[#This Row],[QE8: results]]="none"),"reject","ok")</f>
        <v>ok</v>
      </c>
      <c r="Q375" s="5" t="str">
        <f>IF(Table2[[#This Row],[QE score]]&lt;=$Q$1,"reject","ok")</f>
        <v>reject</v>
      </c>
      <c r="R375" s="5" t="str">
        <f>IF(AND(Table2[[#This Row],[QE R1:
QE2/3/5/8]] &lt;&gt; "reject", Table2[[#This Row],[QE R2:
cut-off]] &lt;&gt; "reject"),"yes","no")</f>
        <v>no</v>
      </c>
    </row>
    <row r="376" spans="1:18" x14ac:dyDescent="0.25">
      <c r="A376" t="s">
        <v>1527</v>
      </c>
      <c r="B376" t="s">
        <v>616</v>
      </c>
      <c r="C376" s="5">
        <v>2021</v>
      </c>
      <c r="D376" s="5" t="s">
        <v>618</v>
      </c>
      <c r="E376" s="5" t="s">
        <v>1530</v>
      </c>
      <c r="F376">
        <v>7.5</v>
      </c>
      <c r="G376" t="s">
        <v>3822</v>
      </c>
      <c r="H376" t="s">
        <v>3822</v>
      </c>
      <c r="I376" t="s">
        <v>3822</v>
      </c>
      <c r="J376" t="s">
        <v>3821</v>
      </c>
      <c r="K376" t="s">
        <v>3821</v>
      </c>
      <c r="L376" t="s">
        <v>3821</v>
      </c>
      <c r="M376" t="s">
        <v>3821</v>
      </c>
      <c r="N376" t="s">
        <v>3822</v>
      </c>
      <c r="O3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6" t="str">
        <f>IF(OR(Table2[[#This Row],[QE2: method]]="none",Table2[[#This Row],[QE3: l+m]]="none",Table2[[#This Row],[QE5: long]]="none",Table2[[#This Row],[QE8: results]]="none"),"reject","ok")</f>
        <v>ok</v>
      </c>
      <c r="Q376" s="5" t="str">
        <f>IF(Table2[[#This Row],[QE score]]&lt;=$Q$1,"reject","ok")</f>
        <v>reject</v>
      </c>
      <c r="R376" s="5" t="str">
        <f>IF(AND(Table2[[#This Row],[QE R1:
QE2/3/5/8]] &lt;&gt; "reject", Table2[[#This Row],[QE R2:
cut-off]] &lt;&gt; "reject"),"yes","no")</f>
        <v>no</v>
      </c>
    </row>
    <row r="377" spans="1:18" x14ac:dyDescent="0.25">
      <c r="A377" t="s">
        <v>2169</v>
      </c>
      <c r="B377" t="s">
        <v>2170</v>
      </c>
      <c r="C377" s="5">
        <v>2021</v>
      </c>
      <c r="D377" s="5" t="s">
        <v>1284</v>
      </c>
      <c r="E377" s="5" t="s">
        <v>2172</v>
      </c>
      <c r="F377">
        <v>4.5</v>
      </c>
      <c r="G377" t="s">
        <v>3823</v>
      </c>
      <c r="H377" t="s">
        <v>3822</v>
      </c>
      <c r="I377" t="s">
        <v>3821</v>
      </c>
      <c r="J377" t="s">
        <v>3823</v>
      </c>
      <c r="K377" t="s">
        <v>3823</v>
      </c>
      <c r="L377" t="s">
        <v>3821</v>
      </c>
      <c r="M377" t="s">
        <v>3821</v>
      </c>
      <c r="N377" t="s">
        <v>3823</v>
      </c>
      <c r="O3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77" t="str">
        <f>IF(OR(Table2[[#This Row],[QE2: method]]="none",Table2[[#This Row],[QE3: l+m]]="none",Table2[[#This Row],[QE5: long]]="none",Table2[[#This Row],[QE8: results]]="none"),"reject","ok")</f>
        <v>reject</v>
      </c>
      <c r="Q377" s="5" t="str">
        <f>IF(Table2[[#This Row],[QE score]]&lt;=$Q$1,"reject","ok")</f>
        <v>reject</v>
      </c>
      <c r="R377" s="5" t="str">
        <f>IF(AND(Table2[[#This Row],[QE R1:
QE2/3/5/8]] &lt;&gt; "reject", Table2[[#This Row],[QE R2:
cut-off]] &lt;&gt; "reject"),"yes","no")</f>
        <v>no</v>
      </c>
    </row>
    <row r="378" spans="1:18" x14ac:dyDescent="0.25">
      <c r="A378" t="s">
        <v>291</v>
      </c>
      <c r="B378" t="s">
        <v>292</v>
      </c>
      <c r="C378" s="5">
        <v>2021</v>
      </c>
      <c r="D378" s="5" t="s">
        <v>294</v>
      </c>
      <c r="E378" s="5" t="s">
        <v>3764</v>
      </c>
      <c r="F378">
        <v>7.5</v>
      </c>
      <c r="G378" t="s">
        <v>3823</v>
      </c>
      <c r="H378" t="s">
        <v>3822</v>
      </c>
      <c r="I378" t="s">
        <v>3821</v>
      </c>
      <c r="J378" t="s">
        <v>3822</v>
      </c>
      <c r="K378" t="s">
        <v>3821</v>
      </c>
      <c r="L378" t="s">
        <v>3821</v>
      </c>
      <c r="M378" t="s">
        <v>3821</v>
      </c>
      <c r="N378" t="s">
        <v>3822</v>
      </c>
      <c r="O3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8" t="str">
        <f>IF(OR(Table2[[#This Row],[QE2: method]]="none",Table2[[#This Row],[QE3: l+m]]="none",Table2[[#This Row],[QE5: long]]="none",Table2[[#This Row],[QE8: results]]="none"),"reject","ok")</f>
        <v>ok</v>
      </c>
      <c r="Q378" s="5" t="str">
        <f>IF(Table2[[#This Row],[QE score]]&lt;=$Q$1,"reject","ok")</f>
        <v>reject</v>
      </c>
      <c r="R378" s="5" t="str">
        <f>IF(AND(Table2[[#This Row],[QE R1:
QE2/3/5/8]] &lt;&gt; "reject", Table2[[#This Row],[QE R2:
cut-off]] &lt;&gt; "reject"),"yes","no")</f>
        <v>no</v>
      </c>
    </row>
    <row r="379" spans="1:18" x14ac:dyDescent="0.25">
      <c r="A379" t="s">
        <v>2762</v>
      </c>
      <c r="B379" t="s">
        <v>2763</v>
      </c>
      <c r="C379" s="5">
        <v>2021</v>
      </c>
      <c r="D379" s="5" t="s">
        <v>2761</v>
      </c>
      <c r="E379" s="5" t="s">
        <v>3775</v>
      </c>
      <c r="F379">
        <v>7.5</v>
      </c>
      <c r="G379" t="s">
        <v>3822</v>
      </c>
      <c r="H379" t="s">
        <v>3822</v>
      </c>
      <c r="I379" t="s">
        <v>3821</v>
      </c>
      <c r="J379" t="s">
        <v>3821</v>
      </c>
      <c r="K379" t="s">
        <v>3821</v>
      </c>
      <c r="L379" t="s">
        <v>3821</v>
      </c>
      <c r="M379" t="s">
        <v>3823</v>
      </c>
      <c r="N379" t="s">
        <v>3822</v>
      </c>
      <c r="O3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9" t="str">
        <f>IF(OR(Table2[[#This Row],[QE2: method]]="none",Table2[[#This Row],[QE3: l+m]]="none",Table2[[#This Row],[QE5: long]]="none",Table2[[#This Row],[QE8: results]]="none"),"reject","ok")</f>
        <v>ok</v>
      </c>
      <c r="Q379" s="5" t="str">
        <f>IF(Table2[[#This Row],[QE score]]&lt;=$Q$1,"reject","ok")</f>
        <v>reject</v>
      </c>
      <c r="R379" s="5" t="str">
        <f>IF(AND(Table2[[#This Row],[QE R1:
QE2/3/5/8]] &lt;&gt; "reject", Table2[[#This Row],[QE R2:
cut-off]] &lt;&gt; "reject"),"yes","no")</f>
        <v>no</v>
      </c>
    </row>
    <row r="380" spans="1:18" x14ac:dyDescent="0.25">
      <c r="A380" t="s">
        <v>1688</v>
      </c>
      <c r="B380" t="s">
        <v>1689</v>
      </c>
      <c r="C380" s="5">
        <v>2021</v>
      </c>
      <c r="D380" s="5" t="s">
        <v>1692</v>
      </c>
      <c r="E380" s="5" t="s">
        <v>1693</v>
      </c>
      <c r="F380">
        <v>5.5</v>
      </c>
      <c r="G380" t="s">
        <v>3823</v>
      </c>
      <c r="H380" t="s">
        <v>3821</v>
      </c>
      <c r="I380" t="s">
        <v>3822</v>
      </c>
      <c r="J380" t="s">
        <v>3821</v>
      </c>
      <c r="K380" t="s">
        <v>3823</v>
      </c>
      <c r="L380" t="s">
        <v>3821</v>
      </c>
      <c r="M380" t="s">
        <v>3821</v>
      </c>
      <c r="N380" t="s">
        <v>3822</v>
      </c>
      <c r="O3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0" t="str">
        <f>IF(OR(Table2[[#This Row],[QE2: method]]="none",Table2[[#This Row],[QE3: l+m]]="none",Table2[[#This Row],[QE5: long]]="none",Table2[[#This Row],[QE8: results]]="none"),"reject","ok")</f>
        <v>reject</v>
      </c>
      <c r="Q380" s="5" t="str">
        <f>IF(Table2[[#This Row],[QE score]]&lt;=$Q$1,"reject","ok")</f>
        <v>reject</v>
      </c>
      <c r="R380" s="5" t="str">
        <f>IF(AND(Table2[[#This Row],[QE R1:
QE2/3/5/8]] &lt;&gt; "reject", Table2[[#This Row],[QE R2:
cut-off]] &lt;&gt; "reject"),"yes","no")</f>
        <v>no</v>
      </c>
    </row>
    <row r="381" spans="1:18" x14ac:dyDescent="0.25">
      <c r="A381" t="s">
        <v>1163</v>
      </c>
      <c r="B381" t="s">
        <v>1164</v>
      </c>
      <c r="C381" s="5">
        <v>2021</v>
      </c>
      <c r="D381" s="5" t="s">
        <v>1167</v>
      </c>
      <c r="E381" s="5" t="s">
        <v>1168</v>
      </c>
      <c r="F381">
        <v>2.5</v>
      </c>
      <c r="G381" t="s">
        <v>3823</v>
      </c>
      <c r="H381" t="s">
        <v>3822</v>
      </c>
      <c r="I381" t="s">
        <v>3822</v>
      </c>
      <c r="J381" t="s">
        <v>3821</v>
      </c>
      <c r="K381" t="s">
        <v>3823</v>
      </c>
      <c r="L381" t="s">
        <v>3823</v>
      </c>
      <c r="M381" t="s">
        <v>3823</v>
      </c>
      <c r="N381" t="s">
        <v>3823</v>
      </c>
      <c r="O3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81" t="str">
        <f>IF(OR(Table2[[#This Row],[QE2: method]]="none",Table2[[#This Row],[QE3: l+m]]="none",Table2[[#This Row],[QE5: long]]="none",Table2[[#This Row],[QE8: results]]="none"),"reject","ok")</f>
        <v>reject</v>
      </c>
      <c r="Q381" s="5" t="str">
        <f>IF(Table2[[#This Row],[QE score]]&lt;=$Q$1,"reject","ok")</f>
        <v>reject</v>
      </c>
      <c r="R381" s="5" t="str">
        <f>IF(AND(Table2[[#This Row],[QE R1:
QE2/3/5/8]] &lt;&gt; "reject", Table2[[#This Row],[QE R2:
cut-off]] &lt;&gt; "reject"),"yes","no")</f>
        <v>no</v>
      </c>
    </row>
    <row r="382" spans="1:18" x14ac:dyDescent="0.25">
      <c r="A382" t="s">
        <v>3796</v>
      </c>
      <c r="B382" t="s">
        <v>705</v>
      </c>
      <c r="C382" s="5">
        <v>2021</v>
      </c>
      <c r="D382" s="5" t="s">
        <v>707</v>
      </c>
      <c r="E382" s="5" t="s">
        <v>3799</v>
      </c>
      <c r="F382">
        <v>7</v>
      </c>
      <c r="G382" t="s">
        <v>3822</v>
      </c>
      <c r="H382" t="s">
        <v>3822</v>
      </c>
      <c r="I382" t="s">
        <v>3821</v>
      </c>
      <c r="J382" t="s">
        <v>3822</v>
      </c>
      <c r="K382" t="s">
        <v>3821</v>
      </c>
      <c r="L382" t="s">
        <v>3821</v>
      </c>
      <c r="M382" t="s">
        <v>3823</v>
      </c>
      <c r="N382" t="s">
        <v>3822</v>
      </c>
      <c r="O3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2" t="str">
        <f>IF(OR(Table2[[#This Row],[QE2: method]]="none",Table2[[#This Row],[QE3: l+m]]="none",Table2[[#This Row],[QE5: long]]="none",Table2[[#This Row],[QE8: results]]="none"),"reject","ok")</f>
        <v>ok</v>
      </c>
      <c r="Q382" s="5" t="str">
        <f>IF(Table2[[#This Row],[QE score]]&lt;=$Q$1,"reject","ok")</f>
        <v>reject</v>
      </c>
      <c r="R382" s="5" t="str">
        <f>IF(AND(Table2[[#This Row],[QE R1:
QE2/3/5/8]] &lt;&gt; "reject", Table2[[#This Row],[QE R2:
cut-off]] &lt;&gt; "reject"),"yes","no")</f>
        <v>no</v>
      </c>
    </row>
    <row r="383" spans="1:18" x14ac:dyDescent="0.25">
      <c r="A383" t="s">
        <v>877</v>
      </c>
      <c r="B383" t="s">
        <v>878</v>
      </c>
      <c r="C383" s="5">
        <v>2021</v>
      </c>
      <c r="D383" s="5" t="s">
        <v>1369</v>
      </c>
      <c r="E383" s="5" t="s">
        <v>2696</v>
      </c>
      <c r="F383">
        <v>7.5</v>
      </c>
      <c r="G383" t="s">
        <v>3822</v>
      </c>
      <c r="H383" t="s">
        <v>3821</v>
      </c>
      <c r="I383" t="s">
        <v>3821</v>
      </c>
      <c r="J383" t="s">
        <v>3822</v>
      </c>
      <c r="K383" t="s">
        <v>3821</v>
      </c>
      <c r="L383" t="s">
        <v>3821</v>
      </c>
      <c r="M383" t="s">
        <v>3823</v>
      </c>
      <c r="N383" t="s">
        <v>3822</v>
      </c>
      <c r="O3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3" t="str">
        <f>IF(OR(Table2[[#This Row],[QE2: method]]="none",Table2[[#This Row],[QE3: l+m]]="none",Table2[[#This Row],[QE5: long]]="none",Table2[[#This Row],[QE8: results]]="none"),"reject","ok")</f>
        <v>ok</v>
      </c>
      <c r="Q383" s="5" t="str">
        <f>IF(Table2[[#This Row],[QE score]]&lt;=$Q$1,"reject","ok")</f>
        <v>reject</v>
      </c>
      <c r="R383" s="5" t="str">
        <f>IF(AND(Table2[[#This Row],[QE R1:
QE2/3/5/8]] &lt;&gt; "reject", Table2[[#This Row],[QE R2:
cut-off]] &lt;&gt; "reject"),"yes","no")</f>
        <v>no</v>
      </c>
    </row>
    <row r="384" spans="1:18" x14ac:dyDescent="0.25">
      <c r="A384" t="s">
        <v>2343</v>
      </c>
      <c r="B384" t="s">
        <v>1043</v>
      </c>
      <c r="C384" s="5">
        <v>2021</v>
      </c>
      <c r="D384" s="5" t="s">
        <v>1045</v>
      </c>
      <c r="E384" s="5" t="s">
        <v>2346</v>
      </c>
      <c r="F384">
        <v>7</v>
      </c>
      <c r="G384" t="s">
        <v>3822</v>
      </c>
      <c r="H384" t="s">
        <v>3822</v>
      </c>
      <c r="I384" t="s">
        <v>3822</v>
      </c>
      <c r="J384" t="s">
        <v>3822</v>
      </c>
      <c r="K384" t="s">
        <v>3821</v>
      </c>
      <c r="L384" t="s">
        <v>3821</v>
      </c>
      <c r="M384" t="s">
        <v>3821</v>
      </c>
      <c r="N384" t="s">
        <v>3822</v>
      </c>
      <c r="O3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4" t="str">
        <f>IF(OR(Table2[[#This Row],[QE2: method]]="none",Table2[[#This Row],[QE3: l+m]]="none",Table2[[#This Row],[QE5: long]]="none",Table2[[#This Row],[QE8: results]]="none"),"reject","ok")</f>
        <v>ok</v>
      </c>
      <c r="Q384" s="5" t="str">
        <f>IF(Table2[[#This Row],[QE score]]&lt;=$Q$1,"reject","ok")</f>
        <v>reject</v>
      </c>
      <c r="R384" s="5" t="str">
        <f>IF(AND(Table2[[#This Row],[QE R1:
QE2/3/5/8]] &lt;&gt; "reject", Table2[[#This Row],[QE R2:
cut-off]] &lt;&gt; "reject"),"yes","no")</f>
        <v>no</v>
      </c>
    </row>
    <row r="385" spans="1:18" x14ac:dyDescent="0.25">
      <c r="A385" t="s">
        <v>313</v>
      </c>
      <c r="B385" t="s">
        <v>314</v>
      </c>
      <c r="C385" s="5">
        <v>2021</v>
      </c>
      <c r="D385" s="5" t="s">
        <v>316</v>
      </c>
      <c r="E385" s="5" t="s">
        <v>889</v>
      </c>
      <c r="F385">
        <v>6.5</v>
      </c>
      <c r="G385" t="s">
        <v>3823</v>
      </c>
      <c r="H385" t="s">
        <v>3822</v>
      </c>
      <c r="I385" t="s">
        <v>3822</v>
      </c>
      <c r="J385" t="s">
        <v>3822</v>
      </c>
      <c r="K385" t="s">
        <v>3821</v>
      </c>
      <c r="L385" t="s">
        <v>3821</v>
      </c>
      <c r="M385" t="s">
        <v>3821</v>
      </c>
      <c r="N385" t="s">
        <v>3822</v>
      </c>
      <c r="O3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85" t="str">
        <f>IF(OR(Table2[[#This Row],[QE2: method]]="none",Table2[[#This Row],[QE3: l+m]]="none",Table2[[#This Row],[QE5: long]]="none",Table2[[#This Row],[QE8: results]]="none"),"reject","ok")</f>
        <v>ok</v>
      </c>
      <c r="Q385" s="5" t="str">
        <f>IF(Table2[[#This Row],[QE score]]&lt;=$Q$1,"reject","ok")</f>
        <v>reject</v>
      </c>
      <c r="R385" s="5" t="str">
        <f>IF(AND(Table2[[#This Row],[QE R1:
QE2/3/5/8]] &lt;&gt; "reject", Table2[[#This Row],[QE R2:
cut-off]] &lt;&gt; "reject"),"yes","no")</f>
        <v>no</v>
      </c>
    </row>
    <row r="386" spans="1:18" x14ac:dyDescent="0.25">
      <c r="A386" t="s">
        <v>1661</v>
      </c>
      <c r="B386" t="s">
        <v>1662</v>
      </c>
      <c r="C386" s="5">
        <v>2021</v>
      </c>
      <c r="D386" s="5" t="s">
        <v>1665</v>
      </c>
      <c r="E386" s="5" t="s">
        <v>1666</v>
      </c>
      <c r="F386">
        <v>7</v>
      </c>
      <c r="G386" t="s">
        <v>3822</v>
      </c>
      <c r="H386" t="s">
        <v>3822</v>
      </c>
      <c r="I386" t="s">
        <v>3821</v>
      </c>
      <c r="J386" t="s">
        <v>3822</v>
      </c>
      <c r="K386" t="s">
        <v>3821</v>
      </c>
      <c r="L386" t="s">
        <v>3821</v>
      </c>
      <c r="M386" t="s">
        <v>3823</v>
      </c>
      <c r="N386" t="s">
        <v>3822</v>
      </c>
      <c r="O3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6" t="str">
        <f>IF(OR(Table2[[#This Row],[QE2: method]]="none",Table2[[#This Row],[QE3: l+m]]="none",Table2[[#This Row],[QE5: long]]="none",Table2[[#This Row],[QE8: results]]="none"),"reject","ok")</f>
        <v>ok</v>
      </c>
      <c r="Q386" s="5" t="str">
        <f>IF(Table2[[#This Row],[QE score]]&lt;=$Q$1,"reject","ok")</f>
        <v>reject</v>
      </c>
      <c r="R386" s="5" t="str">
        <f>IF(AND(Table2[[#This Row],[QE R1:
QE2/3/5/8]] &lt;&gt; "reject", Table2[[#This Row],[QE R2:
cut-off]] &lt;&gt; "reject"),"yes","no")</f>
        <v>no</v>
      </c>
    </row>
    <row r="387" spans="1:18" x14ac:dyDescent="0.25">
      <c r="A387" t="s">
        <v>1211</v>
      </c>
      <c r="B387" t="s">
        <v>1212</v>
      </c>
      <c r="C387" s="5">
        <v>2021</v>
      </c>
      <c r="D387" s="5" t="s">
        <v>1215</v>
      </c>
      <c r="E387" s="5" t="s">
        <v>1712</v>
      </c>
      <c r="F387">
        <v>7.5</v>
      </c>
      <c r="G387" t="s">
        <v>3823</v>
      </c>
      <c r="H387" t="s">
        <v>3822</v>
      </c>
      <c r="I387" t="s">
        <v>3821</v>
      </c>
      <c r="J387" t="s">
        <v>3822</v>
      </c>
      <c r="K387" t="s">
        <v>3821</v>
      </c>
      <c r="L387" t="s">
        <v>3821</v>
      </c>
      <c r="M387" t="s">
        <v>3821</v>
      </c>
      <c r="N387" t="s">
        <v>3822</v>
      </c>
      <c r="O3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7" t="str">
        <f>IF(OR(Table2[[#This Row],[QE2: method]]="none",Table2[[#This Row],[QE3: l+m]]="none",Table2[[#This Row],[QE5: long]]="none",Table2[[#This Row],[QE8: results]]="none"),"reject","ok")</f>
        <v>ok</v>
      </c>
      <c r="Q387" s="5" t="str">
        <f>IF(Table2[[#This Row],[QE score]]&lt;=$Q$1,"reject","ok")</f>
        <v>reject</v>
      </c>
      <c r="R387" s="5" t="str">
        <f>IF(AND(Table2[[#This Row],[QE R1:
QE2/3/5/8]] &lt;&gt; "reject", Table2[[#This Row],[QE R2:
cut-off]] &lt;&gt; "reject"),"yes","no")</f>
        <v>no</v>
      </c>
    </row>
    <row r="388" spans="1:18" x14ac:dyDescent="0.25">
      <c r="A388" t="s">
        <v>2264</v>
      </c>
      <c r="B388" t="s">
        <v>412</v>
      </c>
      <c r="C388" s="5">
        <v>2021</v>
      </c>
      <c r="D388" s="5" t="s">
        <v>413</v>
      </c>
      <c r="E388" s="5" t="s">
        <v>2267</v>
      </c>
      <c r="F388">
        <v>6</v>
      </c>
      <c r="G388" t="s">
        <v>3822</v>
      </c>
      <c r="H388" t="s">
        <v>3822</v>
      </c>
      <c r="I388" t="s">
        <v>3821</v>
      </c>
      <c r="J388" t="s">
        <v>3822</v>
      </c>
      <c r="K388" t="s">
        <v>3821</v>
      </c>
      <c r="L388" t="s">
        <v>3823</v>
      </c>
      <c r="M388" t="s">
        <v>3823</v>
      </c>
      <c r="N388" t="s">
        <v>3822</v>
      </c>
      <c r="O3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88" t="str">
        <f>IF(OR(Table2[[#This Row],[QE2: method]]="none",Table2[[#This Row],[QE3: l+m]]="none",Table2[[#This Row],[QE5: long]]="none",Table2[[#This Row],[QE8: results]]="none"),"reject","ok")</f>
        <v>ok</v>
      </c>
      <c r="Q388" s="5" t="str">
        <f>IF(Table2[[#This Row],[QE score]]&lt;=$Q$1,"reject","ok")</f>
        <v>reject</v>
      </c>
      <c r="R388" s="5" t="str">
        <f>IF(AND(Table2[[#This Row],[QE R1:
QE2/3/5/8]] &lt;&gt; "reject", Table2[[#This Row],[QE R2:
cut-off]] &lt;&gt; "reject"),"yes","no")</f>
        <v>no</v>
      </c>
    </row>
    <row r="389" spans="1:18" x14ac:dyDescent="0.25">
      <c r="A389" t="s">
        <v>2488</v>
      </c>
      <c r="B389" t="s">
        <v>1101</v>
      </c>
      <c r="C389" s="5">
        <v>2021</v>
      </c>
      <c r="D389" s="5" t="s">
        <v>1102</v>
      </c>
      <c r="E389" s="5" t="s">
        <v>2491</v>
      </c>
      <c r="F389">
        <v>5</v>
      </c>
      <c r="G389" t="s">
        <v>3823</v>
      </c>
      <c r="H389" t="s">
        <v>3822</v>
      </c>
      <c r="I389" t="s">
        <v>3821</v>
      </c>
      <c r="J389" t="s">
        <v>3821</v>
      </c>
      <c r="K389" t="s">
        <v>3823</v>
      </c>
      <c r="L389" t="s">
        <v>3821</v>
      </c>
      <c r="M389" t="s">
        <v>3823</v>
      </c>
      <c r="N389" t="s">
        <v>3822</v>
      </c>
      <c r="O3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89" t="str">
        <f>IF(OR(Table2[[#This Row],[QE2: method]]="none",Table2[[#This Row],[QE3: l+m]]="none",Table2[[#This Row],[QE5: long]]="none",Table2[[#This Row],[QE8: results]]="none"),"reject","ok")</f>
        <v>reject</v>
      </c>
      <c r="Q389" s="5" t="str">
        <f>IF(Table2[[#This Row],[QE score]]&lt;=$Q$1,"reject","ok")</f>
        <v>reject</v>
      </c>
      <c r="R389" s="5" t="str">
        <f>IF(AND(Table2[[#This Row],[QE R1:
QE2/3/5/8]] &lt;&gt; "reject", Table2[[#This Row],[QE R2:
cut-off]] &lt;&gt; "reject"),"yes","no")</f>
        <v>no</v>
      </c>
    </row>
    <row r="390" spans="1:18" x14ac:dyDescent="0.25">
      <c r="A390" t="s">
        <v>784</v>
      </c>
      <c r="B390" t="s">
        <v>785</v>
      </c>
      <c r="C390" s="5">
        <v>2021</v>
      </c>
      <c r="D390" s="5" t="s">
        <v>787</v>
      </c>
      <c r="E390" s="5" t="s">
        <v>3759</v>
      </c>
      <c r="F390">
        <v>7</v>
      </c>
      <c r="G390" t="s">
        <v>3822</v>
      </c>
      <c r="H390" t="s">
        <v>3822</v>
      </c>
      <c r="I390" t="s">
        <v>3821</v>
      </c>
      <c r="J390" t="s">
        <v>3822</v>
      </c>
      <c r="K390" t="s">
        <v>3821</v>
      </c>
      <c r="L390" t="s">
        <v>3821</v>
      </c>
      <c r="M390" t="s">
        <v>3823</v>
      </c>
      <c r="N390" t="s">
        <v>3822</v>
      </c>
      <c r="O3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0" t="str">
        <f>IF(OR(Table2[[#This Row],[QE2: method]]="none",Table2[[#This Row],[QE3: l+m]]="none",Table2[[#This Row],[QE5: long]]="none",Table2[[#This Row],[QE8: results]]="none"),"reject","ok")</f>
        <v>ok</v>
      </c>
      <c r="Q390" s="5" t="str">
        <f>IF(Table2[[#This Row],[QE score]]&lt;=$Q$1,"reject","ok")</f>
        <v>reject</v>
      </c>
      <c r="R390" s="5" t="str">
        <f>IF(AND(Table2[[#This Row],[QE R1:
QE2/3/5/8]] &lt;&gt; "reject", Table2[[#This Row],[QE R2:
cut-off]] &lt;&gt; "reject"),"yes","no")</f>
        <v>no</v>
      </c>
    </row>
    <row r="391" spans="1:18" x14ac:dyDescent="0.25">
      <c r="A391" t="s">
        <v>1151</v>
      </c>
      <c r="B391" t="s">
        <v>1152</v>
      </c>
      <c r="C391" s="5">
        <v>2021</v>
      </c>
      <c r="D391" s="5" t="s">
        <v>1155</v>
      </c>
      <c r="E391" s="5" t="s">
        <v>1156</v>
      </c>
      <c r="F391">
        <v>7.5</v>
      </c>
      <c r="G391" t="s">
        <v>3821</v>
      </c>
      <c r="H391" t="s">
        <v>3822</v>
      </c>
      <c r="I391" t="s">
        <v>3822</v>
      </c>
      <c r="J391" t="s">
        <v>3821</v>
      </c>
      <c r="K391" t="s">
        <v>3821</v>
      </c>
      <c r="L391" t="s">
        <v>3821</v>
      </c>
      <c r="M391" t="s">
        <v>3821</v>
      </c>
      <c r="N391" t="s">
        <v>3823</v>
      </c>
      <c r="O3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1" t="str">
        <f>IF(OR(Table2[[#This Row],[QE2: method]]="none",Table2[[#This Row],[QE3: l+m]]="none",Table2[[#This Row],[QE5: long]]="none",Table2[[#This Row],[QE8: results]]="none"),"reject","ok")</f>
        <v>reject</v>
      </c>
      <c r="Q391" s="5" t="str">
        <f>IF(Table2[[#This Row],[QE score]]&lt;=$Q$1,"reject","ok")</f>
        <v>reject</v>
      </c>
      <c r="R391" s="5" t="str">
        <f>IF(AND(Table2[[#This Row],[QE R1:
QE2/3/5/8]] &lt;&gt; "reject", Table2[[#This Row],[QE R2:
cut-off]] &lt;&gt; "reject"),"yes","no")</f>
        <v>no</v>
      </c>
    </row>
    <row r="392" spans="1:18" x14ac:dyDescent="0.25">
      <c r="A392" t="s">
        <v>3737</v>
      </c>
      <c r="B392" t="s">
        <v>3738</v>
      </c>
      <c r="C392" s="5">
        <v>2021</v>
      </c>
      <c r="D392" s="5" t="s">
        <v>3743</v>
      </c>
      <c r="E392" s="5" t="s">
        <v>3744</v>
      </c>
      <c r="F392">
        <v>4</v>
      </c>
      <c r="G392" t="s">
        <v>3823</v>
      </c>
      <c r="H392" t="s">
        <v>3822</v>
      </c>
      <c r="I392" t="s">
        <v>3821</v>
      </c>
      <c r="J392" t="s">
        <v>3822</v>
      </c>
      <c r="K392" t="s">
        <v>3823</v>
      </c>
      <c r="L392" t="s">
        <v>3821</v>
      </c>
      <c r="M392" t="s">
        <v>3823</v>
      </c>
      <c r="N392" t="s">
        <v>3823</v>
      </c>
      <c r="O3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2" t="str">
        <f>IF(OR(Table2[[#This Row],[QE2: method]]="none",Table2[[#This Row],[QE3: l+m]]="none",Table2[[#This Row],[QE5: long]]="none",Table2[[#This Row],[QE8: results]]="none"),"reject","ok")</f>
        <v>reject</v>
      </c>
      <c r="Q392" s="5" t="str">
        <f>IF(Table2[[#This Row],[QE score]]&lt;=$Q$1,"reject","ok")</f>
        <v>reject</v>
      </c>
      <c r="R392" s="5" t="str">
        <f>IF(AND(Table2[[#This Row],[QE R1:
QE2/3/5/8]] &lt;&gt; "reject", Table2[[#This Row],[QE R2:
cut-off]] &lt;&gt; "reject"),"yes","no")</f>
        <v>no</v>
      </c>
    </row>
    <row r="393" spans="1:18" x14ac:dyDescent="0.25">
      <c r="A393" t="s">
        <v>2299</v>
      </c>
      <c r="B393" t="s">
        <v>224</v>
      </c>
      <c r="C393" s="5">
        <v>2021</v>
      </c>
      <c r="D393" s="5" t="s">
        <v>227</v>
      </c>
      <c r="E393" s="5" t="s">
        <v>2301</v>
      </c>
      <c r="F393">
        <v>6.5</v>
      </c>
      <c r="G393" t="s">
        <v>3822</v>
      </c>
      <c r="H393" t="s">
        <v>3822</v>
      </c>
      <c r="I393" t="s">
        <v>3821</v>
      </c>
      <c r="J393" t="s">
        <v>3821</v>
      </c>
      <c r="K393" t="s">
        <v>3823</v>
      </c>
      <c r="L393" t="s">
        <v>3821</v>
      </c>
      <c r="M393" t="s">
        <v>3821</v>
      </c>
      <c r="N393" t="s">
        <v>3822</v>
      </c>
      <c r="O3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3" t="str">
        <f>IF(OR(Table2[[#This Row],[QE2: method]]="none",Table2[[#This Row],[QE3: l+m]]="none",Table2[[#This Row],[QE5: long]]="none",Table2[[#This Row],[QE8: results]]="none"),"reject","ok")</f>
        <v>reject</v>
      </c>
      <c r="Q393" s="5" t="str">
        <f>IF(Table2[[#This Row],[QE score]]&lt;=$Q$1,"reject","ok")</f>
        <v>reject</v>
      </c>
      <c r="R393" s="5" t="str">
        <f>IF(AND(Table2[[#This Row],[QE R1:
QE2/3/5/8]] &lt;&gt; "reject", Table2[[#This Row],[QE R2:
cut-off]] &lt;&gt; "reject"),"yes","no")</f>
        <v>no</v>
      </c>
    </row>
    <row r="394" spans="1:18" x14ac:dyDescent="0.25">
      <c r="A394" t="s">
        <v>2805</v>
      </c>
      <c r="B394" t="s">
        <v>2806</v>
      </c>
      <c r="C394" s="5">
        <v>2021</v>
      </c>
      <c r="D394" s="5" t="s">
        <v>2807</v>
      </c>
      <c r="E394" s="5" t="s">
        <v>3672</v>
      </c>
      <c r="F394">
        <v>7</v>
      </c>
      <c r="G394" t="s">
        <v>3822</v>
      </c>
      <c r="H394" t="s">
        <v>3822</v>
      </c>
      <c r="I394" t="s">
        <v>3822</v>
      </c>
      <c r="J394" t="s">
        <v>3822</v>
      </c>
      <c r="K394" t="s">
        <v>3821</v>
      </c>
      <c r="L394" t="s">
        <v>3821</v>
      </c>
      <c r="M394" t="s">
        <v>3821</v>
      </c>
      <c r="N394" t="s">
        <v>3822</v>
      </c>
      <c r="O3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4" t="str">
        <f>IF(OR(Table2[[#This Row],[QE2: method]]="none",Table2[[#This Row],[QE3: l+m]]="none",Table2[[#This Row],[QE5: long]]="none",Table2[[#This Row],[QE8: results]]="none"),"reject","ok")</f>
        <v>ok</v>
      </c>
      <c r="Q394" s="5" t="str">
        <f>IF(Table2[[#This Row],[QE score]]&lt;=$Q$1,"reject","ok")</f>
        <v>reject</v>
      </c>
      <c r="R394" s="5" t="str">
        <f>IF(AND(Table2[[#This Row],[QE R1:
QE2/3/5/8]] &lt;&gt; "reject", Table2[[#This Row],[QE R2:
cut-off]] &lt;&gt; "reject"),"yes","no")</f>
        <v>no</v>
      </c>
    </row>
    <row r="395" spans="1:18" x14ac:dyDescent="0.25">
      <c r="A395" t="s">
        <v>2809</v>
      </c>
      <c r="B395" t="s">
        <v>3661</v>
      </c>
      <c r="C395" s="5">
        <v>2021</v>
      </c>
      <c r="D395" s="5" t="s">
        <v>2811</v>
      </c>
      <c r="E395" s="5" t="s">
        <v>3663</v>
      </c>
      <c r="F395">
        <v>7.5</v>
      </c>
      <c r="G395" t="s">
        <v>3823</v>
      </c>
      <c r="H395" t="s">
        <v>3822</v>
      </c>
      <c r="I395" t="s">
        <v>3821</v>
      </c>
      <c r="J395" t="s">
        <v>3822</v>
      </c>
      <c r="K395" t="s">
        <v>3821</v>
      </c>
      <c r="L395" t="s">
        <v>3821</v>
      </c>
      <c r="M395" t="s">
        <v>3821</v>
      </c>
      <c r="N395" t="s">
        <v>3822</v>
      </c>
      <c r="O3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5" t="str">
        <f>IF(OR(Table2[[#This Row],[QE2: method]]="none",Table2[[#This Row],[QE3: l+m]]="none",Table2[[#This Row],[QE5: long]]="none",Table2[[#This Row],[QE8: results]]="none"),"reject","ok")</f>
        <v>ok</v>
      </c>
      <c r="Q395" s="5" t="str">
        <f>IF(Table2[[#This Row],[QE score]]&lt;=$Q$1,"reject","ok")</f>
        <v>reject</v>
      </c>
      <c r="R395" s="5" t="str">
        <f>IF(AND(Table2[[#This Row],[QE R1:
QE2/3/5/8]] &lt;&gt; "reject", Table2[[#This Row],[QE R2:
cut-off]] &lt;&gt; "reject"),"yes","no")</f>
        <v>no</v>
      </c>
    </row>
    <row r="396" spans="1:18" x14ac:dyDescent="0.25">
      <c r="A396" t="s">
        <v>441</v>
      </c>
      <c r="B396" t="s">
        <v>442</v>
      </c>
      <c r="C396" s="5">
        <v>2021</v>
      </c>
      <c r="D396" s="5" t="s">
        <v>443</v>
      </c>
      <c r="E396" s="5" t="s">
        <v>2056</v>
      </c>
      <c r="F396">
        <v>7.5</v>
      </c>
      <c r="G396" t="s">
        <v>3823</v>
      </c>
      <c r="H396" t="s">
        <v>3822</v>
      </c>
      <c r="I396" t="s">
        <v>3821</v>
      </c>
      <c r="J396" t="s">
        <v>3822</v>
      </c>
      <c r="K396" t="s">
        <v>3821</v>
      </c>
      <c r="L396" t="s">
        <v>3821</v>
      </c>
      <c r="M396" t="s">
        <v>3821</v>
      </c>
      <c r="N396" t="s">
        <v>3822</v>
      </c>
      <c r="O3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6" t="str">
        <f>IF(OR(Table2[[#This Row],[QE2: method]]="none",Table2[[#This Row],[QE3: l+m]]="none",Table2[[#This Row],[QE5: long]]="none",Table2[[#This Row],[QE8: results]]="none"),"reject","ok")</f>
        <v>ok</v>
      </c>
      <c r="Q396" s="5" t="str">
        <f>IF(Table2[[#This Row],[QE score]]&lt;=$Q$1,"reject","ok")</f>
        <v>reject</v>
      </c>
      <c r="R396" s="5" t="str">
        <f>IF(AND(Table2[[#This Row],[QE R1:
QE2/3/5/8]] &lt;&gt; "reject", Table2[[#This Row],[QE R2:
cut-off]] &lt;&gt; "reject"),"yes","no")</f>
        <v>no</v>
      </c>
    </row>
    <row r="397" spans="1:18" x14ac:dyDescent="0.25">
      <c r="A397" t="s">
        <v>437</v>
      </c>
      <c r="B397" t="s">
        <v>438</v>
      </c>
      <c r="C397" s="5">
        <v>2021</v>
      </c>
      <c r="D397" s="5" t="s">
        <v>440</v>
      </c>
      <c r="E397" s="5" t="s">
        <v>1016</v>
      </c>
      <c r="F397">
        <v>7</v>
      </c>
      <c r="G397" t="s">
        <v>3823</v>
      </c>
      <c r="H397" t="s">
        <v>3822</v>
      </c>
      <c r="I397" t="s">
        <v>3821</v>
      </c>
      <c r="J397" t="s">
        <v>3822</v>
      </c>
      <c r="K397" t="s">
        <v>3821</v>
      </c>
      <c r="L397" t="s">
        <v>3821</v>
      </c>
      <c r="M397" t="s">
        <v>3823</v>
      </c>
      <c r="N397" t="s">
        <v>3821</v>
      </c>
      <c r="O3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7" t="str">
        <f>IF(OR(Table2[[#This Row],[QE2: method]]="none",Table2[[#This Row],[QE3: l+m]]="none",Table2[[#This Row],[QE5: long]]="none",Table2[[#This Row],[QE8: results]]="none"),"reject","ok")</f>
        <v>ok</v>
      </c>
      <c r="Q397" s="5" t="str">
        <f>IF(Table2[[#This Row],[QE score]]&lt;=$Q$1,"reject","ok")</f>
        <v>reject</v>
      </c>
      <c r="R397" s="5" t="str">
        <f>IF(AND(Table2[[#This Row],[QE R1:
QE2/3/5/8]] &lt;&gt; "reject", Table2[[#This Row],[QE R2:
cut-off]] &lt;&gt; "reject"),"yes","no")</f>
        <v>no</v>
      </c>
    </row>
    <row r="398" spans="1:18" x14ac:dyDescent="0.25">
      <c r="A398" t="s">
        <v>1182</v>
      </c>
      <c r="B398" t="s">
        <v>1183</v>
      </c>
      <c r="C398" s="5">
        <v>2021</v>
      </c>
      <c r="D398" s="5" t="s">
        <v>1187</v>
      </c>
      <c r="E398" s="5" t="s">
        <v>1188</v>
      </c>
      <c r="F398">
        <v>6</v>
      </c>
      <c r="G398" t="s">
        <v>3823</v>
      </c>
      <c r="H398" t="s">
        <v>3822</v>
      </c>
      <c r="I398" t="s">
        <v>3821</v>
      </c>
      <c r="J398" t="s">
        <v>3821</v>
      </c>
      <c r="K398" t="s">
        <v>3823</v>
      </c>
      <c r="L398" t="s">
        <v>3821</v>
      </c>
      <c r="M398" t="s">
        <v>3821</v>
      </c>
      <c r="N398" t="s">
        <v>3822</v>
      </c>
      <c r="O3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98" t="str">
        <f>IF(OR(Table2[[#This Row],[QE2: method]]="none",Table2[[#This Row],[QE3: l+m]]="none",Table2[[#This Row],[QE5: long]]="none",Table2[[#This Row],[QE8: results]]="none"),"reject","ok")</f>
        <v>reject</v>
      </c>
      <c r="Q398" s="5" t="str">
        <f>IF(Table2[[#This Row],[QE score]]&lt;=$Q$1,"reject","ok")</f>
        <v>reject</v>
      </c>
      <c r="R398" s="5" t="str">
        <f>IF(AND(Table2[[#This Row],[QE R1:
QE2/3/5/8]] &lt;&gt; "reject", Table2[[#This Row],[QE R2:
cut-off]] &lt;&gt; "reject"),"yes","no")</f>
        <v>no</v>
      </c>
    </row>
    <row r="399" spans="1:18" x14ac:dyDescent="0.25">
      <c r="A399" t="s">
        <v>321</v>
      </c>
      <c r="B399" t="s">
        <v>322</v>
      </c>
      <c r="C399" s="5">
        <v>2021</v>
      </c>
      <c r="D399" s="5" t="s">
        <v>324</v>
      </c>
      <c r="E399" s="5" t="s">
        <v>3657</v>
      </c>
      <c r="F399">
        <v>4</v>
      </c>
      <c r="G399" t="s">
        <v>3823</v>
      </c>
      <c r="H399" t="s">
        <v>3822</v>
      </c>
      <c r="I399" t="s">
        <v>3822</v>
      </c>
      <c r="J399" t="s">
        <v>3821</v>
      </c>
      <c r="K399" t="s">
        <v>3823</v>
      </c>
      <c r="L399" t="s">
        <v>3821</v>
      </c>
      <c r="M399" t="s">
        <v>3823</v>
      </c>
      <c r="N399" t="s">
        <v>3822</v>
      </c>
      <c r="O3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9" t="str">
        <f>IF(OR(Table2[[#This Row],[QE2: method]]="none",Table2[[#This Row],[QE3: l+m]]="none",Table2[[#This Row],[QE5: long]]="none",Table2[[#This Row],[QE8: results]]="none"),"reject","ok")</f>
        <v>reject</v>
      </c>
      <c r="Q399" s="5" t="str">
        <f>IF(Table2[[#This Row],[QE score]]&lt;=$Q$1,"reject","ok")</f>
        <v>reject</v>
      </c>
      <c r="R399" s="5" t="str">
        <f>IF(AND(Table2[[#This Row],[QE R1:
QE2/3/5/8]] &lt;&gt; "reject", Table2[[#This Row],[QE R2:
cut-off]] &lt;&gt; "reject"),"yes","no")</f>
        <v>no</v>
      </c>
    </row>
    <row r="400" spans="1:18" x14ac:dyDescent="0.25">
      <c r="A400" t="s">
        <v>807</v>
      </c>
      <c r="B400" t="s">
        <v>808</v>
      </c>
      <c r="C400" s="5">
        <v>2021</v>
      </c>
      <c r="D400" s="5" t="s">
        <v>810</v>
      </c>
      <c r="E400" s="5" t="s">
        <v>3748</v>
      </c>
      <c r="F400">
        <v>7.5</v>
      </c>
      <c r="G400" t="s">
        <v>3823</v>
      </c>
      <c r="H400" t="s">
        <v>3822</v>
      </c>
      <c r="I400" t="s">
        <v>3821</v>
      </c>
      <c r="J400" t="s">
        <v>3822</v>
      </c>
      <c r="K400" t="s">
        <v>3821</v>
      </c>
      <c r="L400" t="s">
        <v>3821</v>
      </c>
      <c r="M400" t="s">
        <v>3821</v>
      </c>
      <c r="N400" t="s">
        <v>3822</v>
      </c>
      <c r="O4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0" t="str">
        <f>IF(OR(Table2[[#This Row],[QE2: method]]="none",Table2[[#This Row],[QE3: l+m]]="none",Table2[[#This Row],[QE5: long]]="none",Table2[[#This Row],[QE8: results]]="none"),"reject","ok")</f>
        <v>ok</v>
      </c>
      <c r="Q400" s="5" t="str">
        <f>IF(Table2[[#This Row],[QE score]]&lt;=$Q$1,"reject","ok")</f>
        <v>reject</v>
      </c>
      <c r="R400" s="5" t="str">
        <f>IF(AND(Table2[[#This Row],[QE R1:
QE2/3/5/8]] &lt;&gt; "reject", Table2[[#This Row],[QE R2:
cut-off]] &lt;&gt; "reject"),"yes","no")</f>
        <v>no</v>
      </c>
    </row>
    <row r="401" spans="1:18" x14ac:dyDescent="0.25">
      <c r="A401" t="s">
        <v>2537</v>
      </c>
      <c r="B401" t="s">
        <v>771</v>
      </c>
      <c r="C401" s="5">
        <v>2021</v>
      </c>
      <c r="D401" s="5" t="s">
        <v>773</v>
      </c>
      <c r="E401" s="5" t="s">
        <v>2539</v>
      </c>
      <c r="F401">
        <v>5</v>
      </c>
      <c r="G401" t="s">
        <v>3822</v>
      </c>
      <c r="H401" t="s">
        <v>3822</v>
      </c>
      <c r="I401" t="s">
        <v>3821</v>
      </c>
      <c r="J401" t="s">
        <v>3822</v>
      </c>
      <c r="K401" t="s">
        <v>3823</v>
      </c>
      <c r="L401" t="s">
        <v>3821</v>
      </c>
      <c r="M401" t="s">
        <v>3823</v>
      </c>
      <c r="N401" t="s">
        <v>3822</v>
      </c>
      <c r="O4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401" t="str">
        <f>IF(OR(Table2[[#This Row],[QE2: method]]="none",Table2[[#This Row],[QE3: l+m]]="none",Table2[[#This Row],[QE5: long]]="none",Table2[[#This Row],[QE8: results]]="none"),"reject","ok")</f>
        <v>reject</v>
      </c>
      <c r="Q401" s="5" t="str">
        <f>IF(Table2[[#This Row],[QE score]]&lt;=$Q$1,"reject","ok")</f>
        <v>reject</v>
      </c>
      <c r="R401" s="5" t="str">
        <f>IF(AND(Table2[[#This Row],[QE R1:
QE2/3/5/8]] &lt;&gt; "reject", Table2[[#This Row],[QE R2:
cut-off]] &lt;&gt; "reject"),"yes","no")</f>
        <v>no</v>
      </c>
    </row>
    <row r="402" spans="1:18" x14ac:dyDescent="0.25">
      <c r="A402" t="s">
        <v>1640</v>
      </c>
      <c r="B402" t="s">
        <v>1175</v>
      </c>
      <c r="C402" s="5">
        <v>2021</v>
      </c>
      <c r="D402" s="5" t="s">
        <v>1177</v>
      </c>
      <c r="E402" s="5" t="s">
        <v>1643</v>
      </c>
      <c r="F402">
        <v>7</v>
      </c>
      <c r="G402" t="s">
        <v>3823</v>
      </c>
      <c r="H402" t="s">
        <v>3822</v>
      </c>
      <c r="I402" t="s">
        <v>3821</v>
      </c>
      <c r="J402" t="s">
        <v>3821</v>
      </c>
      <c r="K402" t="s">
        <v>3821</v>
      </c>
      <c r="L402" t="s">
        <v>3821</v>
      </c>
      <c r="M402" t="s">
        <v>3823</v>
      </c>
      <c r="N402" t="s">
        <v>3822</v>
      </c>
      <c r="O4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2" t="str">
        <f>IF(OR(Table2[[#This Row],[QE2: method]]="none",Table2[[#This Row],[QE3: l+m]]="none",Table2[[#This Row],[QE5: long]]="none",Table2[[#This Row],[QE8: results]]="none"),"reject","ok")</f>
        <v>ok</v>
      </c>
      <c r="Q402" s="5" t="str">
        <f>IF(Table2[[#This Row],[QE score]]&lt;=$Q$1,"reject","ok")</f>
        <v>reject</v>
      </c>
      <c r="R402" s="5" t="str">
        <f>IF(AND(Table2[[#This Row],[QE R1:
QE2/3/5/8]] &lt;&gt; "reject", Table2[[#This Row],[QE R2:
cut-off]] &lt;&gt; "reject"),"yes","no")</f>
        <v>no</v>
      </c>
    </row>
    <row r="403" spans="1:18" x14ac:dyDescent="0.25">
      <c r="A403" t="s">
        <v>333</v>
      </c>
      <c r="B403" t="s">
        <v>334</v>
      </c>
      <c r="C403" s="5">
        <v>2022</v>
      </c>
      <c r="D403" s="5" t="s">
        <v>336</v>
      </c>
      <c r="E403" s="5" t="s">
        <v>2559</v>
      </c>
      <c r="F403">
        <v>6</v>
      </c>
      <c r="G403" t="s">
        <v>3822</v>
      </c>
      <c r="H403" t="s">
        <v>3822</v>
      </c>
      <c r="I403" t="s">
        <v>3822</v>
      </c>
      <c r="J403" t="s">
        <v>3822</v>
      </c>
      <c r="K403" t="s">
        <v>3821</v>
      </c>
      <c r="L403" t="s">
        <v>3821</v>
      </c>
      <c r="M403" t="s">
        <v>3823</v>
      </c>
      <c r="N403" t="s">
        <v>3822</v>
      </c>
      <c r="O4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3" t="str">
        <f>IF(OR(Table2[[#This Row],[QE2: method]]="none",Table2[[#This Row],[QE3: l+m]]="none",Table2[[#This Row],[QE5: long]]="none",Table2[[#This Row],[QE8: results]]="none"),"reject","ok")</f>
        <v>ok</v>
      </c>
      <c r="Q403" s="5" t="str">
        <f>IF(Table2[[#This Row],[QE score]]&lt;=$Q$1,"reject","ok")</f>
        <v>reject</v>
      </c>
      <c r="R403" s="5" t="str">
        <f>IF(AND(Table2[[#This Row],[QE R1:
QE2/3/5/8]] &lt;&gt; "reject", Table2[[#This Row],[QE R2:
cut-off]] &lt;&gt; "reject"),"yes","no")</f>
        <v>no</v>
      </c>
    </row>
    <row r="404" spans="1:18" x14ac:dyDescent="0.25">
      <c r="A404" t="s">
        <v>1361</v>
      </c>
      <c r="B404" t="s">
        <v>1362</v>
      </c>
      <c r="C404" s="5">
        <v>2022</v>
      </c>
      <c r="D404" s="5" t="s">
        <v>1365</v>
      </c>
      <c r="E404" s="5" t="s">
        <v>1366</v>
      </c>
      <c r="F404">
        <v>7.5</v>
      </c>
      <c r="G404" t="s">
        <v>3822</v>
      </c>
      <c r="H404" t="s">
        <v>3822</v>
      </c>
      <c r="I404" t="s">
        <v>3822</v>
      </c>
      <c r="J404" t="s">
        <v>3821</v>
      </c>
      <c r="K404" t="s">
        <v>3821</v>
      </c>
      <c r="L404" t="s">
        <v>3821</v>
      </c>
      <c r="M404" t="s">
        <v>3821</v>
      </c>
      <c r="N404" t="s">
        <v>3822</v>
      </c>
      <c r="O4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4" t="str">
        <f>IF(OR(Table2[[#This Row],[QE2: method]]="none",Table2[[#This Row],[QE3: l+m]]="none",Table2[[#This Row],[QE5: long]]="none",Table2[[#This Row],[QE8: results]]="none"),"reject","ok")</f>
        <v>ok</v>
      </c>
      <c r="Q404" s="5" t="str">
        <f>IF(Table2[[#This Row],[QE score]]&lt;=$Q$1,"reject","ok")</f>
        <v>reject</v>
      </c>
      <c r="R404" s="5" t="str">
        <f>IF(AND(Table2[[#This Row],[QE R1:
QE2/3/5/8]] &lt;&gt; "reject", Table2[[#This Row],[QE R2:
cut-off]] &lt;&gt; "reject"),"yes","no")</f>
        <v>no</v>
      </c>
    </row>
    <row r="405" spans="1:18" x14ac:dyDescent="0.25">
      <c r="A405" t="s">
        <v>3438</v>
      </c>
      <c r="B405" t="s">
        <v>3439</v>
      </c>
      <c r="C405" s="5">
        <v>2022</v>
      </c>
      <c r="D405" s="5" t="s">
        <v>3441</v>
      </c>
      <c r="E405" s="5" t="s">
        <v>3442</v>
      </c>
      <c r="F405">
        <v>4</v>
      </c>
      <c r="G405" t="s">
        <v>3823</v>
      </c>
      <c r="H405" t="s">
        <v>3822</v>
      </c>
      <c r="I405" t="s">
        <v>3822</v>
      </c>
      <c r="J405" t="s">
        <v>3821</v>
      </c>
      <c r="K405" t="s">
        <v>3823</v>
      </c>
      <c r="L405" t="s">
        <v>3821</v>
      </c>
      <c r="M405" t="s">
        <v>3823</v>
      </c>
      <c r="N405" t="s">
        <v>3822</v>
      </c>
      <c r="O4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05" t="str">
        <f>IF(OR(Table2[[#This Row],[QE2: method]]="none",Table2[[#This Row],[QE3: l+m]]="none",Table2[[#This Row],[QE5: long]]="none",Table2[[#This Row],[QE8: results]]="none"),"reject","ok")</f>
        <v>reject</v>
      </c>
      <c r="Q405" s="5" t="str">
        <f>IF(Table2[[#This Row],[QE score]]&lt;=$Q$1,"reject","ok")</f>
        <v>reject</v>
      </c>
      <c r="R405" s="5" t="str">
        <f>IF(AND(Table2[[#This Row],[QE R1:
QE2/3/5/8]] &lt;&gt; "reject", Table2[[#This Row],[QE R2:
cut-off]] &lt;&gt; "reject"),"yes","no")</f>
        <v>no</v>
      </c>
    </row>
    <row r="406" spans="1:18" x14ac:dyDescent="0.25">
      <c r="A406" t="s">
        <v>499</v>
      </c>
      <c r="B406" t="s">
        <v>500</v>
      </c>
      <c r="C406" s="5">
        <v>2022</v>
      </c>
      <c r="D406" s="5" t="s">
        <v>502</v>
      </c>
      <c r="E406" s="5" t="s">
        <v>3448</v>
      </c>
      <c r="F406">
        <v>7.5</v>
      </c>
      <c r="G406" t="s">
        <v>3823</v>
      </c>
      <c r="H406" t="s">
        <v>3822</v>
      </c>
      <c r="I406" t="s">
        <v>3821</v>
      </c>
      <c r="J406" t="s">
        <v>3822</v>
      </c>
      <c r="K406" t="s">
        <v>3821</v>
      </c>
      <c r="L406" t="s">
        <v>3821</v>
      </c>
      <c r="M406" t="s">
        <v>3821</v>
      </c>
      <c r="N406" t="s">
        <v>3822</v>
      </c>
      <c r="O4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6" t="str">
        <f>IF(OR(Table2[[#This Row],[QE2: method]]="none",Table2[[#This Row],[QE3: l+m]]="none",Table2[[#This Row],[QE5: long]]="none",Table2[[#This Row],[QE8: results]]="none"),"reject","ok")</f>
        <v>ok</v>
      </c>
      <c r="Q406" s="5" t="str">
        <f>IF(Table2[[#This Row],[QE score]]&lt;=$Q$1,"reject","ok")</f>
        <v>reject</v>
      </c>
      <c r="R406" s="5" t="str">
        <f>IF(AND(Table2[[#This Row],[QE R1:
QE2/3/5/8]] &lt;&gt; "reject", Table2[[#This Row],[QE R2:
cut-off]] &lt;&gt; "reject"),"yes","no")</f>
        <v>no</v>
      </c>
    </row>
    <row r="407" spans="1:18" x14ac:dyDescent="0.25">
      <c r="A407" t="s">
        <v>2671</v>
      </c>
      <c r="B407" t="s">
        <v>2672</v>
      </c>
      <c r="C407" s="5">
        <v>2022</v>
      </c>
      <c r="D407" s="5" t="s">
        <v>2674</v>
      </c>
      <c r="E407" s="5" t="s">
        <v>2675</v>
      </c>
      <c r="F407">
        <v>7.5</v>
      </c>
      <c r="G407" t="s">
        <v>3823</v>
      </c>
      <c r="H407" t="s">
        <v>3822</v>
      </c>
      <c r="I407" t="s">
        <v>3821</v>
      </c>
      <c r="J407" t="s">
        <v>3821</v>
      </c>
      <c r="K407" t="s">
        <v>3821</v>
      </c>
      <c r="L407" t="s">
        <v>3821</v>
      </c>
      <c r="M407" t="s">
        <v>3823</v>
      </c>
      <c r="N407" t="s">
        <v>3821</v>
      </c>
      <c r="O4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7" t="str">
        <f>IF(OR(Table2[[#This Row],[QE2: method]]="none",Table2[[#This Row],[QE3: l+m]]="none",Table2[[#This Row],[QE5: long]]="none",Table2[[#This Row],[QE8: results]]="none"),"reject","ok")</f>
        <v>ok</v>
      </c>
      <c r="Q407" s="5" t="str">
        <f>IF(Table2[[#This Row],[QE score]]&lt;=$Q$1,"reject","ok")</f>
        <v>reject</v>
      </c>
      <c r="R407" s="5" t="str">
        <f>IF(AND(Table2[[#This Row],[QE R1:
QE2/3/5/8]] &lt;&gt; "reject", Table2[[#This Row],[QE R2:
cut-off]] &lt;&gt; "reject"),"yes","no")</f>
        <v>no</v>
      </c>
    </row>
    <row r="408" spans="1:18" x14ac:dyDescent="0.25">
      <c r="A408" t="s">
        <v>2852</v>
      </c>
      <c r="B408" t="s">
        <v>2853</v>
      </c>
      <c r="C408" s="5">
        <v>2022</v>
      </c>
      <c r="D408" s="5" t="s">
        <v>2856</v>
      </c>
      <c r="E408" s="5" t="s">
        <v>2857</v>
      </c>
      <c r="F408">
        <v>7.5</v>
      </c>
      <c r="G408" t="s">
        <v>3823</v>
      </c>
      <c r="H408" t="s">
        <v>3822</v>
      </c>
      <c r="I408" t="s">
        <v>3821</v>
      </c>
      <c r="J408" t="s">
        <v>3821</v>
      </c>
      <c r="K408" t="s">
        <v>3821</v>
      </c>
      <c r="L408" t="s">
        <v>3821</v>
      </c>
      <c r="M408" t="s">
        <v>3823</v>
      </c>
      <c r="N408" t="s">
        <v>3821</v>
      </c>
      <c r="O4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8" t="str">
        <f>IF(OR(Table2[[#This Row],[QE2: method]]="none",Table2[[#This Row],[QE3: l+m]]="none",Table2[[#This Row],[QE5: long]]="none",Table2[[#This Row],[QE8: results]]="none"),"reject","ok")</f>
        <v>ok</v>
      </c>
      <c r="Q408" s="5" t="str">
        <f>IF(Table2[[#This Row],[QE score]]&lt;=$Q$1,"reject","ok")</f>
        <v>reject</v>
      </c>
      <c r="R408" s="5" t="str">
        <f>IF(AND(Table2[[#This Row],[QE R1:
QE2/3/5/8]] &lt;&gt; "reject", Table2[[#This Row],[QE R2:
cut-off]] &lt;&gt; "reject"),"yes","no")</f>
        <v>no</v>
      </c>
    </row>
    <row r="409" spans="1:18" x14ac:dyDescent="0.25">
      <c r="A409" t="s">
        <v>2774</v>
      </c>
      <c r="B409" t="s">
        <v>2771</v>
      </c>
      <c r="C409" s="5">
        <v>2022</v>
      </c>
      <c r="D409" s="5" t="s">
        <v>2773</v>
      </c>
      <c r="E409" s="5" t="s">
        <v>3453</v>
      </c>
      <c r="F409">
        <v>7.5</v>
      </c>
      <c r="G409" t="s">
        <v>3822</v>
      </c>
      <c r="H409" t="s">
        <v>3822</v>
      </c>
      <c r="I409" t="s">
        <v>3822</v>
      </c>
      <c r="J409" t="s">
        <v>3822</v>
      </c>
      <c r="K409" t="s">
        <v>3821</v>
      </c>
      <c r="L409" t="s">
        <v>3821</v>
      </c>
      <c r="M409" t="s">
        <v>3821</v>
      </c>
      <c r="N409" t="s">
        <v>3821</v>
      </c>
      <c r="O4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9" t="str">
        <f>IF(OR(Table2[[#This Row],[QE2: method]]="none",Table2[[#This Row],[QE3: l+m]]="none",Table2[[#This Row],[QE5: long]]="none",Table2[[#This Row],[QE8: results]]="none"),"reject","ok")</f>
        <v>ok</v>
      </c>
      <c r="Q409" s="5" t="str">
        <f>IF(Table2[[#This Row],[QE score]]&lt;=$Q$1,"reject","ok")</f>
        <v>reject</v>
      </c>
      <c r="R409" s="5" t="str">
        <f>IF(AND(Table2[[#This Row],[QE R1:
QE2/3/5/8]] &lt;&gt; "reject", Table2[[#This Row],[QE R2:
cut-off]] &lt;&gt; "reject"),"yes","no")</f>
        <v>no</v>
      </c>
    </row>
    <row r="410" spans="1:18" x14ac:dyDescent="0.25">
      <c r="A410" t="s">
        <v>846</v>
      </c>
      <c r="B410" t="s">
        <v>847</v>
      </c>
      <c r="C410" s="5">
        <v>2022</v>
      </c>
      <c r="D410" s="5" t="s">
        <v>2795</v>
      </c>
      <c r="E410" s="5" t="s">
        <v>2923</v>
      </c>
      <c r="F410">
        <v>7.5</v>
      </c>
      <c r="G410" t="s">
        <v>3822</v>
      </c>
      <c r="H410" t="s">
        <v>3823</v>
      </c>
      <c r="I410" t="s">
        <v>3821</v>
      </c>
      <c r="J410" t="s">
        <v>3822</v>
      </c>
      <c r="K410" t="s">
        <v>3821</v>
      </c>
      <c r="L410" t="s">
        <v>3821</v>
      </c>
      <c r="M410" t="s">
        <v>3821</v>
      </c>
      <c r="N410" t="s">
        <v>3822</v>
      </c>
      <c r="O4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0" t="str">
        <f>IF(OR(Table2[[#This Row],[QE2: method]]="none",Table2[[#This Row],[QE3: l+m]]="none",Table2[[#This Row],[QE5: long]]="none",Table2[[#This Row],[QE8: results]]="none"),"reject","ok")</f>
        <v>reject</v>
      </c>
      <c r="Q410" s="5" t="str">
        <f>IF(Table2[[#This Row],[QE score]]&lt;=$Q$1,"reject","ok")</f>
        <v>reject</v>
      </c>
      <c r="R410" s="5" t="str">
        <f>IF(AND(Table2[[#This Row],[QE R1:
QE2/3/5/8]] &lt;&gt; "reject", Table2[[#This Row],[QE R2:
cut-off]] &lt;&gt; "reject"),"yes","no")</f>
        <v>no</v>
      </c>
    </row>
    <row r="411" spans="1:18" x14ac:dyDescent="0.25">
      <c r="A411" t="s">
        <v>181</v>
      </c>
      <c r="B411" t="s">
        <v>182</v>
      </c>
      <c r="C411" s="5">
        <v>2022</v>
      </c>
      <c r="D411" s="5" t="s">
        <v>185</v>
      </c>
      <c r="E411" s="5" t="s">
        <v>1917</v>
      </c>
      <c r="F411">
        <v>5.5</v>
      </c>
      <c r="G411" t="s">
        <v>3822</v>
      </c>
      <c r="H411" t="s">
        <v>3822</v>
      </c>
      <c r="I411" t="s">
        <v>3821</v>
      </c>
      <c r="J411" t="s">
        <v>3821</v>
      </c>
      <c r="K411" t="s">
        <v>3823</v>
      </c>
      <c r="L411" t="s">
        <v>3821</v>
      </c>
      <c r="M411" t="s">
        <v>3823</v>
      </c>
      <c r="N411" t="s">
        <v>3822</v>
      </c>
      <c r="O4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411" t="str">
        <f>IF(OR(Table2[[#This Row],[QE2: method]]="none",Table2[[#This Row],[QE3: l+m]]="none",Table2[[#This Row],[QE5: long]]="none",Table2[[#This Row],[QE8: results]]="none"),"reject","ok")</f>
        <v>reject</v>
      </c>
      <c r="Q411" s="5" t="str">
        <f>IF(Table2[[#This Row],[QE score]]&lt;=$Q$1,"reject","ok")</f>
        <v>reject</v>
      </c>
      <c r="R411" s="5" t="str">
        <f>IF(AND(Table2[[#This Row],[QE R1:
QE2/3/5/8]] &lt;&gt; "reject", Table2[[#This Row],[QE R2:
cut-off]] &lt;&gt; "reject"),"yes","no")</f>
        <v>no</v>
      </c>
    </row>
    <row r="412" spans="1:18" x14ac:dyDescent="0.25">
      <c r="A412" t="s">
        <v>2231</v>
      </c>
      <c r="B412" t="s">
        <v>2232</v>
      </c>
      <c r="C412" s="5">
        <v>2022</v>
      </c>
      <c r="D412" s="5" t="s">
        <v>2237</v>
      </c>
      <c r="E412" s="5" t="s">
        <v>2238</v>
      </c>
      <c r="F412">
        <v>7.5</v>
      </c>
      <c r="G412" t="s">
        <v>3823</v>
      </c>
      <c r="H412" t="s">
        <v>3822</v>
      </c>
      <c r="I412" t="s">
        <v>3821</v>
      </c>
      <c r="J412" t="s">
        <v>3822</v>
      </c>
      <c r="K412" t="s">
        <v>3821</v>
      </c>
      <c r="L412" t="s">
        <v>3821</v>
      </c>
      <c r="M412" t="s">
        <v>3821</v>
      </c>
      <c r="N412" t="s">
        <v>3822</v>
      </c>
      <c r="O4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2" t="str">
        <f>IF(OR(Table2[[#This Row],[QE2: method]]="none",Table2[[#This Row],[QE3: l+m]]="none",Table2[[#This Row],[QE5: long]]="none",Table2[[#This Row],[QE8: results]]="none"),"reject","ok")</f>
        <v>ok</v>
      </c>
      <c r="Q412" s="5" t="str">
        <f>IF(Table2[[#This Row],[QE score]]&lt;=$Q$1,"reject","ok")</f>
        <v>reject</v>
      </c>
      <c r="R412" s="5" t="str">
        <f>IF(AND(Table2[[#This Row],[QE R1:
QE2/3/5/8]] &lt;&gt; "reject", Table2[[#This Row],[QE R2:
cut-off]] &lt;&gt; "reject"),"yes","no")</f>
        <v>no</v>
      </c>
    </row>
  </sheetData>
  <phoneticPr fontId="5" type="noConversion"/>
  <conditionalFormatting sqref="F3:F412">
    <cfRule type="expression" dxfId="17" priority="1">
      <formula>$F3=$O3</formula>
    </cfRule>
  </conditionalFormatting>
  <conditionalFormatting sqref="G3:N412">
    <cfRule type="cellIs" dxfId="16" priority="6" operator="equal">
      <formula>"full"</formula>
    </cfRule>
    <cfRule type="cellIs" dxfId="15" priority="7" operator="equal">
      <formula>"partial"</formula>
    </cfRule>
    <cfRule type="cellIs" dxfId="14" priority="8" operator="equal">
      <formula>"none"</formula>
    </cfRule>
  </conditionalFormatting>
  <conditionalFormatting sqref="O3:R412">
    <cfRule type="expression" dxfId="13" priority="4">
      <formula>$R3="yes"</formula>
    </cfRule>
    <cfRule type="expression" dxfId="12" priority="5">
      <formula>$R3="no"</formula>
    </cfRule>
  </conditionalFormatting>
  <conditionalFormatting sqref="F3:R412">
    <cfRule type="expression" dxfId="11" priority="2">
      <formula>$F3&lt;&gt;$O3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G3:N39 G41:N42 G44:N70 G72:N117 G119:N395 G397:N412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3.2" x14ac:dyDescent="0.25"/>
  <cols>
    <col min="1" max="1" width="13" bestFit="1" customWidth="1"/>
    <col min="3" max="3" width="12.109375" bestFit="1" customWidth="1"/>
    <col min="4" max="4" width="11" bestFit="1" customWidth="1"/>
  </cols>
  <sheetData>
    <row r="1" spans="1:10" x14ac:dyDescent="0.25">
      <c r="A1" s="3" t="s">
        <v>3820</v>
      </c>
      <c r="C1" s="3" t="s">
        <v>3825</v>
      </c>
      <c r="D1" s="3" t="s">
        <v>3826</v>
      </c>
      <c r="F1" s="3" t="s">
        <v>3828</v>
      </c>
    </row>
    <row r="2" spans="1:10" x14ac:dyDescent="0.25">
      <c r="A2" s="4" t="s">
        <v>3821</v>
      </c>
      <c r="C2">
        <v>0</v>
      </c>
      <c r="D2">
        <f>COUNTIF(Table2[QE parsifal],Table3[[#This Row],[QE scores]])</f>
        <v>0</v>
      </c>
      <c r="F2" s="7" t="s">
        <v>3829</v>
      </c>
      <c r="I2">
        <v>7.5</v>
      </c>
    </row>
    <row r="3" spans="1:10" x14ac:dyDescent="0.25">
      <c r="A3" s="4" t="s">
        <v>3822</v>
      </c>
      <c r="C3">
        <v>0.5</v>
      </c>
      <c r="D3">
        <f>COUNTIF(Table2[QE parsifal],Table3[[#This Row],[QE scores]])</f>
        <v>0</v>
      </c>
    </row>
    <row r="4" spans="1:10" x14ac:dyDescent="0.25">
      <c r="A4" s="4" t="s">
        <v>3823</v>
      </c>
      <c r="C4">
        <v>1</v>
      </c>
      <c r="D4">
        <f>COUNTIF(Table2[QE parsifal],Table3[[#This Row],[QE scores]])</f>
        <v>0</v>
      </c>
      <c r="F4" s="7" t="s">
        <v>3837</v>
      </c>
    </row>
    <row r="5" spans="1:10" x14ac:dyDescent="0.25">
      <c r="C5">
        <v>1.5</v>
      </c>
      <c r="D5">
        <f>COUNTIF(Table2[QE parsifal],Table3[[#This Row],[QE scores]])</f>
        <v>0</v>
      </c>
      <c r="F5" s="8" t="s">
        <v>3831</v>
      </c>
      <c r="I5">
        <f>SUMIF(Table3[QE scores],"&gt;"&amp;$I$2,Table3['#records])</f>
        <v>176</v>
      </c>
      <c r="J5" s="9">
        <f>I5/SUM(Table3['#records])</f>
        <v>0.42926829268292682</v>
      </c>
    </row>
    <row r="6" spans="1:10" x14ac:dyDescent="0.25">
      <c r="C6">
        <v>2</v>
      </c>
      <c r="D6">
        <f>COUNTIF(Table2[QE parsifal],Table3[[#This Row],[QE scores]])</f>
        <v>0</v>
      </c>
      <c r="F6" s="8" t="s">
        <v>3830</v>
      </c>
      <c r="I6">
        <f>SUMIF(Table3[QE scores],"&lt;="&amp;$I$2,Table3['#records])</f>
        <v>234</v>
      </c>
      <c r="J6" s="9">
        <f>I6/SUM(Table3['#records])</f>
        <v>0.57073170731707312</v>
      </c>
    </row>
    <row r="7" spans="1:10" x14ac:dyDescent="0.25">
      <c r="C7">
        <v>2.5</v>
      </c>
      <c r="D7">
        <f>COUNTIF(Table2[QE parsifal],Table3[[#This Row],[QE scores]])</f>
        <v>4</v>
      </c>
    </row>
    <row r="8" spans="1:10" x14ac:dyDescent="0.25">
      <c r="C8">
        <v>3</v>
      </c>
      <c r="D8">
        <f>COUNTIF(Table2[QE parsifal],Table3[[#This Row],[QE scores]])</f>
        <v>4</v>
      </c>
      <c r="F8" s="7" t="s">
        <v>3836</v>
      </c>
    </row>
    <row r="9" spans="1:10" x14ac:dyDescent="0.25">
      <c r="C9">
        <v>3.5</v>
      </c>
      <c r="D9">
        <f>COUNTIF(Table2[QE parsifal],Table3[[#This Row],[QE scores]])</f>
        <v>8</v>
      </c>
      <c r="F9" s="8" t="s">
        <v>3831</v>
      </c>
      <c r="I9">
        <f>COUNTIF(Table2[include?],"=yes")</f>
        <v>175</v>
      </c>
      <c r="J9" s="9">
        <f>I9/SUM(Table3['#records])</f>
        <v>0.42682926829268292</v>
      </c>
    </row>
    <row r="10" spans="1:10" x14ac:dyDescent="0.25">
      <c r="C10">
        <v>4</v>
      </c>
      <c r="D10">
        <f>COUNTIF(Table2[QE parsifal],Table3[[#This Row],[QE scores]])</f>
        <v>16</v>
      </c>
      <c r="F10" s="8" t="s">
        <v>3830</v>
      </c>
      <c r="I10">
        <f>I12+I11</f>
        <v>235</v>
      </c>
      <c r="J10" s="9">
        <f>I10/SUM(Table3['#records])</f>
        <v>0.57317073170731703</v>
      </c>
    </row>
    <row r="11" spans="1:10" x14ac:dyDescent="0.25">
      <c r="C11">
        <v>4.5</v>
      </c>
      <c r="D11">
        <f>COUNTIF(Table2[QE parsifal],Table3[[#This Row],[QE scores]])</f>
        <v>10</v>
      </c>
      <c r="F11" s="8" t="s">
        <v>3838</v>
      </c>
      <c r="I11">
        <f>COUNTIF(Table2[QE R1:
QE2/3/5/8],"reject")</f>
        <v>116</v>
      </c>
      <c r="J11" s="9">
        <f>I11/SUM(Table3['#records])</f>
        <v>0.28292682926829266</v>
      </c>
    </row>
    <row r="12" spans="1:10" x14ac:dyDescent="0.25">
      <c r="C12">
        <v>5</v>
      </c>
      <c r="D12">
        <f>COUNTIF(Table2[QE parsifal],Table3[[#This Row],[QE scores]])</f>
        <v>18</v>
      </c>
      <c r="F12" s="8" t="s">
        <v>3839</v>
      </c>
      <c r="I12">
        <f>COUNTIFS(Table2[QE R1:
QE2/3/5/8],"ok",Table2[QE R2:
cut-off],"reject")</f>
        <v>119</v>
      </c>
      <c r="J12" s="9">
        <f>I12/SUM(Table3['#records])</f>
        <v>0.29024390243902437</v>
      </c>
    </row>
    <row r="13" spans="1:10" x14ac:dyDescent="0.25">
      <c r="C13">
        <v>5.5</v>
      </c>
      <c r="D13">
        <f>COUNTIF(Table2[QE parsifal],Table3[[#This Row],[QE scores]])</f>
        <v>21</v>
      </c>
    </row>
    <row r="14" spans="1:10" x14ac:dyDescent="0.25">
      <c r="C14">
        <v>6</v>
      </c>
      <c r="D14">
        <f>COUNTIF(Table2[QE parsifal],Table3[[#This Row],[QE scores]])</f>
        <v>20</v>
      </c>
    </row>
    <row r="15" spans="1:10" x14ac:dyDescent="0.25">
      <c r="C15">
        <v>6.5</v>
      </c>
      <c r="D15">
        <f>COUNTIF(Table2[QE parsifal],Table3[[#This Row],[QE scores]])</f>
        <v>14</v>
      </c>
    </row>
    <row r="16" spans="1:10" x14ac:dyDescent="0.25">
      <c r="C16">
        <v>7</v>
      </c>
      <c r="D16">
        <f>COUNTIF(Table2[QE parsifal],Table3[[#This Row],[QE scores]])</f>
        <v>51</v>
      </c>
    </row>
    <row r="17" spans="3:4" x14ac:dyDescent="0.25">
      <c r="C17">
        <v>7.5</v>
      </c>
      <c r="D17">
        <f>COUNTIF(Table2[QE parsifal],Table3[[#This Row],[QE scores]])</f>
        <v>68</v>
      </c>
    </row>
    <row r="18" spans="3:4" x14ac:dyDescent="0.25">
      <c r="C18">
        <v>8</v>
      </c>
      <c r="D18">
        <f>COUNTIF(Table2[QE parsifal],Table3[[#This Row],[QE scores]])</f>
        <v>41</v>
      </c>
    </row>
    <row r="19" spans="3:4" x14ac:dyDescent="0.25">
      <c r="C19">
        <v>8.5</v>
      </c>
      <c r="D19">
        <f>COUNTIF(Table2[QE parsifal],Table3[[#This Row],[QE scores]])</f>
        <v>43</v>
      </c>
    </row>
    <row r="20" spans="3:4" x14ac:dyDescent="0.25">
      <c r="C20">
        <v>9</v>
      </c>
      <c r="D20">
        <f>COUNTIF(Table2[QE parsifal],Table3[[#This Row],[QE scores]])</f>
        <v>56</v>
      </c>
    </row>
    <row r="21" spans="3:4" x14ac:dyDescent="0.25">
      <c r="C21">
        <v>9.5</v>
      </c>
      <c r="D21">
        <f>COUNTIF(Table2[QE parsifal],Table3[[#This Row],[QE scores]])</f>
        <v>15</v>
      </c>
    </row>
    <row r="22" spans="3:4" x14ac:dyDescent="0.25">
      <c r="C22">
        <v>10</v>
      </c>
      <c r="D22">
        <f>COUNTIF(Table2[QE parsifal],Table3[[#This Row],[QE scores]])</f>
        <v>21</v>
      </c>
    </row>
    <row r="23" spans="3:4" x14ac:dyDescent="0.25">
      <c r="C23" s="6" t="s">
        <v>3827</v>
      </c>
      <c r="D23" s="5">
        <f>SUM(Table3['#records])</f>
        <v>410</v>
      </c>
    </row>
    <row r="24" spans="3:4" x14ac:dyDescent="0.25">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zoomScaleNormal="100" workbookViewId="0"/>
  </sheetViews>
  <sheetFormatPr defaultColWidth="4.6640625" defaultRowHeight="13.2" x14ac:dyDescent="0.25"/>
  <cols>
    <col min="1" max="16384" width="4.664062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2022-06-08T08:28:18Z</dcterms:created>
  <dcterms:modified xsi:type="dcterms:W3CDTF">2022-07-15T09:01:04Z</dcterms:modified>
</cp:coreProperties>
</file>