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 defaultThemeVersion="166925"/>
  <xr:revisionPtr revIDLastSave="0" documentId="13_ncr:1_{124DC67B-CB05-4B26-A1D2-40F319DD5059}" xr6:coauthVersionLast="47" xr6:coauthVersionMax="47" xr10:uidLastSave="{00000000-0000-0000-0000-000000000000}"/>
  <bookViews>
    <workbookView xWindow="3975" yWindow="3975" windowWidth="13980" windowHeight="10995" xr2:uid="{A629306A-ED93-455D-9978-408FFE38D837}"/>
  </bookViews>
  <sheets>
    <sheet name="条件付き書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6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G7" i="1"/>
  <c r="G8" i="1"/>
  <c r="G9" i="1"/>
  <c r="G10" i="1"/>
  <c r="G11" i="1"/>
  <c r="G12" i="1"/>
  <c r="G13" i="1"/>
  <c r="G14" i="1"/>
  <c r="G15" i="1"/>
  <c r="J16" i="1"/>
  <c r="E16" i="1"/>
  <c r="D16" i="1"/>
  <c r="C16" i="1"/>
  <c r="H14" i="1"/>
  <c r="G5" i="1"/>
  <c r="H5" i="1"/>
  <c r="G16" i="1" l="1"/>
  <c r="I11" i="1"/>
  <c r="K11" i="1"/>
  <c r="I7" i="1"/>
  <c r="K7" i="1"/>
  <c r="H16" i="1"/>
  <c r="L11" i="1" s="1"/>
  <c r="I5" i="1"/>
  <c r="K5" i="1"/>
  <c r="I13" i="1"/>
  <c r="K13" i="1"/>
  <c r="I15" i="1"/>
  <c r="K15" i="1"/>
  <c r="I9" i="1"/>
  <c r="K9" i="1"/>
  <c r="I8" i="1"/>
  <c r="I10" i="1"/>
  <c r="I12" i="1"/>
  <c r="I14" i="1"/>
  <c r="F16" i="1"/>
  <c r="I6" i="1"/>
  <c r="K6" i="1"/>
  <c r="K8" i="1"/>
  <c r="K10" i="1"/>
  <c r="K12" i="1"/>
  <c r="K14" i="1"/>
  <c r="L13" i="1" l="1"/>
  <c r="L5" i="1"/>
  <c r="L12" i="1"/>
  <c r="L9" i="1"/>
  <c r="L8" i="1"/>
  <c r="L6" i="1"/>
  <c r="L10" i="1"/>
  <c r="L14" i="1"/>
  <c r="L7" i="1"/>
  <c r="L15" i="1"/>
  <c r="I16" i="1"/>
  <c r="L16" i="1"/>
  <c r="K16" i="1"/>
</calcChain>
</file>

<file path=xl/sharedStrings.xml><?xml version="1.0" encoding="utf-8"?>
<sst xmlns="http://schemas.openxmlformats.org/spreadsheetml/2006/main" count="31" uniqueCount="31">
  <si>
    <t>東京支店 商品別 売上集計表</t>
    <rPh sb="0" eb="2">
      <t>トウキョウ</t>
    </rPh>
    <rPh sb="2" eb="4">
      <t>シテン</t>
    </rPh>
    <rPh sb="5" eb="7">
      <t>ショウヒン</t>
    </rPh>
    <rPh sb="7" eb="8">
      <t>ベツ</t>
    </rPh>
    <rPh sb="9" eb="11">
      <t>ウリア</t>
    </rPh>
    <rPh sb="11" eb="13">
      <t>シュウケイ</t>
    </rPh>
    <rPh sb="13" eb="14">
      <t>ヒョウ</t>
    </rPh>
    <phoneticPr fontId="2"/>
  </si>
  <si>
    <t>第1四半期</t>
    <phoneticPr fontId="2"/>
  </si>
  <si>
    <t>130超</t>
    <rPh sb="3" eb="4">
      <t>チョウ</t>
    </rPh>
    <phoneticPr fontId="2"/>
  </si>
  <si>
    <t>上位5項目</t>
    <rPh sb="0" eb="2">
      <t>ジョウイ</t>
    </rPh>
    <rPh sb="3" eb="5">
      <t>コウモク</t>
    </rPh>
    <phoneticPr fontId="2"/>
  </si>
  <si>
    <t>商品コード</t>
    <rPh sb="0" eb="2">
      <t>ショウヒン</t>
    </rPh>
    <phoneticPr fontId="2"/>
  </si>
  <si>
    <t>税込価格</t>
    <rPh sb="0" eb="2">
      <t>ゼイコミ</t>
    </rPh>
    <rPh sb="2" eb="4">
      <t>カカク</t>
    </rPh>
    <phoneticPr fontId="2"/>
  </si>
  <si>
    <t>月別販売数</t>
    <rPh sb="0" eb="2">
      <t>ツキベツ</t>
    </rPh>
    <rPh sb="2" eb="4">
      <t>ハンバイ</t>
    </rPh>
    <rPh sb="4" eb="5">
      <t>スウ</t>
    </rPh>
    <phoneticPr fontId="2"/>
  </si>
  <si>
    <t>四半期
販売数</t>
    <rPh sb="0" eb="1">
      <t>シ</t>
    </rPh>
    <rPh sb="1" eb="3">
      <t>ハンキ</t>
    </rPh>
    <rPh sb="4" eb="6">
      <t>ハンバイ</t>
    </rPh>
    <rPh sb="6" eb="7">
      <t>スウ</t>
    </rPh>
    <phoneticPr fontId="2"/>
  </si>
  <si>
    <t>月平均
販売数</t>
    <rPh sb="0" eb="1">
      <t>ツキ</t>
    </rPh>
    <rPh sb="1" eb="3">
      <t>ヘイキン</t>
    </rPh>
    <rPh sb="4" eb="6">
      <t>ハンバイ</t>
    </rPh>
    <rPh sb="6" eb="7">
      <t>コスウ</t>
    </rPh>
    <phoneticPr fontId="2"/>
  </si>
  <si>
    <t>四半期売上高</t>
    <rPh sb="0" eb="1">
      <t>シ</t>
    </rPh>
    <rPh sb="1" eb="3">
      <t>ハンキ</t>
    </rPh>
    <rPh sb="3" eb="5">
      <t>ウリア</t>
    </rPh>
    <rPh sb="5" eb="6">
      <t>ダカ</t>
    </rPh>
    <phoneticPr fontId="2"/>
  </si>
  <si>
    <t>前年実績</t>
    <rPh sb="0" eb="2">
      <t>ゼンネン</t>
    </rPh>
    <rPh sb="2" eb="4">
      <t>ジッセキ</t>
    </rPh>
    <phoneticPr fontId="2"/>
  </si>
  <si>
    <t>前年比</t>
    <rPh sb="0" eb="3">
      <t>ゼンネンヒ</t>
    </rPh>
    <phoneticPr fontId="2"/>
  </si>
  <si>
    <t>売上
構成比</t>
    <rPh sb="0" eb="2">
      <t>ウリアゲ</t>
    </rPh>
    <rPh sb="3" eb="6">
      <t>コウセイヒ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</si>
  <si>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</si>
  <si>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</si>
  <si>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</si>
  <si>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売上高</t>
    <rPh sb="0" eb="2">
      <t>ウリアゲ</t>
    </rPh>
    <rPh sb="2" eb="3">
      <t>ダカ</t>
    </rPh>
    <phoneticPr fontId="2"/>
  </si>
  <si>
    <t>税抜売上高</t>
    <rPh sb="0" eb="1">
      <t>ゼイ</t>
    </rPh>
    <rPh sb="1" eb="2">
      <t>ヌ</t>
    </rPh>
    <rPh sb="2" eb="4">
      <t>ウリアゲ</t>
    </rPh>
    <rPh sb="4" eb="5">
      <t>ダカ</t>
    </rPh>
    <phoneticPr fontId="2"/>
  </si>
  <si>
    <t>A-001</t>
    <phoneticPr fontId="2"/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</si>
  <si>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</si>
  <si>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</si>
  <si>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</si>
  <si>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</si>
  <si>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</si>
  <si>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</si>
  <si>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</si>
  <si>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</si>
  <si>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</si>
  <si>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  <phoneticPr fontId="2"/>
  </si>
  <si>
    <t>合計</t>
    <rPh sb="0" eb="2">
      <t>ゴウケイ</t>
    </rPh>
    <phoneticPr fontId="2"/>
  </si>
  <si>
    <t>消費税率</t>
    <rPh sb="0" eb="3">
      <t>ショウヒゼイ</t>
    </rPh>
    <rPh sb="3" eb="4">
      <t>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</si>
</sst>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0.0%"/>
    <numFmt numFmtId="177" formatCode="#,##0&quot;個&quot;"/>
  </numFmts>
  <fonts count="1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9" tint="-0.499984740745262"/>
      <name val="游ゴシック"/>
      <family val="2"/>
      <charset val="128"/>
      <scheme val="minor"/>
    </font>
    <font>
      <sz val="11"/>
      <color theme="7" tint="-0.499984740745262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6" fontId="0" fillId="0" borderId="1" xfId="2" applyFont="1" applyFill="1" applyBorder="1" applyAlignment="1">
      <alignment horizontal="right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6" fontId="0" fillId="0" borderId="5" xfId="2" applyFont="1" applyBorder="1">
      <alignment vertical="center"/>
    </xf>
    <xf numFmtId="6" fontId="0" fillId="0" borderId="6" xfId="2" applyFont="1" applyBorder="1">
      <alignment vertical="center"/>
    </xf>
    <xf numFmtId="6" fontId="0" fillId="0" borderId="1" xfId="2" applyFont="1" applyFill="1" applyBorder="1">
      <alignment vertical="center"/>
    </xf>
    <xf numFmtId="176" fontId="0" fillId="0" borderId="6" xfId="3" applyNumberFormat="1" applyFont="1" applyBorder="1">
      <alignment vertical="center"/>
    </xf>
    <xf numFmtId="6" fontId="5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176" fontId="0" fillId="0" borderId="1" xfId="3" applyNumberFormat="1" applyFont="1" applyBorder="1">
      <alignment vertical="center"/>
    </xf>
    <xf numFmtId="6" fontId="0" fillId="0" borderId="11" xfId="2" applyFont="1" applyFill="1" applyBorder="1" applyAlignment="1">
      <alignment horizontal="right" vertical="center"/>
    </xf>
    <xf numFmtId="38" fontId="0" fillId="0" borderId="14" xfId="1" applyFont="1" applyBorder="1">
      <alignment vertical="center"/>
    </xf>
    <xf numFmtId="38" fontId="0" fillId="0" borderId="15" xfId="1" applyFont="1" applyBorder="1">
      <alignment vertical="center"/>
    </xf>
    <xf numFmtId="38" fontId="0" fillId="0" borderId="16" xfId="1" applyFont="1" applyBorder="1">
      <alignment vertical="center"/>
    </xf>
    <xf numFmtId="38" fontId="0" fillId="0" borderId="11" xfId="1" applyFont="1" applyBorder="1">
      <alignment vertical="center"/>
    </xf>
    <xf numFmtId="6" fontId="0" fillId="0" borderId="17" xfId="2" applyFont="1" applyBorder="1">
      <alignment vertical="center"/>
    </xf>
    <xf numFmtId="6" fontId="5" fillId="0" borderId="16" xfId="2" applyFont="1" applyFill="1" applyBorder="1">
      <alignment vertical="center"/>
    </xf>
    <xf numFmtId="6" fontId="5" fillId="0" borderId="11" xfId="2" applyFont="1" applyFill="1" applyBorder="1">
      <alignment vertical="center"/>
    </xf>
    <xf numFmtId="176" fontId="5" fillId="0" borderId="18" xfId="3" applyNumberFormat="1" applyFont="1" applyFill="1" applyBorder="1">
      <alignment vertical="center"/>
    </xf>
    <xf numFmtId="176" fontId="0" fillId="0" borderId="11" xfId="3" applyNumberFormat="1" applyFont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1" applyNumberFormat="1" applyFont="1" applyFill="1" applyBorder="1" applyAlignment="1">
      <alignment horizontal="center" vertical="center" wrapText="1"/>
    </xf>
    <xf numFmtId="0" fontId="4" fillId="2" borderId="21" xfId="1" applyNumberFormat="1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6" fontId="5" fillId="0" borderId="23" xfId="2" applyFont="1" applyFill="1" applyBorder="1" applyAlignment="1">
      <alignment horizontal="right" vertical="center"/>
    </xf>
    <xf numFmtId="38" fontId="0" fillId="0" borderId="24" xfId="1" applyFont="1" applyBorder="1">
      <alignment vertical="center"/>
    </xf>
    <xf numFmtId="38" fontId="0" fillId="0" borderId="25" xfId="1" applyFont="1" applyBorder="1">
      <alignment vertical="center"/>
    </xf>
    <xf numFmtId="38" fontId="0" fillId="0" borderId="26" xfId="1" applyFont="1" applyBorder="1">
      <alignment vertical="center"/>
    </xf>
    <xf numFmtId="38" fontId="0" fillId="0" borderId="23" xfId="1" applyFont="1" applyBorder="1">
      <alignment vertical="center"/>
    </xf>
    <xf numFmtId="6" fontId="0" fillId="0" borderId="27" xfId="2" applyFont="1" applyBorder="1">
      <alignment vertical="center"/>
    </xf>
    <xf numFmtId="6" fontId="0" fillId="0" borderId="28" xfId="2" applyFont="1" applyBorder="1">
      <alignment vertical="center"/>
    </xf>
    <xf numFmtId="6" fontId="0" fillId="0" borderId="23" xfId="2" applyFont="1" applyFill="1" applyBorder="1">
      <alignment vertical="center"/>
    </xf>
    <xf numFmtId="176" fontId="0" fillId="0" borderId="28" xfId="3" applyNumberFormat="1" applyFont="1" applyBorder="1">
      <alignment vertical="center"/>
    </xf>
    <xf numFmtId="176" fontId="0" fillId="0" borderId="23" xfId="3" applyNumberFormat="1" applyFont="1" applyBorder="1">
      <alignment vertical="center"/>
    </xf>
    <xf numFmtId="177" fontId="0" fillId="2" borderId="19" xfId="1" applyNumberFormat="1" applyFont="1" applyFill="1" applyBorder="1">
      <alignment vertical="center"/>
    </xf>
    <xf numFmtId="177" fontId="0" fillId="2" borderId="20" xfId="1" applyNumberFormat="1" applyFont="1" applyFill="1" applyBorder="1">
      <alignment vertical="center"/>
    </xf>
    <xf numFmtId="177" fontId="0" fillId="2" borderId="7" xfId="1" applyNumberFormat="1" applyFont="1" applyFill="1" applyBorder="1">
      <alignment vertical="center"/>
    </xf>
    <xf numFmtId="6" fontId="0" fillId="2" borderId="22" xfId="2" applyFont="1" applyFill="1" applyBorder="1">
      <alignment vertical="center"/>
    </xf>
    <xf numFmtId="6" fontId="0" fillId="2" borderId="8" xfId="2" applyFont="1" applyFill="1" applyBorder="1">
      <alignment vertical="center"/>
    </xf>
    <xf numFmtId="6" fontId="0" fillId="2" borderId="7" xfId="2" applyFont="1" applyFill="1" applyBorder="1">
      <alignment vertical="center"/>
    </xf>
    <xf numFmtId="176" fontId="0" fillId="2" borderId="8" xfId="3" applyNumberFormat="1" applyFont="1" applyFill="1" applyBorder="1">
      <alignment vertical="center"/>
    </xf>
    <xf numFmtId="176" fontId="0" fillId="2" borderId="7" xfId="3" applyNumberFormat="1" applyFont="1" applyFill="1" applyBorder="1">
      <alignment vertical="center"/>
    </xf>
    <xf numFmtId="0" fontId="12" fillId="4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9" fontId="5" fillId="2" borderId="8" xfId="0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12" xfId="1" applyNumberFormat="1" applyFont="1" applyFill="1" applyBorder="1" applyAlignment="1">
      <alignment horizontal="center" vertical="center" wrapText="1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3"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61A-8048-4870-B476-CF8F2CFCFD09}">
  <dimension ref="A1:L18"/>
  <sheetViews>
    <sheetView tabSelected="1" workbookViewId="0">
      <selection activeCell="K5" sqref="K5:K15"/>
    </sheetView>
  </sheetViews>
  <sheetFormatPr defaultRowHeight="18.75"/>
  <cols>
    <col min="1" max="1" width="10.625" customWidth="1"/>
    <col min="2" max="7" width="9.125" customWidth="1"/>
    <col min="8" max="10" width="10.625" bestFit="1" customWidth="1"/>
    <col min="11" max="12" width="9.125" customWidth="1"/>
  </cols>
  <sheetData>
    <row r="1" spans="1:12" s="13" customFormat="1" ht="2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 t="s">
        <v>1</v>
      </c>
    </row>
    <row r="2" spans="1:12">
      <c r="G2" s="55" t="s">
        <v>2</v>
      </c>
      <c r="H2" s="54" t="s">
        <v>3</v>
      </c>
    </row>
    <row r="3" spans="1:12">
      <c r="A3" s="65" t="s">
        <v>4</v>
      </c>
      <c r="B3" s="66" t="s">
        <v>5</v>
      </c>
      <c r="C3" s="67" t="s">
        <v>6</v>
      </c>
      <c r="D3" s="65"/>
      <c r="E3" s="65"/>
      <c r="F3" s="66" t="s">
        <v>7</v>
      </c>
      <c r="G3" s="66" t="s">
        <v>8</v>
      </c>
      <c r="H3" s="62" t="s">
        <v>9</v>
      </c>
      <c r="I3" s="62"/>
      <c r="J3" s="58" t="s">
        <v>10</v>
      </c>
      <c r="K3" s="60" t="s">
        <v>11</v>
      </c>
      <c r="L3" s="62" t="s">
        <v>12</v>
      </c>
    </row>
    <row r="4" spans="1:12">
      <c r="A4" s="65"/>
      <c r="B4" s="66"/>
      <c r="C4" s="30" t="s">
        <v>13</v>
      </c>
      <c r="D4" s="31" t="s">
        <v>14</v>
      </c>
      <c r="E4" s="32" t="s">
        <v>15</v>
      </c>
      <c r="F4" s="66"/>
      <c r="G4" s="66"/>
      <c r="H4" s="33" t="s">
        <v>16</v>
      </c>
      <c r="I4" s="34" t="s">
        <v>17</v>
      </c>
      <c r="J4" s="59"/>
      <c r="K4" s="61"/>
      <c r="L4" s="62"/>
    </row>
    <row r="5" spans="1:12">
      <c r="A5" s="17" t="s">
        <v>18</v>
      </c>
      <c r="B5" s="20">
        <v>300</v>
      </c>
      <c r="C5" s="21">
        <v>133</v>
      </c>
      <c r="D5" s="22">
        <v>153</v>
      </c>
      <c r="E5" s="23">
        <v>144</v>
      </c>
      <c r="F5" s="24">
        <f>SUM(C5:E5)</f>
        <v>430</v>
      </c>
      <c r="G5" s="24">
        <f>AVERAGE(C5:E5)</f>
        <v>143.33333333333334</v>
      </c>
      <c r="H5" s="25">
        <f>F5*B5</f>
        <v>129000</v>
      </c>
      <c r="I5" s="26">
        <f>ROUNDDOWN(H5/(1+$I$18),0)</f>
        <v>117272</v>
      </c>
      <c r="J5" s="27">
        <v>150000</v>
      </c>
      <c r="K5" s="28">
        <f>H5/J5</f>
        <v>0.86</v>
      </c>
      <c r="L5" s="29">
        <f>H5/$H$16</f>
        <v>7.9250499155275683E-2</v>
      </c>
    </row>
    <row r="6" spans="1:12">
      <c r="A6" s="18" t="s">
        <v>19</v>
      </c>
      <c r="B6" s="1">
        <v>450</v>
      </c>
      <c r="C6" s="2">
        <v>128</v>
      </c>
      <c r="D6" s="3">
        <v>113</v>
      </c>
      <c r="E6" s="4">
        <v>131</v>
      </c>
      <c r="F6" s="5">
        <f t="shared" ref="F6:F15" si="0">SUM(C6:E6)</f>
        <v>372</v>
      </c>
      <c r="G6" s="5">
        <f>AVERAGE(C6:E6)</f>
        <v>124</v>
      </c>
      <c r="H6" s="6">
        <f t="shared" ref="H6:H15" si="1">F6*B6</f>
        <v>167400</v>
      </c>
      <c r="I6" s="7">
        <f t="shared" ref="I6:I15" si="2">ROUNDDOWN(H6/(1+$I$18),0)</f>
        <v>152181</v>
      </c>
      <c r="J6" s="8">
        <v>174600</v>
      </c>
      <c r="K6" s="9">
        <f t="shared" ref="K6:K16" si="3">H6/J6</f>
        <v>0.95876288659793818</v>
      </c>
      <c r="L6" s="19">
        <f t="shared" ref="L6:L16" si="4">H6/$H$16</f>
        <v>0.10284134541545077</v>
      </c>
    </row>
    <row r="7" spans="1:12">
      <c r="A7" s="18" t="s">
        <v>20</v>
      </c>
      <c r="B7" s="1">
        <v>520</v>
      </c>
      <c r="C7" s="2">
        <v>165</v>
      </c>
      <c r="D7" s="3">
        <v>170</v>
      </c>
      <c r="E7" s="4">
        <v>185</v>
      </c>
      <c r="F7" s="5">
        <f t="shared" si="0"/>
        <v>520</v>
      </c>
      <c r="G7" s="5">
        <f t="shared" ref="G7:G15" si="5">AVERAGE(C7:E7)</f>
        <v>173.33333333333334</v>
      </c>
      <c r="H7" s="6">
        <f t="shared" si="1"/>
        <v>270400</v>
      </c>
      <c r="I7" s="7">
        <f t="shared" si="2"/>
        <v>245818</v>
      </c>
      <c r="J7" s="8">
        <v>208000</v>
      </c>
      <c r="K7" s="9">
        <f t="shared" si="3"/>
        <v>1.3</v>
      </c>
      <c r="L7" s="19">
        <f t="shared" si="4"/>
        <v>0.16611887574873291</v>
      </c>
    </row>
    <row r="8" spans="1:12">
      <c r="A8" s="18" t="s">
        <v>21</v>
      </c>
      <c r="B8" s="1">
        <v>530</v>
      </c>
      <c r="C8" s="2">
        <v>78</v>
      </c>
      <c r="D8" s="3">
        <v>82</v>
      </c>
      <c r="E8" s="4">
        <v>85</v>
      </c>
      <c r="F8" s="5">
        <f t="shared" si="0"/>
        <v>245</v>
      </c>
      <c r="G8" s="5">
        <f t="shared" si="5"/>
        <v>81.666666666666671</v>
      </c>
      <c r="H8" s="6">
        <f t="shared" si="1"/>
        <v>129850</v>
      </c>
      <c r="I8" s="7">
        <f t="shared" si="2"/>
        <v>118045</v>
      </c>
      <c r="J8" s="8">
        <v>132500</v>
      </c>
      <c r="K8" s="9">
        <f t="shared" si="3"/>
        <v>0.98</v>
      </c>
      <c r="L8" s="19">
        <f t="shared" si="4"/>
        <v>7.9772692366763945E-2</v>
      </c>
    </row>
    <row r="9" spans="1:12">
      <c r="A9" s="18" t="s">
        <v>22</v>
      </c>
      <c r="B9" s="1">
        <v>600</v>
      </c>
      <c r="C9" s="2">
        <v>111</v>
      </c>
      <c r="D9" s="3">
        <v>125</v>
      </c>
      <c r="E9" s="4">
        <v>132</v>
      </c>
      <c r="F9" s="5">
        <f t="shared" si="0"/>
        <v>368</v>
      </c>
      <c r="G9" s="5">
        <f t="shared" si="5"/>
        <v>122.66666666666667</v>
      </c>
      <c r="H9" s="6">
        <f t="shared" si="1"/>
        <v>220800</v>
      </c>
      <c r="I9" s="7">
        <f t="shared" si="2"/>
        <v>200727</v>
      </c>
      <c r="J9" s="8">
        <v>240000</v>
      </c>
      <c r="K9" s="9">
        <f t="shared" si="3"/>
        <v>0.92</v>
      </c>
      <c r="L9" s="19">
        <f t="shared" si="4"/>
        <v>0.13564736599600677</v>
      </c>
    </row>
    <row r="10" spans="1:12">
      <c r="A10" s="18" t="s">
        <v>23</v>
      </c>
      <c r="B10" s="1">
        <v>200</v>
      </c>
      <c r="C10" s="2">
        <v>250</v>
      </c>
      <c r="D10" s="3">
        <v>210</v>
      </c>
      <c r="E10" s="4">
        <v>200</v>
      </c>
      <c r="F10" s="5">
        <f t="shared" si="0"/>
        <v>660</v>
      </c>
      <c r="G10" s="5">
        <f t="shared" si="5"/>
        <v>220</v>
      </c>
      <c r="H10" s="6">
        <f t="shared" si="1"/>
        <v>132000</v>
      </c>
      <c r="I10" s="7">
        <f t="shared" si="2"/>
        <v>120000</v>
      </c>
      <c r="J10" s="8">
        <v>109000</v>
      </c>
      <c r="K10" s="9">
        <f t="shared" si="3"/>
        <v>1.2110091743119267</v>
      </c>
      <c r="L10" s="19">
        <f t="shared" si="4"/>
        <v>8.1093534019351862E-2</v>
      </c>
    </row>
    <row r="11" spans="1:12">
      <c r="A11" s="18" t="s">
        <v>24</v>
      </c>
      <c r="B11" s="1">
        <v>150</v>
      </c>
      <c r="C11" s="2">
        <v>120</v>
      </c>
      <c r="D11" s="3">
        <v>140</v>
      </c>
      <c r="E11" s="4">
        <v>160</v>
      </c>
      <c r="F11" s="5">
        <f t="shared" si="0"/>
        <v>420</v>
      </c>
      <c r="G11" s="5">
        <f t="shared" si="5"/>
        <v>140</v>
      </c>
      <c r="H11" s="6">
        <f t="shared" si="1"/>
        <v>63000</v>
      </c>
      <c r="I11" s="7">
        <f t="shared" si="2"/>
        <v>57272</v>
      </c>
      <c r="J11" s="8">
        <v>45000</v>
      </c>
      <c r="K11" s="9">
        <f t="shared" si="3"/>
        <v>1.4</v>
      </c>
      <c r="L11" s="19">
        <f t="shared" si="4"/>
        <v>3.8703732145599752E-2</v>
      </c>
    </row>
    <row r="12" spans="1:12">
      <c r="A12" s="18" t="s">
        <v>25</v>
      </c>
      <c r="B12" s="10">
        <v>300</v>
      </c>
      <c r="C12" s="2">
        <v>122</v>
      </c>
      <c r="D12" s="3">
        <v>108</v>
      </c>
      <c r="E12" s="4">
        <v>126</v>
      </c>
      <c r="F12" s="5">
        <f t="shared" si="0"/>
        <v>356</v>
      </c>
      <c r="G12" s="5">
        <f t="shared" si="5"/>
        <v>118.66666666666667</v>
      </c>
      <c r="H12" s="6">
        <f t="shared" si="1"/>
        <v>106800</v>
      </c>
      <c r="I12" s="7">
        <f t="shared" si="2"/>
        <v>97090</v>
      </c>
      <c r="J12" s="8">
        <v>99900</v>
      </c>
      <c r="K12" s="9">
        <f t="shared" si="3"/>
        <v>1.0690690690690692</v>
      </c>
      <c r="L12" s="19">
        <f t="shared" si="4"/>
        <v>6.5612041161111967E-2</v>
      </c>
    </row>
    <row r="13" spans="1:12">
      <c r="A13" s="18" t="s">
        <v>26</v>
      </c>
      <c r="B13" s="10">
        <v>200</v>
      </c>
      <c r="C13" s="2">
        <v>158</v>
      </c>
      <c r="D13" s="3">
        <v>156</v>
      </c>
      <c r="E13" s="4">
        <v>151</v>
      </c>
      <c r="F13" s="5">
        <f t="shared" si="0"/>
        <v>465</v>
      </c>
      <c r="G13" s="5">
        <f t="shared" si="5"/>
        <v>155</v>
      </c>
      <c r="H13" s="6">
        <f t="shared" si="1"/>
        <v>93000</v>
      </c>
      <c r="I13" s="7">
        <f t="shared" si="2"/>
        <v>84545</v>
      </c>
      <c r="J13" s="8">
        <v>91000</v>
      </c>
      <c r="K13" s="9">
        <f t="shared" si="3"/>
        <v>1.0219780219780219</v>
      </c>
      <c r="L13" s="19">
        <f>H13/$H$16</f>
        <v>5.7134080786361542E-2</v>
      </c>
    </row>
    <row r="14" spans="1:12">
      <c r="A14" s="18" t="s">
        <v>27</v>
      </c>
      <c r="B14" s="10">
        <v>400</v>
      </c>
      <c r="C14" s="2">
        <v>88</v>
      </c>
      <c r="D14" s="3">
        <v>78</v>
      </c>
      <c r="E14" s="4">
        <v>82</v>
      </c>
      <c r="F14" s="5">
        <f t="shared" si="0"/>
        <v>248</v>
      </c>
      <c r="G14" s="5">
        <f t="shared" si="5"/>
        <v>82.666666666666671</v>
      </c>
      <c r="H14" s="6">
        <f t="shared" si="1"/>
        <v>99200</v>
      </c>
      <c r="I14" s="7">
        <f t="shared" si="2"/>
        <v>90181</v>
      </c>
      <c r="J14" s="8">
        <v>107200</v>
      </c>
      <c r="K14" s="9">
        <f t="shared" si="3"/>
        <v>0.92537313432835822</v>
      </c>
      <c r="L14" s="19">
        <f t="shared" si="4"/>
        <v>6.0943019505452313E-2</v>
      </c>
    </row>
    <row r="15" spans="1:12">
      <c r="A15" s="35" t="s">
        <v>28</v>
      </c>
      <c r="B15" s="36">
        <v>700</v>
      </c>
      <c r="C15" s="37">
        <v>101</v>
      </c>
      <c r="D15" s="38">
        <v>105</v>
      </c>
      <c r="E15" s="39">
        <v>103</v>
      </c>
      <c r="F15" s="40">
        <f t="shared" si="0"/>
        <v>309</v>
      </c>
      <c r="G15" s="40">
        <f t="shared" si="5"/>
        <v>103</v>
      </c>
      <c r="H15" s="41">
        <f t="shared" si="1"/>
        <v>216300</v>
      </c>
      <c r="I15" s="42">
        <f t="shared" si="2"/>
        <v>196636</v>
      </c>
      <c r="J15" s="43">
        <v>210000</v>
      </c>
      <c r="K15" s="44">
        <f t="shared" si="3"/>
        <v>1.03</v>
      </c>
      <c r="L15" s="45">
        <f t="shared" si="4"/>
        <v>0.13288281369989249</v>
      </c>
    </row>
    <row r="16" spans="1:12">
      <c r="A16" s="63" t="s">
        <v>29</v>
      </c>
      <c r="B16" s="64"/>
      <c r="C16" s="46">
        <f>SUM(C5:C15)</f>
        <v>1454</v>
      </c>
      <c r="D16" s="47">
        <f t="shared" ref="D16:J16" si="6">SUM(D5:D15)</f>
        <v>1440</v>
      </c>
      <c r="E16" s="47">
        <f t="shared" si="6"/>
        <v>1499</v>
      </c>
      <c r="F16" s="48">
        <f t="shared" si="6"/>
        <v>4393</v>
      </c>
      <c r="G16" s="48">
        <f t="shared" si="6"/>
        <v>1464.3333333333335</v>
      </c>
      <c r="H16" s="49">
        <f t="shared" si="6"/>
        <v>1627750</v>
      </c>
      <c r="I16" s="50">
        <f t="shared" si="6"/>
        <v>1479767</v>
      </c>
      <c r="J16" s="51">
        <f t="shared" si="6"/>
        <v>1567200</v>
      </c>
      <c r="K16" s="52">
        <f t="shared" si="3"/>
        <v>1.0386357835630424</v>
      </c>
      <c r="L16" s="53">
        <f t="shared" si="4"/>
        <v>1</v>
      </c>
    </row>
    <row r="17" spans="8:9">
      <c r="H17" s="11"/>
      <c r="I17" s="12"/>
    </row>
    <row r="18" spans="8:9">
      <c r="H18" s="56" t="s">
        <v>30</v>
      </c>
      <c r="I18" s="57">
        <v>0.1</v>
      </c>
    </row>
  </sheetData>
  <mergeCells count="10">
    <mergeCell ref="J3:J4"/>
    <mergeCell ref="K3:K4"/>
    <mergeCell ref="L3:L4"/>
    <mergeCell ref="A16:B16"/>
    <mergeCell ref="A3:A4"/>
    <mergeCell ref="B3:B4"/>
    <mergeCell ref="C3:E3"/>
    <mergeCell ref="F3:F4"/>
    <mergeCell ref="G3:G4"/>
    <mergeCell ref="H3:I3"/>
  </mergeCells>
  <phoneticPr fontId="2"/>
  <conditionalFormatting sqref="G5:G15">
    <cfRule type="cellIs" dxfId="2" priority="3" operator="greaterThan">
      <formula>130</formula>
    </cfRule>
  </conditionalFormatting>
  <conditionalFormatting sqref="H5:H15">
    <cfRule type="top10" dxfId="1" priority="2" rank="5"/>
  </conditionalFormatting>
  <conditionalFormatting sqref="K5:K15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F5:G5 F6:F7 F8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条件付き書式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2021-10-12T09:09:04Z</dcterms:created>
  <dcterms:modified xsi:type="dcterms:W3CDTF">2021-10-12T09:09:04Z</dcterms:modified>
</cp:coreProperties>
</file>