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4A2475C9-90A0-4753-A18D-17535BEA670A}" xr6:coauthVersionLast="47" xr6:coauthVersionMax="47" xr10:uidLastSave="{00000000-0000-0000-0000-000000000000}"/>
  <bookViews>
    <workbookView xWindow="1800" yWindow="1980" windowWidth="13980" windowHeight="10995" xr2:uid="{00000000-000D-0000-FFFF-FFFF00000000}"/>
  </bookViews>
  <sheets>
    <sheet name="売上集計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10" i="1"/>
  <c r="H11" i="1"/>
  <c r="H9" i="1"/>
  <c r="H12" i="1" l="1"/>
  <c r="I9" i="1"/>
  <c r="B4" i="1"/>
  <c r="B12" i="1" l="1"/>
  <c r="B5" i="1"/>
  <c r="B6" i="1"/>
  <c r="B7" i="1"/>
  <c r="B8" i="1"/>
  <c r="B9" i="1"/>
  <c r="B10" i="1"/>
  <c r="I10" i="1"/>
  <c r="E19" i="1" l="1"/>
  <c r="B18" i="1"/>
  <c r="B17" i="1"/>
  <c r="B16" i="1"/>
  <c r="B15" i="1"/>
  <c r="B14" i="1"/>
  <c r="B13" i="1"/>
  <c r="H4" i="1" s="1"/>
  <c r="I11" i="1"/>
  <c r="I12" i="1" s="1"/>
  <c r="E11" i="1"/>
  <c r="E20" i="1" s="1"/>
  <c r="H5" i="1" l="1"/>
</calcChain>
</file>

<file path=xl/sharedStrings.xml><?xml version="1.0" encoding="utf-8"?>
<sst xmlns="http://schemas.openxmlformats.org/spreadsheetml/2006/main" count="61" uniqueCount="35">
  <si>
    <t>売上集計表</t>
    <rPh sb="0" eb="2">
      <t>ウリアゲ</t>
    </rPh>
    <rPh sb="2" eb="4">
      <t>シュウケイ</t>
    </rPh>
    <rPh sb="4" eb="5">
      <t>ヒョウ</t>
    </rPh>
    <phoneticPr fontId="5"/>
  </si>
  <si>
    <t>日付</t>
    <rPh sb="0" eb="2">
      <t>ヒヅケ</t>
    </rPh>
    <phoneticPr fontId="2"/>
  </si>
  <si>
    <t>曜日</t>
    <rPh sb="0" eb="2">
      <t>ヨウビ</t>
    </rPh>
    <phoneticPr fontId="2"/>
  </si>
  <si>
    <t>店舗</t>
    <rPh sb="0" eb="2">
      <t>テンポ</t>
    </rPh>
    <phoneticPr fontId="2"/>
  </si>
  <si>
    <t>商品</t>
    <rPh sb="0" eb="2">
      <t>ショウヒン</t>
    </rPh>
    <phoneticPr fontId="2"/>
  </si>
  <si>
    <t>金額</t>
    <rPh sb="0" eb="2">
      <t>キンガク</t>
    </rPh>
    <phoneticPr fontId="2"/>
  </si>
  <si>
    <t>曜日別金額</t>
    <rPh sb="0" eb="2">
      <t>ヨウビ</t>
    </rPh>
    <rPh sb="2" eb="3">
      <t>ベツ</t>
    </rPh>
    <rPh sb="3" eb="5">
      <t>キンガク</t>
    </rPh>
    <phoneticPr fontId="2"/>
  </si>
  <si>
    <t>原宿店</t>
    <phoneticPr fontId="5"/>
  </si>
  <si>
    <t>ヘアカラー</t>
    <phoneticPr fontId="5"/>
  </si>
  <si>
    <t>原宿店</t>
    <phoneticPr fontId="5"/>
  </si>
  <si>
    <t>カット</t>
    <phoneticPr fontId="5"/>
  </si>
  <si>
    <t>平日</t>
    <rPh sb="0" eb="2">
      <t>ヘイジツ</t>
    </rPh>
    <phoneticPr fontId="2"/>
  </si>
  <si>
    <t>パーマ</t>
    <phoneticPr fontId="5"/>
  </si>
  <si>
    <t>土日</t>
    <rPh sb="0" eb="2">
      <t>ドニチ</t>
    </rPh>
    <phoneticPr fontId="2"/>
  </si>
  <si>
    <t>原宿店</t>
    <phoneticPr fontId="5"/>
  </si>
  <si>
    <t>パーマ</t>
    <phoneticPr fontId="5"/>
  </si>
  <si>
    <t>カット</t>
    <phoneticPr fontId="5"/>
  </si>
  <si>
    <t>商品別件数・金額</t>
    <rPh sb="0" eb="2">
      <t>ショウヒン</t>
    </rPh>
    <rPh sb="2" eb="3">
      <t>ベツ</t>
    </rPh>
    <rPh sb="3" eb="5">
      <t>ケンスウ</t>
    </rPh>
    <rPh sb="6" eb="8">
      <t>キンガク</t>
    </rPh>
    <phoneticPr fontId="2"/>
  </si>
  <si>
    <t>ヘアカラー</t>
    <phoneticPr fontId="5"/>
  </si>
  <si>
    <t>件数</t>
    <rPh sb="0" eb="2">
      <t>ケンスウ</t>
    </rPh>
    <phoneticPr fontId="2"/>
  </si>
  <si>
    <t>ヘアカラー</t>
    <phoneticPr fontId="2"/>
  </si>
  <si>
    <t>小計</t>
    <rPh sb="0" eb="2">
      <t>ショウケイ</t>
    </rPh>
    <phoneticPr fontId="2"/>
  </si>
  <si>
    <t>パーマ</t>
    <phoneticPr fontId="2"/>
  </si>
  <si>
    <t>渋谷店</t>
    <phoneticPr fontId="5"/>
  </si>
  <si>
    <t>カット</t>
    <phoneticPr fontId="2"/>
  </si>
  <si>
    <t>合計</t>
    <rPh sb="0" eb="2">
      <t>ゴウケイ</t>
    </rPh>
    <phoneticPr fontId="2"/>
  </si>
  <si>
    <t>集計条件入力</t>
    <rPh sb="0" eb="2">
      <t>シュウケイ</t>
    </rPh>
    <rPh sb="2" eb="4">
      <t>ジョウケン</t>
    </rPh>
    <rPh sb="4" eb="6">
      <t>ニュウリョク</t>
    </rPh>
    <phoneticPr fontId="2"/>
  </si>
  <si>
    <t>渋谷店</t>
    <phoneticPr fontId="5"/>
  </si>
  <si>
    <t>カット</t>
    <phoneticPr fontId="5"/>
  </si>
  <si>
    <t>原宿店</t>
    <phoneticPr fontId="2"/>
  </si>
  <si>
    <t>パーマ</t>
    <phoneticPr fontId="5"/>
  </si>
  <si>
    <t>集計結果</t>
    <rPh sb="0" eb="2">
      <t>シュウケイ</t>
    </rPh>
    <rPh sb="2" eb="4">
      <t>ケッカ</t>
    </rPh>
    <phoneticPr fontId="2"/>
  </si>
  <si>
    <t>合計金額</t>
    <rPh sb="0" eb="2">
      <t>ゴウケイ</t>
    </rPh>
    <rPh sb="2" eb="4">
      <t>キンガク</t>
    </rPh>
    <phoneticPr fontId="2"/>
  </si>
  <si>
    <t>売上表</t>
    <rPh sb="0" eb="2">
      <t>ウリアゲ</t>
    </rPh>
    <rPh sb="2" eb="3">
      <t>ヒョウ</t>
    </rPh>
    <phoneticPr fontId="5"/>
  </si>
  <si>
    <t>&gt;=2018/3/8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</si>
</sst>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\(aaa\)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/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/>
      <right/>
      <top style="thin">
        <color theme="7" tint="0.39994506668294322"/>
      </top>
      <bottom style="thin">
        <color theme="7" tint="0.39994506668294322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17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4" borderId="1" xfId="1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38" fontId="0" fillId="0" borderId="1" xfId="1" applyFont="1" applyBorder="1" applyAlignment="1">
      <alignment horizontal="right" vertical="center"/>
    </xf>
    <xf numFmtId="38" fontId="0" fillId="4" borderId="1" xfId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E11" sqref="E11"/>
    </sheetView>
  </sheetViews>
  <sheetFormatPr defaultRowHeight="15" customHeight="1" x14ac:dyDescent="0.15"/>
  <cols>
    <col min="1" max="1" width="10.625" style="6" customWidth="1"/>
    <col min="2" max="2" width="5.625" style="6" customWidth="1"/>
    <col min="3" max="5" width="8.625" style="6" customWidth="1"/>
    <col min="6" max="6" width="2.125" customWidth="1"/>
    <col min="7" max="7" width="11.125" customWidth="1"/>
    <col min="8" max="9" width="8.625" customWidth="1"/>
    <col min="10" max="10" width="12.75" bestFit="1" customWidth="1"/>
    <col min="12" max="12" width="13.375" customWidth="1"/>
  </cols>
  <sheetData>
    <row r="1" spans="1:9" ht="15" customHeight="1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5" customHeight="1" x14ac:dyDescent="0.15">
      <c r="A2" s="12" t="s">
        <v>33</v>
      </c>
      <c r="G2" t="s">
        <v>6</v>
      </c>
    </row>
    <row r="3" spans="1:9" ht="15" customHeight="1" x14ac:dyDescent="0.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2</v>
      </c>
      <c r="H3" s="1" t="s">
        <v>5</v>
      </c>
    </row>
    <row r="4" spans="1:9" ht="15" customHeight="1" x14ac:dyDescent="0.15">
      <c r="A4" s="8">
        <v>43165</v>
      </c>
      <c r="B4" s="7">
        <f>WEEKDAY(A4,2)</f>
        <v>2</v>
      </c>
      <c r="C4" s="2" t="s">
        <v>7</v>
      </c>
      <c r="D4" s="2" t="s">
        <v>8</v>
      </c>
      <c r="E4" s="9">
        <v>9800</v>
      </c>
      <c r="G4" s="3" t="s">
        <v>11</v>
      </c>
      <c r="H4" s="4">
        <f>SUMIF(B4:B18,"&lt;=5",E4:E18)</f>
        <v>120000</v>
      </c>
    </row>
    <row r="5" spans="1:9" ht="15" customHeight="1" x14ac:dyDescent="0.15">
      <c r="A5" s="8">
        <v>43166</v>
      </c>
      <c r="B5" s="7">
        <f t="shared" ref="B5:B10" si="0">WEEKDAY(A5,2)</f>
        <v>3</v>
      </c>
      <c r="C5" s="2" t="s">
        <v>9</v>
      </c>
      <c r="D5" s="2" t="s">
        <v>10</v>
      </c>
      <c r="E5" s="9">
        <v>8500</v>
      </c>
      <c r="G5" s="3" t="s">
        <v>13</v>
      </c>
      <c r="H5" s="4">
        <f>SUMIF(B4:B18,"&gt;=6",E4:E18)</f>
        <v>49300</v>
      </c>
    </row>
    <row r="6" spans="1:9" ht="15" customHeight="1" x14ac:dyDescent="0.15">
      <c r="A6" s="8">
        <v>43167</v>
      </c>
      <c r="B6" s="7">
        <f t="shared" si="0"/>
        <v>4</v>
      </c>
      <c r="C6" s="2" t="s">
        <v>9</v>
      </c>
      <c r="D6" s="2" t="s">
        <v>12</v>
      </c>
      <c r="E6" s="9">
        <v>12500</v>
      </c>
    </row>
    <row r="7" spans="1:9" ht="15" customHeight="1" x14ac:dyDescent="0.15">
      <c r="A7" s="8">
        <v>43168</v>
      </c>
      <c r="B7" s="7">
        <f t="shared" si="0"/>
        <v>5</v>
      </c>
      <c r="C7" s="2" t="s">
        <v>14</v>
      </c>
      <c r="D7" s="2" t="s">
        <v>15</v>
      </c>
      <c r="E7" s="9">
        <v>11000</v>
      </c>
      <c r="G7" t="s">
        <v>17</v>
      </c>
    </row>
    <row r="8" spans="1:9" ht="15" customHeight="1" x14ac:dyDescent="0.15">
      <c r="A8" s="8">
        <v>43169</v>
      </c>
      <c r="B8" s="7">
        <f t="shared" si="0"/>
        <v>6</v>
      </c>
      <c r="C8" s="2" t="s">
        <v>14</v>
      </c>
      <c r="D8" s="2" t="s">
        <v>16</v>
      </c>
      <c r="E8" s="9">
        <v>3400</v>
      </c>
      <c r="G8" s="1" t="s">
        <v>4</v>
      </c>
      <c r="H8" s="1" t="s">
        <v>19</v>
      </c>
      <c r="I8" s="1" t="s">
        <v>5</v>
      </c>
    </row>
    <row r="9" spans="1:9" ht="15" customHeight="1" x14ac:dyDescent="0.15">
      <c r="A9" s="8">
        <v>43170</v>
      </c>
      <c r="B9" s="7">
        <f t="shared" si="0"/>
        <v>7</v>
      </c>
      <c r="C9" s="2" t="s">
        <v>14</v>
      </c>
      <c r="D9" s="2" t="s">
        <v>18</v>
      </c>
      <c r="E9" s="9">
        <v>18900</v>
      </c>
      <c r="G9" s="3" t="s">
        <v>20</v>
      </c>
      <c r="H9" s="4">
        <f>COUNTIF($D$4:$D$18,G9)</f>
        <v>4</v>
      </c>
      <c r="I9" s="4">
        <f>SUMIF($D$4:$D$19,G9,$E$4:$E$19)</f>
        <v>57200</v>
      </c>
    </row>
    <row r="10" spans="1:9" ht="15" customHeight="1" x14ac:dyDescent="0.15">
      <c r="A10" s="8">
        <v>43171</v>
      </c>
      <c r="B10" s="7">
        <f t="shared" si="0"/>
        <v>1</v>
      </c>
      <c r="C10" s="2" t="s">
        <v>14</v>
      </c>
      <c r="D10" s="2" t="s">
        <v>16</v>
      </c>
      <c r="E10" s="9">
        <v>13800</v>
      </c>
      <c r="G10" s="3" t="s">
        <v>22</v>
      </c>
      <c r="H10" s="4">
        <f t="shared" ref="H10:H11" si="1">COUNTIF($D$4:$D$18,G10)</f>
        <v>5</v>
      </c>
      <c r="I10" s="4">
        <f>SUMIF($D$4:$D$19,G10,$E$4:$E$19)</f>
        <v>67100</v>
      </c>
    </row>
    <row r="11" spans="1:9" ht="15" customHeight="1" x14ac:dyDescent="0.15">
      <c r="A11" s="14" t="s">
        <v>21</v>
      </c>
      <c r="B11" s="15"/>
      <c r="C11" s="15"/>
      <c r="D11" s="16"/>
      <c r="E11" s="10">
        <f>SUBTOTAL(9,E4:E10)</f>
        <v>77900</v>
      </c>
      <c r="G11" s="3" t="s">
        <v>24</v>
      </c>
      <c r="H11" s="4">
        <f t="shared" si="1"/>
        <v>5</v>
      </c>
      <c r="I11" s="4">
        <f>SUMIF($D$4:$D$19,G11,$E$4:$E$19)</f>
        <v>45000</v>
      </c>
    </row>
    <row r="12" spans="1:9" ht="15" customHeight="1" x14ac:dyDescent="0.15">
      <c r="A12" s="8">
        <v>43165</v>
      </c>
      <c r="B12" s="7">
        <f>WEEKDAY(A12,2)</f>
        <v>2</v>
      </c>
      <c r="C12" s="2" t="s">
        <v>23</v>
      </c>
      <c r="D12" s="2" t="s">
        <v>16</v>
      </c>
      <c r="E12" s="9">
        <v>6800</v>
      </c>
      <c r="G12" s="5" t="s">
        <v>25</v>
      </c>
      <c r="H12" s="4">
        <f>SUM(H9:H11)</f>
        <v>14</v>
      </c>
      <c r="I12" s="4">
        <f>SUM(I9:I11)</f>
        <v>169300</v>
      </c>
    </row>
    <row r="13" spans="1:9" ht="15" customHeight="1" x14ac:dyDescent="0.15">
      <c r="A13" s="8">
        <v>43166</v>
      </c>
      <c r="B13" s="7">
        <f t="shared" ref="B13:B18" si="2">WEEKDAY(A13,2)</f>
        <v>3</v>
      </c>
      <c r="C13" s="2" t="s">
        <v>23</v>
      </c>
      <c r="D13" s="2" t="s">
        <v>15</v>
      </c>
      <c r="E13" s="9">
        <v>8600</v>
      </c>
    </row>
    <row r="14" spans="1:9" ht="15" customHeight="1" x14ac:dyDescent="0.15">
      <c r="A14" s="8">
        <v>43167</v>
      </c>
      <c r="B14" s="7">
        <f t="shared" si="2"/>
        <v>4</v>
      </c>
      <c r="C14" s="2" t="s">
        <v>23</v>
      </c>
      <c r="D14" s="2" t="s">
        <v>18</v>
      </c>
      <c r="E14" s="9">
        <v>14000</v>
      </c>
      <c r="G14" t="s">
        <v>26</v>
      </c>
    </row>
    <row r="15" spans="1:9" ht="15" customHeight="1" x14ac:dyDescent="0.15">
      <c r="A15" s="8">
        <v>43168</v>
      </c>
      <c r="B15" s="7">
        <f t="shared" si="2"/>
        <v>5</v>
      </c>
      <c r="C15" s="2" t="s">
        <v>23</v>
      </c>
      <c r="D15" s="2" t="s">
        <v>15</v>
      </c>
      <c r="E15" s="9">
        <v>10500</v>
      </c>
      <c r="G15" s="1" t="s">
        <v>1</v>
      </c>
      <c r="H15" s="1" t="s">
        <v>3</v>
      </c>
      <c r="I15" s="1" t="s">
        <v>4</v>
      </c>
    </row>
    <row r="16" spans="1:9" ht="15" customHeight="1" x14ac:dyDescent="0.15">
      <c r="A16" s="8">
        <v>43169</v>
      </c>
      <c r="B16" s="7">
        <f t="shared" si="2"/>
        <v>6</v>
      </c>
      <c r="C16" s="2" t="s">
        <v>23</v>
      </c>
      <c r="D16" s="2" t="s">
        <v>18</v>
      </c>
      <c r="E16" s="9">
        <v>14500</v>
      </c>
      <c r="G16" s="11" t="s">
        <v>34</v>
      </c>
      <c r="H16" s="11" t="s">
        <v>29</v>
      </c>
      <c r="I16" s="11" t="s">
        <v>22</v>
      </c>
    </row>
    <row r="17" spans="1:7" ht="15" customHeight="1" x14ac:dyDescent="0.15">
      <c r="A17" s="8">
        <v>43170</v>
      </c>
      <c r="B17" s="7">
        <f t="shared" si="2"/>
        <v>7</v>
      </c>
      <c r="C17" s="2" t="s">
        <v>27</v>
      </c>
      <c r="D17" s="2" t="s">
        <v>28</v>
      </c>
      <c r="E17" s="9">
        <v>12500</v>
      </c>
    </row>
    <row r="18" spans="1:7" ht="15" customHeight="1" x14ac:dyDescent="0.15">
      <c r="A18" s="8">
        <v>43171</v>
      </c>
      <c r="B18" s="7">
        <f t="shared" si="2"/>
        <v>1</v>
      </c>
      <c r="C18" s="2" t="s">
        <v>27</v>
      </c>
      <c r="D18" s="2" t="s">
        <v>30</v>
      </c>
      <c r="E18" s="9">
        <v>24500</v>
      </c>
      <c r="G18" t="s">
        <v>31</v>
      </c>
    </row>
    <row r="19" spans="1:7" ht="15" customHeight="1" x14ac:dyDescent="0.15">
      <c r="A19" s="14" t="s">
        <v>21</v>
      </c>
      <c r="B19" s="15"/>
      <c r="C19" s="15"/>
      <c r="D19" s="16" t="s">
        <v>21</v>
      </c>
      <c r="E19" s="10">
        <f>SUBTOTAL(9,E12:E18)</f>
        <v>91400</v>
      </c>
      <c r="G19" s="1" t="s">
        <v>32</v>
      </c>
    </row>
    <row r="20" spans="1:7" ht="15" customHeight="1" x14ac:dyDescent="0.15">
      <c r="A20" s="14" t="s">
        <v>25</v>
      </c>
      <c r="B20" s="15"/>
      <c r="C20" s="15"/>
      <c r="D20" s="16"/>
      <c r="E20" s="10">
        <f>SUBTOTAL(9,E4:E19)</f>
        <v>169300</v>
      </c>
      <c r="G20" s="4">
        <f>DSUM(A3:E18,E3,G15:I16)</f>
        <v>23500</v>
      </c>
    </row>
  </sheetData>
  <mergeCells count="4">
    <mergeCell ref="A1:I1"/>
    <mergeCell ref="A11:D11"/>
    <mergeCell ref="A19:D19"/>
    <mergeCell ref="A20:D20"/>
  </mergeCells>
  <phoneticPr fontId="5"/>
  <printOptions headings="1" gridLines="1"/>
  <pageMargins left="0.23622047244094491" right="0.23622047244094491" top="0.74803149606299213" bottom="0.74803149606299213" header="0.31496062992125984" footer="0.31496062992125984"/>
  <pageSetup paperSize="9" orientation="landscape" cellComments="asDisplayed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売上集計表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2021-10-12T08:03:09Z</dcterms:created>
  <dcterms:modified xsi:type="dcterms:W3CDTF">2021-10-12T08:03:09Z</dcterms:modified>
</cp:coreProperties>
</file>