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65" yWindow="375" windowWidth="15975" windowHeight="7695" activeTab="2"/>
  </bookViews>
  <sheets>
    <sheet name="1. výpočet" sheetId="1" r:id="rId1"/>
    <sheet name="2. výpočet" sheetId="2" r:id="rId2"/>
    <sheet name="3. graf" sheetId="3" r:id="rId3"/>
  </sheets>
  <calcPr calcId="125725"/>
</workbook>
</file>

<file path=xl/calcChain.xml><?xml version="1.0" encoding="utf-8"?>
<calcChain xmlns="http://schemas.openxmlformats.org/spreadsheetml/2006/main">
  <c r="C4" i="3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3"/>
  <c r="D3" s="1"/>
  <c r="D64" i="2"/>
  <c r="C64"/>
  <c r="C22"/>
  <c r="D22" s="1"/>
  <c r="C43"/>
  <c r="D43" s="1"/>
  <c r="C64" i="1"/>
  <c r="C63"/>
  <c r="D3"/>
  <c r="E3" s="1"/>
  <c r="H3" s="1"/>
  <c r="D4"/>
  <c r="D5"/>
  <c r="E5" s="1"/>
  <c r="D6"/>
  <c r="D7"/>
  <c r="D8"/>
  <c r="D9"/>
  <c r="D10"/>
  <c r="D11"/>
  <c r="E11" s="1"/>
  <c r="H11" s="1"/>
  <c r="D12"/>
  <c r="D13"/>
  <c r="E13" s="1"/>
  <c r="D14"/>
  <c r="D15"/>
  <c r="E15" s="1"/>
  <c r="H15" s="1"/>
  <c r="D16"/>
  <c r="D17"/>
  <c r="D18"/>
  <c r="D19"/>
  <c r="E19" s="1"/>
  <c r="H19" s="1"/>
  <c r="D20"/>
  <c r="D21"/>
  <c r="E21" s="1"/>
  <c r="D22"/>
  <c r="D23"/>
  <c r="E23" s="1"/>
  <c r="H23" s="1"/>
  <c r="D24"/>
  <c r="D25"/>
  <c r="D26"/>
  <c r="D27"/>
  <c r="E27" s="1"/>
  <c r="H27" s="1"/>
  <c r="D28"/>
  <c r="D29"/>
  <c r="E29" s="1"/>
  <c r="D30"/>
  <c r="D31"/>
  <c r="E31" s="1"/>
  <c r="H31" s="1"/>
  <c r="D32"/>
  <c r="D33"/>
  <c r="D34"/>
  <c r="D35"/>
  <c r="E35" s="1"/>
  <c r="H35" s="1"/>
  <c r="D36"/>
  <c r="D37"/>
  <c r="E37" s="1"/>
  <c r="D38"/>
  <c r="D39"/>
  <c r="E39" s="1"/>
  <c r="H39" s="1"/>
  <c r="D40"/>
  <c r="D41"/>
  <c r="D42"/>
  <c r="D43"/>
  <c r="E43" s="1"/>
  <c r="H43" s="1"/>
  <c r="D44"/>
  <c r="D45"/>
  <c r="E45" s="1"/>
  <c r="D46"/>
  <c r="D47"/>
  <c r="E47" s="1"/>
  <c r="H47" s="1"/>
  <c r="D48"/>
  <c r="D49"/>
  <c r="D50"/>
  <c r="D51"/>
  <c r="E51" s="1"/>
  <c r="H51" s="1"/>
  <c r="D52"/>
  <c r="D53"/>
  <c r="E53" s="1"/>
  <c r="D54"/>
  <c r="D55"/>
  <c r="E55" s="1"/>
  <c r="H55" s="1"/>
  <c r="D56"/>
  <c r="D57"/>
  <c r="D58"/>
  <c r="D59"/>
  <c r="E59" s="1"/>
  <c r="H59" s="1"/>
  <c r="D60"/>
  <c r="D61"/>
  <c r="E61" s="1"/>
  <c r="D2"/>
  <c r="E4"/>
  <c r="H4" s="1"/>
  <c r="E6"/>
  <c r="H6" s="1"/>
  <c r="E8"/>
  <c r="H8" s="1"/>
  <c r="E9"/>
  <c r="H9" s="1"/>
  <c r="E10"/>
  <c r="H10" s="1"/>
  <c r="E12"/>
  <c r="H12" s="1"/>
  <c r="E14"/>
  <c r="H14" s="1"/>
  <c r="E16"/>
  <c r="H16" s="1"/>
  <c r="E17"/>
  <c r="H17" s="1"/>
  <c r="E18"/>
  <c r="H18" s="1"/>
  <c r="E20"/>
  <c r="H20" s="1"/>
  <c r="E22"/>
  <c r="H22" s="1"/>
  <c r="E24"/>
  <c r="H24" s="1"/>
  <c r="E25"/>
  <c r="H25" s="1"/>
  <c r="E26"/>
  <c r="H26" s="1"/>
  <c r="E28"/>
  <c r="H28" s="1"/>
  <c r="E30"/>
  <c r="H30" s="1"/>
  <c r="E32"/>
  <c r="H32" s="1"/>
  <c r="E33"/>
  <c r="H33" s="1"/>
  <c r="E34"/>
  <c r="H34" s="1"/>
  <c r="E36"/>
  <c r="H36" s="1"/>
  <c r="E38"/>
  <c r="H38" s="1"/>
  <c r="E40"/>
  <c r="H40" s="1"/>
  <c r="E41"/>
  <c r="H41" s="1"/>
  <c r="E42"/>
  <c r="H42" s="1"/>
  <c r="E44"/>
  <c r="H44" s="1"/>
  <c r="E46"/>
  <c r="H46" s="1"/>
  <c r="E48"/>
  <c r="H48" s="1"/>
  <c r="E49"/>
  <c r="H49" s="1"/>
  <c r="E50"/>
  <c r="H50" s="1"/>
  <c r="E52"/>
  <c r="H52" s="1"/>
  <c r="E54"/>
  <c r="H54" s="1"/>
  <c r="E56"/>
  <c r="H56" s="1"/>
  <c r="E57"/>
  <c r="H57" s="1"/>
  <c r="E58"/>
  <c r="H58" s="1"/>
  <c r="E60"/>
  <c r="H60" s="1"/>
  <c r="E2"/>
  <c r="H2" s="1"/>
  <c r="H61" l="1"/>
  <c r="G61"/>
  <c r="H53"/>
  <c r="G53"/>
  <c r="G37"/>
  <c r="H37"/>
  <c r="H21"/>
  <c r="G21"/>
  <c r="H5"/>
  <c r="G5"/>
  <c r="H45"/>
  <c r="G45"/>
  <c r="H29"/>
  <c r="G29"/>
  <c r="H13"/>
  <c r="G13"/>
  <c r="G57"/>
  <c r="G49"/>
  <c r="G41"/>
  <c r="G33"/>
  <c r="G25"/>
  <c r="G17"/>
  <c r="G9"/>
  <c r="G60"/>
  <c r="G56"/>
  <c r="G52"/>
  <c r="G48"/>
  <c r="G44"/>
  <c r="G40"/>
  <c r="G36"/>
  <c r="G32"/>
  <c r="G28"/>
  <c r="G24"/>
  <c r="G20"/>
  <c r="G16"/>
  <c r="G12"/>
  <c r="G8"/>
  <c r="G4"/>
  <c r="G59"/>
  <c r="G55"/>
  <c r="G51"/>
  <c r="G47"/>
  <c r="G43"/>
  <c r="G39"/>
  <c r="G35"/>
  <c r="G31"/>
  <c r="G27"/>
  <c r="G23"/>
  <c r="G19"/>
  <c r="G15"/>
  <c r="G11"/>
  <c r="G3"/>
  <c r="G2"/>
  <c r="G58"/>
  <c r="G54"/>
  <c r="G50"/>
  <c r="G46"/>
  <c r="G42"/>
  <c r="G38"/>
  <c r="G34"/>
  <c r="G30"/>
  <c r="G26"/>
  <c r="G22"/>
  <c r="G18"/>
  <c r="G14"/>
  <c r="G10"/>
  <c r="G6"/>
  <c r="E7"/>
  <c r="E63" l="1"/>
  <c r="F7" s="1"/>
  <c r="H7"/>
  <c r="G7"/>
  <c r="F34"/>
  <c r="F55"/>
  <c r="F60"/>
  <c r="F21"/>
  <c r="F53"/>
  <c r="F6"/>
  <c r="F46"/>
  <c r="F27"/>
  <c r="F59"/>
  <c r="F12"/>
  <c r="F38"/>
  <c r="F25"/>
  <c r="F57"/>
  <c r="F26"/>
  <c r="F15"/>
  <c r="F47"/>
  <c r="F56"/>
  <c r="F44"/>
  <c r="F13"/>
  <c r="F45"/>
  <c r="F14"/>
  <c r="F3"/>
  <c r="F35"/>
  <c r="F32"/>
  <c r="F24"/>
  <c r="F2"/>
  <c r="F33"/>
  <c r="F42"/>
  <c r="F17" l="1"/>
  <c r="F4"/>
  <c r="F19"/>
  <c r="F61"/>
  <c r="F50"/>
  <c r="F16"/>
  <c r="F54"/>
  <c r="F41"/>
  <c r="F36"/>
  <c r="F43"/>
  <c r="F22"/>
  <c r="F37"/>
  <c r="F28"/>
  <c r="F39"/>
  <c r="F18"/>
  <c r="F8"/>
  <c r="F23"/>
  <c r="F49"/>
  <c r="F52"/>
  <c r="F51"/>
  <c r="F30"/>
  <c r="F29"/>
  <c r="F20"/>
  <c r="F31"/>
  <c r="F10"/>
  <c r="F9"/>
  <c r="F48"/>
  <c r="F11"/>
  <c r="F58"/>
  <c r="F5"/>
  <c r="F40"/>
</calcChain>
</file>

<file path=xl/sharedStrings.xml><?xml version="1.0" encoding="utf-8"?>
<sst xmlns="http://schemas.openxmlformats.org/spreadsheetml/2006/main" count="13" uniqueCount="11">
  <si>
    <t>g</t>
  </si>
  <si>
    <t>vyska(m)</t>
  </si>
  <si>
    <t>cas(s)</t>
  </si>
  <si>
    <t>zaokrouhl.</t>
  </si>
  <si>
    <t>čas (s)</t>
  </si>
  <si>
    <t>dráha (m)</t>
  </si>
  <si>
    <t>g (zaokrouuhleno)</t>
  </si>
  <si>
    <t>odchylka</t>
  </si>
  <si>
    <t>max</t>
  </si>
  <si>
    <t>počet pokusů</t>
  </si>
  <si>
    <t>průměr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</si>
</sst>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1" fontId="0" fillId="0" borderId="1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0" fontId="0" fillId="34" borderId="10" xfId="0" applyFill="1" applyBorder="1"/>
    <xf numFmtId="2" fontId="0" fillId="34" borderId="10" xfId="0" applyNumberFormat="1" applyFill="1" applyBorder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5"/>
  <c:chart>
    <c:title>
      <c:tx>
        <c:rich>
          <a:bodyPr/>
          <a:lstStyle/>
          <a:p>
            <a:pPr>
              <a:defRPr/>
            </a:pPr>
            <a:r>
              <a:rPr lang="cs-CZ"/>
              <a:t>Závislost</a:t>
            </a:r>
            <a:r>
              <a:rPr lang="cs-CZ" baseline="0"/>
              <a:t> dráhy volného pádu na čase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6.2180426578789506E-2"/>
          <c:y val="0.13207017908072222"/>
          <c:w val="0.8737637795275589"/>
          <c:h val="0.78929939548516892"/>
        </c:manualLayout>
      </c:layout>
      <c:lineChart>
        <c:grouping val="standard"/>
        <c:ser>
          <c:idx val="1"/>
          <c:order val="0"/>
          <c:tx>
            <c:strRef>
              <c:f>'3. graf'!$D$2</c:f>
              <c:strCache>
                <c:ptCount val="1"/>
                <c:pt idx="0">
                  <c:v>zaokrouhl.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'3. graf'!$B$3:$B$23</c:f>
              <c:numCache>
                <c:formatCode>0.0</c:formatCode>
                <c:ptCount val="21"/>
                <c:pt idx="0" formatCode="0">
                  <c:v>0</c:v>
                </c:pt>
                <c:pt idx="1">
                  <c:v>0.5</c:v>
                </c:pt>
                <c:pt idx="2" formatCode="0">
                  <c:v>1</c:v>
                </c:pt>
                <c:pt idx="3">
                  <c:v>1.5</c:v>
                </c:pt>
                <c:pt idx="4" formatCode="0">
                  <c:v>2</c:v>
                </c:pt>
                <c:pt idx="5">
                  <c:v>2.5</c:v>
                </c:pt>
                <c:pt idx="6" formatCode="0">
                  <c:v>3</c:v>
                </c:pt>
                <c:pt idx="7">
                  <c:v>3.5</c:v>
                </c:pt>
                <c:pt idx="8" formatCode="0">
                  <c:v>4</c:v>
                </c:pt>
                <c:pt idx="9">
                  <c:v>4.5</c:v>
                </c:pt>
                <c:pt idx="10" formatCode="0">
                  <c:v>5</c:v>
                </c:pt>
                <c:pt idx="11">
                  <c:v>5.5</c:v>
                </c:pt>
                <c:pt idx="12" formatCode="0">
                  <c:v>6</c:v>
                </c:pt>
                <c:pt idx="13">
                  <c:v>6.5</c:v>
                </c:pt>
                <c:pt idx="14" formatCode="0">
                  <c:v>7</c:v>
                </c:pt>
                <c:pt idx="15">
                  <c:v>7.5</c:v>
                </c:pt>
                <c:pt idx="16" formatCode="0">
                  <c:v>8</c:v>
                </c:pt>
                <c:pt idx="17">
                  <c:v>8.5</c:v>
                </c:pt>
                <c:pt idx="18" formatCode="0">
                  <c:v>9</c:v>
                </c:pt>
                <c:pt idx="19">
                  <c:v>9.5</c:v>
                </c:pt>
                <c:pt idx="20" formatCode="0">
                  <c:v>10</c:v>
                </c:pt>
              </c:numCache>
            </c:numRef>
          </c:cat>
          <c:val>
            <c:numRef>
              <c:f>'3. graf'!$D$3:$D$23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11</c:v>
                </c:pt>
                <c:pt idx="4">
                  <c:v>20</c:v>
                </c:pt>
                <c:pt idx="5">
                  <c:v>31</c:v>
                </c:pt>
                <c:pt idx="6">
                  <c:v>44</c:v>
                </c:pt>
                <c:pt idx="7">
                  <c:v>60</c:v>
                </c:pt>
                <c:pt idx="8">
                  <c:v>78</c:v>
                </c:pt>
                <c:pt idx="9">
                  <c:v>99</c:v>
                </c:pt>
                <c:pt idx="10">
                  <c:v>123</c:v>
                </c:pt>
                <c:pt idx="11">
                  <c:v>148</c:v>
                </c:pt>
                <c:pt idx="12">
                  <c:v>177</c:v>
                </c:pt>
                <c:pt idx="13">
                  <c:v>207</c:v>
                </c:pt>
                <c:pt idx="14">
                  <c:v>240</c:v>
                </c:pt>
                <c:pt idx="15">
                  <c:v>276</c:v>
                </c:pt>
                <c:pt idx="16">
                  <c:v>314</c:v>
                </c:pt>
                <c:pt idx="17">
                  <c:v>354</c:v>
                </c:pt>
                <c:pt idx="18">
                  <c:v>397</c:v>
                </c:pt>
                <c:pt idx="19">
                  <c:v>443</c:v>
                </c:pt>
                <c:pt idx="20">
                  <c:v>491</c:v>
                </c:pt>
              </c:numCache>
            </c:numRef>
          </c:val>
        </c:ser>
        <c:dLbls/>
        <c:marker val="1"/>
        <c:axId val="130529152"/>
        <c:axId val="130530688"/>
      </c:lineChart>
      <c:catAx>
        <c:axId val="130529152"/>
        <c:scaling>
          <c:orientation val="minMax"/>
        </c:scaling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numFmt formatCode="0" sourceLinked="1"/>
        <c:tickLblPos val="nextTo"/>
        <c:txPr>
          <a:bodyPr/>
          <a:lstStyle/>
          <a:p>
            <a:pPr>
              <a:defRPr sz="1000"/>
            </a:pPr>
            <a:endParaRPr lang="cs-CZ"/>
          </a:p>
        </c:txPr>
        <c:crossAx val="130530688"/>
        <c:crosses val="autoZero"/>
        <c:auto val="1"/>
        <c:lblAlgn val="ctr"/>
        <c:lblOffset val="100"/>
      </c:catAx>
      <c:valAx>
        <c:axId val="130530688"/>
        <c:scaling>
          <c:orientation val="minMax"/>
          <c:max val="500"/>
        </c:scaling>
        <c:axPos val="l"/>
        <c:majorGridlines>
          <c:spPr>
            <a:ln>
              <a:prstDash val="dash"/>
            </a:ln>
          </c:spPr>
        </c:majorGridlines>
        <c:numFmt formatCode="0" sourceLinked="0"/>
        <c:tickLblPos val="nextTo"/>
        <c:crossAx val="130529152"/>
        <c:crosses val="autoZero"/>
        <c:crossBetween val="midCat"/>
      </c:valAx>
    </c:plotArea>
    <c:plotVisOnly val="1"/>
    <c:dispBlanksAs val="gap"/>
  </c:chart>
  <c:spPr>
    <a:solidFill>
      <a:schemeClr val="accent3">
        <a:alpha val="31000"/>
      </a:schemeClr>
    </a:solidFill>
  </c:sp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45720</xdr:rowOff>
    </xdr:from>
    <xdr:to>
      <xdr:col>17</xdr:col>
      <xdr:colOff>525780</xdr:colOff>
      <xdr:row>23</xdr:row>
      <xdr:rowOff>68580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493395</xdr:colOff>
      <xdr:row>2</xdr:row>
      <xdr:rowOff>30480</xdr:rowOff>
    </xdr:from>
    <xdr:to>
      <xdr:col>6</xdr:col>
      <xdr:colOff>81915</xdr:colOff>
      <xdr:row>3</xdr:row>
      <xdr:rowOff>45720</xdr:rowOff>
    </xdr:to>
    <xdr:sp macro="" textlink="">
      <xdr:nvSpPr>
        <xdr:cNvPr id="4" name="TextovéPole 3"/>
        <xdr:cNvSpPr txBox="1"/>
      </xdr:nvSpPr>
      <xdr:spPr>
        <a:xfrm>
          <a:off x="2855595" y="411480"/>
          <a:ext cx="807720" cy="205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cs-CZ" sz="1100" b="1"/>
            <a:t>dráha (m)</a:t>
          </a:r>
        </a:p>
      </xdr:txBody>
    </xdr:sp>
    <xdr:clientData/>
  </xdr:twoCellAnchor>
  <xdr:twoCellAnchor>
    <xdr:from>
      <xdr:col>17</xdr:col>
      <xdr:colOff>60960</xdr:colOff>
      <xdr:row>21</xdr:row>
      <xdr:rowOff>175260</xdr:rowOff>
    </xdr:from>
    <xdr:to>
      <xdr:col>18</xdr:col>
      <xdr:colOff>22860</xdr:colOff>
      <xdr:row>23</xdr:row>
      <xdr:rowOff>7620</xdr:rowOff>
    </xdr:to>
    <xdr:sp macro="" textlink="">
      <xdr:nvSpPr>
        <xdr:cNvPr id="5" name="TextovéPole 4"/>
        <xdr:cNvSpPr txBox="1"/>
      </xdr:nvSpPr>
      <xdr:spPr>
        <a:xfrm>
          <a:off x="10416540" y="4015740"/>
          <a:ext cx="571500" cy="19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cs-CZ" sz="1100" b="1"/>
            <a:t>čas (s)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4"/>
  <sheetViews>
    <sheetView workbookViewId="0">
      <pane ySplit="1" topLeftCell="A23" activePane="bottomLeft" state="frozen"/>
      <selection pane="bottomLeft" activeCell="F65" sqref="F65"/>
    </sheetView>
  </sheetViews>
  <sheetFormatPr defaultRowHeight="15"/>
  <cols>
    <col min="2" max="2" width="14.140625" customWidth="1"/>
    <col min="5" max="5" width="17" customWidth="1"/>
    <col min="6" max="6" width="16.28515625" customWidth="1"/>
    <col min="7" max="7" width="9" customWidth="1"/>
    <col min="8" max="8" width="16.42578125" customWidth="1"/>
  </cols>
  <sheetData>
    <row r="1" spans="1:8">
      <c r="B1" s="6" t="s">
        <v>1</v>
      </c>
      <c r="C1" s="6" t="s">
        <v>2</v>
      </c>
      <c r="D1" s="6" t="s">
        <v>0</v>
      </c>
      <c r="E1" s="6" t="s">
        <v>6</v>
      </c>
      <c r="F1" s="6" t="s">
        <v>7</v>
      </c>
      <c r="G1" s="6"/>
      <c r="H1" s="7"/>
    </row>
    <row r="2" spans="1:8">
      <c r="A2" s="1"/>
      <c r="B2" s="7">
        <v>2</v>
      </c>
      <c r="C2" s="7">
        <v>0.62</v>
      </c>
      <c r="D2" s="7">
        <f>2*B2/(C2*C2)</f>
        <v>10.40582726326743</v>
      </c>
      <c r="E2" s="8">
        <f>ROUND(D2,3)</f>
        <v>10.406000000000001</v>
      </c>
      <c r="F2" s="8">
        <f>$E$63-E2</f>
        <v>-0.29800000000000182</v>
      </c>
      <c r="G2" s="7" t="str">
        <f>IF(E2&gt;9.81,"+","-")</f>
        <v>+</v>
      </c>
      <c r="H2" s="7" t="str">
        <f>IF(AND(E2&gt;9.8,E2&lt;9.9),"přesné měření","")</f>
        <v/>
      </c>
    </row>
    <row r="3" spans="1:8">
      <c r="B3" s="7">
        <v>2</v>
      </c>
      <c r="C3" s="7">
        <v>0.57999999999999996</v>
      </c>
      <c r="D3" s="7">
        <f t="shared" ref="D3:D61" si="0">2*B3/(C3*C3)</f>
        <v>11.890606420927469</v>
      </c>
      <c r="E3" s="8">
        <f t="shared" ref="E3:E61" si="1">ROUND(D3,3)</f>
        <v>11.891</v>
      </c>
      <c r="F3" s="8">
        <f t="shared" ref="F3:F61" si="2">$E$63-E3</f>
        <v>-1.7830000000000013</v>
      </c>
      <c r="G3" s="7" t="str">
        <f t="shared" ref="G3:G61" si="3">IF(E3&gt;9.81,"+","-")</f>
        <v>+</v>
      </c>
      <c r="H3" s="7" t="str">
        <f t="shared" ref="H3:H61" si="4">IF(AND(E3&gt;9.8,E3&lt;9.9),"přesné měření","")</f>
        <v/>
      </c>
    </row>
    <row r="4" spans="1:8">
      <c r="B4" s="7">
        <v>2</v>
      </c>
      <c r="C4" s="7">
        <v>0.68</v>
      </c>
      <c r="D4" s="7">
        <f t="shared" si="0"/>
        <v>8.6505190311418669</v>
      </c>
      <c r="E4" s="8">
        <f t="shared" si="1"/>
        <v>8.6509999999999998</v>
      </c>
      <c r="F4" s="8">
        <f t="shared" si="2"/>
        <v>1.456999999999999</v>
      </c>
      <c r="G4" s="7" t="str">
        <f t="shared" si="3"/>
        <v>-</v>
      </c>
      <c r="H4" s="7" t="str">
        <f t="shared" si="4"/>
        <v/>
      </c>
    </row>
    <row r="5" spans="1:8">
      <c r="B5" s="7">
        <v>4</v>
      </c>
      <c r="C5" s="7">
        <v>0.92</v>
      </c>
      <c r="D5" s="7">
        <f t="shared" si="0"/>
        <v>9.4517958412098295</v>
      </c>
      <c r="E5" s="8">
        <f t="shared" si="1"/>
        <v>9.452</v>
      </c>
      <c r="F5" s="8">
        <f t="shared" si="2"/>
        <v>0.65599999999999881</v>
      </c>
      <c r="G5" s="7" t="str">
        <f t="shared" si="3"/>
        <v>-</v>
      </c>
      <c r="H5" s="7" t="str">
        <f t="shared" si="4"/>
        <v/>
      </c>
    </row>
    <row r="6" spans="1:8">
      <c r="B6" s="7">
        <v>3</v>
      </c>
      <c r="C6" s="7">
        <v>0.82</v>
      </c>
      <c r="D6" s="7">
        <f t="shared" si="0"/>
        <v>8.9232599643069612</v>
      </c>
      <c r="E6" s="8">
        <f t="shared" si="1"/>
        <v>8.923</v>
      </c>
      <c r="F6" s="8">
        <f t="shared" si="2"/>
        <v>1.1849999999999987</v>
      </c>
      <c r="G6" s="7" t="str">
        <f t="shared" si="3"/>
        <v>-</v>
      </c>
      <c r="H6" s="7" t="str">
        <f t="shared" si="4"/>
        <v/>
      </c>
    </row>
    <row r="7" spans="1:8">
      <c r="B7" s="7">
        <v>2</v>
      </c>
      <c r="C7" s="7">
        <v>0.64</v>
      </c>
      <c r="D7" s="7">
        <f t="shared" si="0"/>
        <v>9.765625</v>
      </c>
      <c r="E7" s="8">
        <f t="shared" si="1"/>
        <v>9.766</v>
      </c>
      <c r="F7" s="8">
        <f t="shared" si="2"/>
        <v>0.34199999999999875</v>
      </c>
      <c r="G7" s="7" t="str">
        <f t="shared" si="3"/>
        <v>-</v>
      </c>
      <c r="H7" s="7" t="str">
        <f t="shared" si="4"/>
        <v/>
      </c>
    </row>
    <row r="8" spans="1:8">
      <c r="B8" s="7">
        <v>2</v>
      </c>
      <c r="C8" s="7">
        <v>0.62</v>
      </c>
      <c r="D8" s="7">
        <f t="shared" si="0"/>
        <v>10.40582726326743</v>
      </c>
      <c r="E8" s="8">
        <f t="shared" si="1"/>
        <v>10.406000000000001</v>
      </c>
      <c r="F8" s="8">
        <f t="shared" si="2"/>
        <v>-0.29800000000000182</v>
      </c>
      <c r="G8" s="7" t="str">
        <f t="shared" si="3"/>
        <v>+</v>
      </c>
      <c r="H8" s="7" t="str">
        <f t="shared" si="4"/>
        <v/>
      </c>
    </row>
    <row r="9" spans="1:8">
      <c r="B9" s="7">
        <v>4</v>
      </c>
      <c r="C9" s="7">
        <v>0.9</v>
      </c>
      <c r="D9" s="7">
        <f t="shared" si="0"/>
        <v>9.8765432098765427</v>
      </c>
      <c r="E9" s="8">
        <f t="shared" si="1"/>
        <v>9.8770000000000007</v>
      </c>
      <c r="F9" s="8">
        <f t="shared" si="2"/>
        <v>0.2309999999999981</v>
      </c>
      <c r="G9" s="7" t="str">
        <f t="shared" si="3"/>
        <v>+</v>
      </c>
      <c r="H9" s="7" t="str">
        <f t="shared" si="4"/>
        <v>přesné měření</v>
      </c>
    </row>
    <row r="10" spans="1:8">
      <c r="B10" s="7">
        <v>3</v>
      </c>
      <c r="C10" s="7">
        <v>0.76</v>
      </c>
      <c r="D10" s="7">
        <f t="shared" si="0"/>
        <v>10.387811634349031</v>
      </c>
      <c r="E10" s="8">
        <f t="shared" si="1"/>
        <v>10.388</v>
      </c>
      <c r="F10" s="8">
        <f t="shared" si="2"/>
        <v>-0.28000000000000114</v>
      </c>
      <c r="G10" s="7" t="str">
        <f t="shared" si="3"/>
        <v>+</v>
      </c>
      <c r="H10" s="7" t="str">
        <f t="shared" si="4"/>
        <v/>
      </c>
    </row>
    <row r="11" spans="1:8">
      <c r="B11" s="7">
        <v>2</v>
      </c>
      <c r="C11" s="7">
        <v>0.62</v>
      </c>
      <c r="D11" s="7">
        <f t="shared" si="0"/>
        <v>10.40582726326743</v>
      </c>
      <c r="E11" s="8">
        <f t="shared" si="1"/>
        <v>10.406000000000001</v>
      </c>
      <c r="F11" s="8">
        <f t="shared" si="2"/>
        <v>-0.29800000000000182</v>
      </c>
      <c r="G11" s="7" t="str">
        <f t="shared" si="3"/>
        <v>+</v>
      </c>
      <c r="H11" s="7" t="str">
        <f t="shared" si="4"/>
        <v/>
      </c>
    </row>
    <row r="12" spans="1:8">
      <c r="B12" s="7">
        <v>3</v>
      </c>
      <c r="C12" s="7">
        <v>0.8</v>
      </c>
      <c r="D12" s="7">
        <f t="shared" si="0"/>
        <v>9.3749999999999982</v>
      </c>
      <c r="E12" s="8">
        <f t="shared" si="1"/>
        <v>9.375</v>
      </c>
      <c r="F12" s="8">
        <f t="shared" si="2"/>
        <v>0.73299999999999876</v>
      </c>
      <c r="G12" s="7" t="str">
        <f t="shared" si="3"/>
        <v>-</v>
      </c>
      <c r="H12" s="7" t="str">
        <f t="shared" si="4"/>
        <v/>
      </c>
    </row>
    <row r="13" spans="1:8">
      <c r="B13" s="7">
        <v>4</v>
      </c>
      <c r="C13" s="7">
        <v>0.9</v>
      </c>
      <c r="D13" s="7">
        <f t="shared" si="0"/>
        <v>9.8765432098765427</v>
      </c>
      <c r="E13" s="8">
        <f t="shared" si="1"/>
        <v>9.8770000000000007</v>
      </c>
      <c r="F13" s="8">
        <f t="shared" si="2"/>
        <v>0.2309999999999981</v>
      </c>
      <c r="G13" s="7" t="str">
        <f t="shared" si="3"/>
        <v>+</v>
      </c>
      <c r="H13" s="7" t="str">
        <f t="shared" si="4"/>
        <v>přesné měření</v>
      </c>
    </row>
    <row r="14" spans="1:8">
      <c r="B14" s="7">
        <v>2</v>
      </c>
      <c r="C14" s="7">
        <v>0.66</v>
      </c>
      <c r="D14" s="7">
        <f t="shared" si="0"/>
        <v>9.1827364554637274</v>
      </c>
      <c r="E14" s="8">
        <f t="shared" si="1"/>
        <v>9.1829999999999998</v>
      </c>
      <c r="F14" s="8">
        <f t="shared" si="2"/>
        <v>0.92499999999999893</v>
      </c>
      <c r="G14" s="7" t="str">
        <f t="shared" si="3"/>
        <v>-</v>
      </c>
      <c r="H14" s="7" t="str">
        <f t="shared" si="4"/>
        <v/>
      </c>
    </row>
    <row r="15" spans="1:8">
      <c r="B15" s="7">
        <v>3</v>
      </c>
      <c r="C15" s="7">
        <v>0.78</v>
      </c>
      <c r="D15" s="7">
        <f t="shared" si="0"/>
        <v>9.8619329388560146</v>
      </c>
      <c r="E15" s="8">
        <f t="shared" si="1"/>
        <v>9.8620000000000001</v>
      </c>
      <c r="F15" s="8">
        <f t="shared" si="2"/>
        <v>0.24599999999999866</v>
      </c>
      <c r="G15" s="7" t="str">
        <f t="shared" si="3"/>
        <v>+</v>
      </c>
      <c r="H15" s="7" t="str">
        <f t="shared" si="4"/>
        <v>přesné měření</v>
      </c>
    </row>
    <row r="16" spans="1:8">
      <c r="B16" s="7">
        <v>2</v>
      </c>
      <c r="C16" s="7">
        <v>0.64</v>
      </c>
      <c r="D16" s="7">
        <f t="shared" si="0"/>
        <v>9.765625</v>
      </c>
      <c r="E16" s="8">
        <f t="shared" si="1"/>
        <v>9.766</v>
      </c>
      <c r="F16" s="8">
        <f t="shared" si="2"/>
        <v>0.34199999999999875</v>
      </c>
      <c r="G16" s="7" t="str">
        <f t="shared" si="3"/>
        <v>-</v>
      </c>
      <c r="H16" s="7" t="str">
        <f t="shared" si="4"/>
        <v/>
      </c>
    </row>
    <row r="17" spans="2:8">
      <c r="B17" s="7">
        <v>2</v>
      </c>
      <c r="C17" s="7">
        <v>0.66</v>
      </c>
      <c r="D17" s="7">
        <f t="shared" si="0"/>
        <v>9.1827364554637274</v>
      </c>
      <c r="E17" s="8">
        <f t="shared" si="1"/>
        <v>9.1829999999999998</v>
      </c>
      <c r="F17" s="8">
        <f t="shared" si="2"/>
        <v>0.92499999999999893</v>
      </c>
      <c r="G17" s="7" t="str">
        <f t="shared" si="3"/>
        <v>-</v>
      </c>
      <c r="H17" s="7" t="str">
        <f t="shared" si="4"/>
        <v/>
      </c>
    </row>
    <row r="18" spans="2:8">
      <c r="B18" s="7">
        <v>3</v>
      </c>
      <c r="C18" s="7">
        <v>0.76</v>
      </c>
      <c r="D18" s="7">
        <f t="shared" si="0"/>
        <v>10.387811634349031</v>
      </c>
      <c r="E18" s="8">
        <f t="shared" si="1"/>
        <v>10.388</v>
      </c>
      <c r="F18" s="8">
        <f t="shared" si="2"/>
        <v>-0.28000000000000114</v>
      </c>
      <c r="G18" s="7" t="str">
        <f t="shared" si="3"/>
        <v>+</v>
      </c>
      <c r="H18" s="7" t="str">
        <f t="shared" si="4"/>
        <v/>
      </c>
    </row>
    <row r="19" spans="2:8">
      <c r="B19" s="7">
        <v>4</v>
      </c>
      <c r="C19" s="7">
        <v>0.92</v>
      </c>
      <c r="D19" s="7">
        <f t="shared" si="0"/>
        <v>9.4517958412098295</v>
      </c>
      <c r="E19" s="8">
        <f t="shared" si="1"/>
        <v>9.452</v>
      </c>
      <c r="F19" s="8">
        <f t="shared" si="2"/>
        <v>0.65599999999999881</v>
      </c>
      <c r="G19" s="7" t="str">
        <f t="shared" si="3"/>
        <v>-</v>
      </c>
      <c r="H19" s="7" t="str">
        <f t="shared" si="4"/>
        <v/>
      </c>
    </row>
    <row r="20" spans="2:8">
      <c r="B20" s="7">
        <v>3</v>
      </c>
      <c r="C20" s="7">
        <v>0.82</v>
      </c>
      <c r="D20" s="7">
        <f t="shared" si="0"/>
        <v>8.9232599643069612</v>
      </c>
      <c r="E20" s="8">
        <f t="shared" si="1"/>
        <v>8.923</v>
      </c>
      <c r="F20" s="8">
        <f t="shared" si="2"/>
        <v>1.1849999999999987</v>
      </c>
      <c r="G20" s="7" t="str">
        <f t="shared" si="3"/>
        <v>-</v>
      </c>
      <c r="H20" s="7" t="str">
        <f t="shared" si="4"/>
        <v/>
      </c>
    </row>
    <row r="21" spans="2:8">
      <c r="B21" s="7">
        <v>2</v>
      </c>
      <c r="C21" s="7">
        <v>0.57999999999999996</v>
      </c>
      <c r="D21" s="7">
        <f t="shared" si="0"/>
        <v>11.890606420927469</v>
      </c>
      <c r="E21" s="8">
        <f t="shared" si="1"/>
        <v>11.891</v>
      </c>
      <c r="F21" s="8">
        <f t="shared" si="2"/>
        <v>-1.7830000000000013</v>
      </c>
      <c r="G21" s="7" t="str">
        <f t="shared" si="3"/>
        <v>+</v>
      </c>
      <c r="H21" s="7" t="str">
        <f t="shared" si="4"/>
        <v/>
      </c>
    </row>
    <row r="22" spans="2:8">
      <c r="B22" s="7">
        <v>3</v>
      </c>
      <c r="C22" s="7">
        <v>0.76</v>
      </c>
      <c r="D22" s="7">
        <f t="shared" si="0"/>
        <v>10.387811634349031</v>
      </c>
      <c r="E22" s="8">
        <f t="shared" si="1"/>
        <v>10.388</v>
      </c>
      <c r="F22" s="8">
        <f t="shared" si="2"/>
        <v>-0.28000000000000114</v>
      </c>
      <c r="G22" s="7" t="str">
        <f t="shared" si="3"/>
        <v>+</v>
      </c>
      <c r="H22" s="7" t="str">
        <f t="shared" si="4"/>
        <v/>
      </c>
    </row>
    <row r="23" spans="2:8">
      <c r="B23" s="7">
        <v>4</v>
      </c>
      <c r="C23" s="7">
        <v>0.88</v>
      </c>
      <c r="D23" s="7">
        <f t="shared" si="0"/>
        <v>10.330578512396695</v>
      </c>
      <c r="E23" s="8">
        <f t="shared" si="1"/>
        <v>10.331</v>
      </c>
      <c r="F23" s="8">
        <f t="shared" si="2"/>
        <v>-0.22300000000000075</v>
      </c>
      <c r="G23" s="7" t="str">
        <f t="shared" si="3"/>
        <v>+</v>
      </c>
      <c r="H23" s="7" t="str">
        <f t="shared" si="4"/>
        <v/>
      </c>
    </row>
    <row r="24" spans="2:8">
      <c r="B24" s="7">
        <v>4</v>
      </c>
      <c r="C24" s="7">
        <v>0.88</v>
      </c>
      <c r="D24" s="7">
        <f t="shared" si="0"/>
        <v>10.330578512396695</v>
      </c>
      <c r="E24" s="8">
        <f t="shared" si="1"/>
        <v>10.331</v>
      </c>
      <c r="F24" s="8">
        <f t="shared" si="2"/>
        <v>-0.22300000000000075</v>
      </c>
      <c r="G24" s="7" t="str">
        <f t="shared" si="3"/>
        <v>+</v>
      </c>
      <c r="H24" s="7" t="str">
        <f t="shared" si="4"/>
        <v/>
      </c>
    </row>
    <row r="25" spans="2:8">
      <c r="B25" s="7">
        <v>2</v>
      </c>
      <c r="C25" s="7">
        <v>0.62</v>
      </c>
      <c r="D25" s="7">
        <f t="shared" si="0"/>
        <v>10.40582726326743</v>
      </c>
      <c r="E25" s="8">
        <f t="shared" si="1"/>
        <v>10.406000000000001</v>
      </c>
      <c r="F25" s="8">
        <f t="shared" si="2"/>
        <v>-0.29800000000000182</v>
      </c>
      <c r="G25" s="7" t="str">
        <f t="shared" si="3"/>
        <v>+</v>
      </c>
      <c r="H25" s="7" t="str">
        <f t="shared" si="4"/>
        <v/>
      </c>
    </row>
    <row r="26" spans="2:8">
      <c r="B26" s="7">
        <v>4</v>
      </c>
      <c r="C26" s="7">
        <v>0.9</v>
      </c>
      <c r="D26" s="7">
        <f t="shared" si="0"/>
        <v>9.8765432098765427</v>
      </c>
      <c r="E26" s="8">
        <f t="shared" si="1"/>
        <v>9.8770000000000007</v>
      </c>
      <c r="F26" s="8">
        <f t="shared" si="2"/>
        <v>0.2309999999999981</v>
      </c>
      <c r="G26" s="7" t="str">
        <f t="shared" si="3"/>
        <v>+</v>
      </c>
      <c r="H26" s="7" t="str">
        <f t="shared" si="4"/>
        <v>přesné měření</v>
      </c>
    </row>
    <row r="27" spans="2:8">
      <c r="B27" s="7">
        <v>3</v>
      </c>
      <c r="C27" s="7">
        <v>0.76</v>
      </c>
      <c r="D27" s="7">
        <f t="shared" si="0"/>
        <v>10.387811634349031</v>
      </c>
      <c r="E27" s="8">
        <f t="shared" si="1"/>
        <v>10.388</v>
      </c>
      <c r="F27" s="8">
        <f t="shared" si="2"/>
        <v>-0.28000000000000114</v>
      </c>
      <c r="G27" s="7" t="str">
        <f t="shared" si="3"/>
        <v>+</v>
      </c>
      <c r="H27" s="7" t="str">
        <f t="shared" si="4"/>
        <v/>
      </c>
    </row>
    <row r="28" spans="2:8">
      <c r="B28" s="7">
        <v>2</v>
      </c>
      <c r="C28" s="7">
        <v>0.6</v>
      </c>
      <c r="D28" s="7">
        <f t="shared" si="0"/>
        <v>11.111111111111111</v>
      </c>
      <c r="E28" s="8">
        <f t="shared" si="1"/>
        <v>11.111000000000001</v>
      </c>
      <c r="F28" s="8">
        <f t="shared" si="2"/>
        <v>-1.0030000000000019</v>
      </c>
      <c r="G28" s="7" t="str">
        <f t="shared" si="3"/>
        <v>+</v>
      </c>
      <c r="H28" s="7" t="str">
        <f t="shared" si="4"/>
        <v/>
      </c>
    </row>
    <row r="29" spans="2:8">
      <c r="B29" s="7">
        <v>4</v>
      </c>
      <c r="C29" s="7">
        <v>0.88</v>
      </c>
      <c r="D29" s="7">
        <f t="shared" si="0"/>
        <v>10.330578512396695</v>
      </c>
      <c r="E29" s="8">
        <f t="shared" si="1"/>
        <v>10.331</v>
      </c>
      <c r="F29" s="8">
        <f t="shared" si="2"/>
        <v>-0.22300000000000075</v>
      </c>
      <c r="G29" s="7" t="str">
        <f t="shared" si="3"/>
        <v>+</v>
      </c>
      <c r="H29" s="7" t="str">
        <f t="shared" si="4"/>
        <v/>
      </c>
    </row>
    <row r="30" spans="2:8">
      <c r="B30" s="7">
        <v>2</v>
      </c>
      <c r="C30" s="7">
        <v>0.68</v>
      </c>
      <c r="D30" s="7">
        <f t="shared" si="0"/>
        <v>8.6505190311418669</v>
      </c>
      <c r="E30" s="8">
        <f t="shared" si="1"/>
        <v>8.6509999999999998</v>
      </c>
      <c r="F30" s="8">
        <f t="shared" si="2"/>
        <v>1.456999999999999</v>
      </c>
      <c r="G30" s="7" t="str">
        <f t="shared" si="3"/>
        <v>-</v>
      </c>
      <c r="H30" s="7" t="str">
        <f t="shared" si="4"/>
        <v/>
      </c>
    </row>
    <row r="31" spans="2:8">
      <c r="B31" s="7">
        <v>4</v>
      </c>
      <c r="C31" s="7">
        <v>0.86</v>
      </c>
      <c r="D31" s="7">
        <f t="shared" si="0"/>
        <v>10.81665765278529</v>
      </c>
      <c r="E31" s="8">
        <f t="shared" si="1"/>
        <v>10.817</v>
      </c>
      <c r="F31" s="8">
        <f t="shared" si="2"/>
        <v>-0.70900000000000141</v>
      </c>
      <c r="G31" s="7" t="str">
        <f t="shared" si="3"/>
        <v>+</v>
      </c>
      <c r="H31" s="7" t="str">
        <f t="shared" si="4"/>
        <v/>
      </c>
    </row>
    <row r="32" spans="2:8">
      <c r="B32" s="7">
        <v>4</v>
      </c>
      <c r="C32" s="7">
        <v>0.94</v>
      </c>
      <c r="D32" s="7">
        <f t="shared" si="0"/>
        <v>9.0538705296514266</v>
      </c>
      <c r="E32" s="8">
        <f t="shared" si="1"/>
        <v>9.0540000000000003</v>
      </c>
      <c r="F32" s="8">
        <f t="shared" si="2"/>
        <v>1.0539999999999985</v>
      </c>
      <c r="G32" s="7" t="str">
        <f t="shared" si="3"/>
        <v>-</v>
      </c>
      <c r="H32" s="7" t="str">
        <f t="shared" si="4"/>
        <v/>
      </c>
    </row>
    <row r="33" spans="2:8">
      <c r="B33" s="7">
        <v>4</v>
      </c>
      <c r="C33" s="7">
        <v>0.88</v>
      </c>
      <c r="D33" s="7">
        <f t="shared" si="0"/>
        <v>10.330578512396695</v>
      </c>
      <c r="E33" s="8">
        <f t="shared" si="1"/>
        <v>10.331</v>
      </c>
      <c r="F33" s="8">
        <f t="shared" si="2"/>
        <v>-0.22300000000000075</v>
      </c>
      <c r="G33" s="7" t="str">
        <f t="shared" si="3"/>
        <v>+</v>
      </c>
      <c r="H33" s="7" t="str">
        <f t="shared" si="4"/>
        <v/>
      </c>
    </row>
    <row r="34" spans="2:8">
      <c r="B34" s="7">
        <v>2</v>
      </c>
      <c r="C34" s="7">
        <v>0.6</v>
      </c>
      <c r="D34" s="7">
        <f t="shared" si="0"/>
        <v>11.111111111111111</v>
      </c>
      <c r="E34" s="8">
        <f t="shared" si="1"/>
        <v>11.111000000000001</v>
      </c>
      <c r="F34" s="8">
        <f t="shared" si="2"/>
        <v>-1.0030000000000019</v>
      </c>
      <c r="G34" s="7" t="str">
        <f t="shared" si="3"/>
        <v>+</v>
      </c>
      <c r="H34" s="7" t="str">
        <f t="shared" si="4"/>
        <v/>
      </c>
    </row>
    <row r="35" spans="2:8">
      <c r="B35" s="7">
        <v>4</v>
      </c>
      <c r="C35" s="7">
        <v>0.94</v>
      </c>
      <c r="D35" s="7">
        <f t="shared" si="0"/>
        <v>9.0538705296514266</v>
      </c>
      <c r="E35" s="8">
        <f t="shared" si="1"/>
        <v>9.0540000000000003</v>
      </c>
      <c r="F35" s="8">
        <f t="shared" si="2"/>
        <v>1.0539999999999985</v>
      </c>
      <c r="G35" s="7" t="str">
        <f t="shared" si="3"/>
        <v>-</v>
      </c>
      <c r="H35" s="7" t="str">
        <f t="shared" si="4"/>
        <v/>
      </c>
    </row>
    <row r="36" spans="2:8">
      <c r="B36" s="7">
        <v>2</v>
      </c>
      <c r="C36" s="7">
        <v>0.56000000000000005</v>
      </c>
      <c r="D36" s="7">
        <f t="shared" si="0"/>
        <v>12.755102040816325</v>
      </c>
      <c r="E36" s="8">
        <f t="shared" si="1"/>
        <v>12.755000000000001</v>
      </c>
      <c r="F36" s="8">
        <f t="shared" si="2"/>
        <v>-2.647000000000002</v>
      </c>
      <c r="G36" s="7" t="str">
        <f t="shared" si="3"/>
        <v>+</v>
      </c>
      <c r="H36" s="7" t="str">
        <f t="shared" si="4"/>
        <v/>
      </c>
    </row>
    <row r="37" spans="2:8">
      <c r="B37" s="7">
        <v>3</v>
      </c>
      <c r="C37" s="7">
        <v>0.78</v>
      </c>
      <c r="D37" s="7">
        <f t="shared" si="0"/>
        <v>9.8619329388560146</v>
      </c>
      <c r="E37" s="8">
        <f t="shared" si="1"/>
        <v>9.8620000000000001</v>
      </c>
      <c r="F37" s="8">
        <f t="shared" si="2"/>
        <v>0.24599999999999866</v>
      </c>
      <c r="G37" s="7" t="str">
        <f t="shared" si="3"/>
        <v>+</v>
      </c>
      <c r="H37" s="7" t="str">
        <f t="shared" si="4"/>
        <v>přesné měření</v>
      </c>
    </row>
    <row r="38" spans="2:8">
      <c r="B38" s="7">
        <v>2</v>
      </c>
      <c r="C38" s="7">
        <v>0.64</v>
      </c>
      <c r="D38" s="7">
        <f t="shared" si="0"/>
        <v>9.765625</v>
      </c>
      <c r="E38" s="8">
        <f t="shared" si="1"/>
        <v>9.766</v>
      </c>
      <c r="F38" s="8">
        <f t="shared" si="2"/>
        <v>0.34199999999999875</v>
      </c>
      <c r="G38" s="7" t="str">
        <f t="shared" si="3"/>
        <v>-</v>
      </c>
      <c r="H38" s="7" t="str">
        <f t="shared" si="4"/>
        <v/>
      </c>
    </row>
    <row r="39" spans="2:8">
      <c r="B39" s="7">
        <v>4</v>
      </c>
      <c r="C39" s="7">
        <v>0.92</v>
      </c>
      <c r="D39" s="7">
        <f t="shared" si="0"/>
        <v>9.4517958412098295</v>
      </c>
      <c r="E39" s="8">
        <f t="shared" si="1"/>
        <v>9.452</v>
      </c>
      <c r="F39" s="8">
        <f t="shared" si="2"/>
        <v>0.65599999999999881</v>
      </c>
      <c r="G39" s="7" t="str">
        <f t="shared" si="3"/>
        <v>-</v>
      </c>
      <c r="H39" s="7" t="str">
        <f t="shared" si="4"/>
        <v/>
      </c>
    </row>
    <row r="40" spans="2:8">
      <c r="B40" s="7">
        <v>3</v>
      </c>
      <c r="C40" s="7">
        <v>0.78</v>
      </c>
      <c r="D40" s="7">
        <f t="shared" si="0"/>
        <v>9.8619329388560146</v>
      </c>
      <c r="E40" s="8">
        <f t="shared" si="1"/>
        <v>9.8620000000000001</v>
      </c>
      <c r="F40" s="8">
        <f t="shared" si="2"/>
        <v>0.24599999999999866</v>
      </c>
      <c r="G40" s="7" t="str">
        <f t="shared" si="3"/>
        <v>+</v>
      </c>
      <c r="H40" s="7" t="str">
        <f t="shared" si="4"/>
        <v>přesné měření</v>
      </c>
    </row>
    <row r="41" spans="2:8">
      <c r="B41" s="7">
        <v>3</v>
      </c>
      <c r="C41" s="7">
        <v>0.74</v>
      </c>
      <c r="D41" s="7">
        <f t="shared" si="0"/>
        <v>10.956902848794741</v>
      </c>
      <c r="E41" s="8">
        <f t="shared" si="1"/>
        <v>10.957000000000001</v>
      </c>
      <c r="F41" s="8">
        <f t="shared" si="2"/>
        <v>-0.84900000000000198</v>
      </c>
      <c r="G41" s="7" t="str">
        <f t="shared" si="3"/>
        <v>+</v>
      </c>
      <c r="H41" s="7" t="str">
        <f t="shared" si="4"/>
        <v/>
      </c>
    </row>
    <row r="42" spans="2:8">
      <c r="B42" s="7">
        <v>4</v>
      </c>
      <c r="C42" s="7">
        <v>0.9</v>
      </c>
      <c r="D42" s="7">
        <f t="shared" si="0"/>
        <v>9.8765432098765427</v>
      </c>
      <c r="E42" s="8">
        <f t="shared" si="1"/>
        <v>9.8770000000000007</v>
      </c>
      <c r="F42" s="8">
        <f t="shared" si="2"/>
        <v>0.2309999999999981</v>
      </c>
      <c r="G42" s="7" t="str">
        <f t="shared" si="3"/>
        <v>+</v>
      </c>
      <c r="H42" s="7" t="str">
        <f t="shared" si="4"/>
        <v>přesné měření</v>
      </c>
    </row>
    <row r="43" spans="2:8">
      <c r="B43" s="7">
        <v>3</v>
      </c>
      <c r="C43" s="7">
        <v>0.8</v>
      </c>
      <c r="D43" s="7">
        <f t="shared" si="0"/>
        <v>9.3749999999999982</v>
      </c>
      <c r="E43" s="8">
        <f t="shared" si="1"/>
        <v>9.375</v>
      </c>
      <c r="F43" s="8">
        <f t="shared" si="2"/>
        <v>0.73299999999999876</v>
      </c>
      <c r="G43" s="7" t="str">
        <f t="shared" si="3"/>
        <v>-</v>
      </c>
      <c r="H43" s="7" t="str">
        <f t="shared" si="4"/>
        <v/>
      </c>
    </row>
    <row r="44" spans="2:8">
      <c r="B44" s="7">
        <v>2</v>
      </c>
      <c r="C44" s="7">
        <v>0.64</v>
      </c>
      <c r="D44" s="7">
        <f t="shared" si="0"/>
        <v>9.765625</v>
      </c>
      <c r="E44" s="8">
        <f t="shared" si="1"/>
        <v>9.766</v>
      </c>
      <c r="F44" s="8">
        <f t="shared" si="2"/>
        <v>0.34199999999999875</v>
      </c>
      <c r="G44" s="7" t="str">
        <f t="shared" si="3"/>
        <v>-</v>
      </c>
      <c r="H44" s="7" t="str">
        <f t="shared" si="4"/>
        <v/>
      </c>
    </row>
    <row r="45" spans="2:8">
      <c r="B45" s="7">
        <v>4</v>
      </c>
      <c r="C45" s="7">
        <v>0.92</v>
      </c>
      <c r="D45" s="7">
        <f t="shared" si="0"/>
        <v>9.4517958412098295</v>
      </c>
      <c r="E45" s="8">
        <f t="shared" si="1"/>
        <v>9.452</v>
      </c>
      <c r="F45" s="8">
        <f t="shared" si="2"/>
        <v>0.65599999999999881</v>
      </c>
      <c r="G45" s="7" t="str">
        <f t="shared" si="3"/>
        <v>-</v>
      </c>
      <c r="H45" s="7" t="str">
        <f t="shared" si="4"/>
        <v/>
      </c>
    </row>
    <row r="46" spans="2:8">
      <c r="B46" s="7">
        <v>3</v>
      </c>
      <c r="C46" s="7">
        <v>0.78</v>
      </c>
      <c r="D46" s="7">
        <f t="shared" si="0"/>
        <v>9.8619329388560146</v>
      </c>
      <c r="E46" s="8">
        <f t="shared" si="1"/>
        <v>9.8620000000000001</v>
      </c>
      <c r="F46" s="8">
        <f t="shared" si="2"/>
        <v>0.24599999999999866</v>
      </c>
      <c r="G46" s="7" t="str">
        <f t="shared" si="3"/>
        <v>+</v>
      </c>
      <c r="H46" s="7" t="str">
        <f t="shared" si="4"/>
        <v>přesné měření</v>
      </c>
    </row>
    <row r="47" spans="2:8">
      <c r="B47" s="7">
        <v>3</v>
      </c>
      <c r="C47" s="7">
        <v>0.74</v>
      </c>
      <c r="D47" s="7">
        <f t="shared" si="0"/>
        <v>10.956902848794741</v>
      </c>
      <c r="E47" s="8">
        <f t="shared" si="1"/>
        <v>10.957000000000001</v>
      </c>
      <c r="F47" s="8">
        <f t="shared" si="2"/>
        <v>-0.84900000000000198</v>
      </c>
      <c r="G47" s="7" t="str">
        <f t="shared" si="3"/>
        <v>+</v>
      </c>
      <c r="H47" s="7" t="str">
        <f t="shared" si="4"/>
        <v/>
      </c>
    </row>
    <row r="48" spans="2:8">
      <c r="B48" s="7">
        <v>4</v>
      </c>
      <c r="C48" s="7">
        <v>0.9</v>
      </c>
      <c r="D48" s="7">
        <f t="shared" si="0"/>
        <v>9.8765432098765427</v>
      </c>
      <c r="E48" s="8">
        <f t="shared" si="1"/>
        <v>9.8770000000000007</v>
      </c>
      <c r="F48" s="8">
        <f t="shared" si="2"/>
        <v>0.2309999999999981</v>
      </c>
      <c r="G48" s="7" t="str">
        <f t="shared" si="3"/>
        <v>+</v>
      </c>
      <c r="H48" s="7" t="str">
        <f t="shared" si="4"/>
        <v>přesné měření</v>
      </c>
    </row>
    <row r="49" spans="2:8">
      <c r="B49" s="7">
        <v>3</v>
      </c>
      <c r="C49" s="7">
        <v>0.74</v>
      </c>
      <c r="D49" s="7">
        <f t="shared" si="0"/>
        <v>10.956902848794741</v>
      </c>
      <c r="E49" s="8">
        <f t="shared" si="1"/>
        <v>10.957000000000001</v>
      </c>
      <c r="F49" s="8">
        <f t="shared" si="2"/>
        <v>-0.84900000000000198</v>
      </c>
      <c r="G49" s="7" t="str">
        <f t="shared" si="3"/>
        <v>+</v>
      </c>
      <c r="H49" s="7" t="str">
        <f t="shared" si="4"/>
        <v/>
      </c>
    </row>
    <row r="50" spans="2:8">
      <c r="B50" s="7">
        <v>2</v>
      </c>
      <c r="C50" s="7">
        <v>0.66</v>
      </c>
      <c r="D50" s="7">
        <f t="shared" si="0"/>
        <v>9.1827364554637274</v>
      </c>
      <c r="E50" s="8">
        <f t="shared" si="1"/>
        <v>9.1829999999999998</v>
      </c>
      <c r="F50" s="8">
        <f t="shared" si="2"/>
        <v>0.92499999999999893</v>
      </c>
      <c r="G50" s="7" t="str">
        <f t="shared" si="3"/>
        <v>-</v>
      </c>
      <c r="H50" s="7" t="str">
        <f t="shared" si="4"/>
        <v/>
      </c>
    </row>
    <row r="51" spans="2:8">
      <c r="B51" s="7">
        <v>3</v>
      </c>
      <c r="C51" s="7">
        <v>0.78</v>
      </c>
      <c r="D51" s="7">
        <f t="shared" si="0"/>
        <v>9.8619329388560146</v>
      </c>
      <c r="E51" s="8">
        <f t="shared" si="1"/>
        <v>9.8620000000000001</v>
      </c>
      <c r="F51" s="8">
        <f t="shared" si="2"/>
        <v>0.24599999999999866</v>
      </c>
      <c r="G51" s="7" t="str">
        <f t="shared" si="3"/>
        <v>+</v>
      </c>
      <c r="H51" s="7" t="str">
        <f t="shared" si="4"/>
        <v>přesné měření</v>
      </c>
    </row>
    <row r="52" spans="2:8">
      <c r="B52" s="7">
        <v>3</v>
      </c>
      <c r="C52" s="7">
        <v>0.84</v>
      </c>
      <c r="D52" s="7">
        <f t="shared" si="0"/>
        <v>8.5034013605442187</v>
      </c>
      <c r="E52" s="8">
        <f t="shared" si="1"/>
        <v>8.5030000000000001</v>
      </c>
      <c r="F52" s="8">
        <f t="shared" si="2"/>
        <v>1.6049999999999986</v>
      </c>
      <c r="G52" s="7" t="str">
        <f t="shared" si="3"/>
        <v>-</v>
      </c>
      <c r="H52" s="7" t="str">
        <f t="shared" si="4"/>
        <v/>
      </c>
    </row>
    <row r="53" spans="2:8">
      <c r="B53" s="7">
        <v>4</v>
      </c>
      <c r="C53" s="7">
        <v>0.9</v>
      </c>
      <c r="D53" s="7">
        <f t="shared" si="0"/>
        <v>9.8765432098765427</v>
      </c>
      <c r="E53" s="8">
        <f t="shared" si="1"/>
        <v>9.8770000000000007</v>
      </c>
      <c r="F53" s="8">
        <f t="shared" si="2"/>
        <v>0.2309999999999981</v>
      </c>
      <c r="G53" s="7" t="str">
        <f t="shared" si="3"/>
        <v>+</v>
      </c>
      <c r="H53" s="7" t="str">
        <f t="shared" si="4"/>
        <v>přesné měření</v>
      </c>
    </row>
    <row r="54" spans="2:8">
      <c r="B54" s="7">
        <v>4</v>
      </c>
      <c r="C54" s="7">
        <v>0.88</v>
      </c>
      <c r="D54" s="7">
        <f t="shared" si="0"/>
        <v>10.330578512396695</v>
      </c>
      <c r="E54" s="8">
        <f t="shared" si="1"/>
        <v>10.331</v>
      </c>
      <c r="F54" s="8">
        <f t="shared" si="2"/>
        <v>-0.22300000000000075</v>
      </c>
      <c r="G54" s="7" t="str">
        <f t="shared" si="3"/>
        <v>+</v>
      </c>
      <c r="H54" s="7" t="str">
        <f t="shared" si="4"/>
        <v/>
      </c>
    </row>
    <row r="55" spans="2:8">
      <c r="B55" s="7">
        <v>3</v>
      </c>
      <c r="C55" s="7">
        <v>0.78</v>
      </c>
      <c r="D55" s="7">
        <f t="shared" si="0"/>
        <v>9.8619329388560146</v>
      </c>
      <c r="E55" s="8">
        <f t="shared" si="1"/>
        <v>9.8620000000000001</v>
      </c>
      <c r="F55" s="8">
        <f t="shared" si="2"/>
        <v>0.24599999999999866</v>
      </c>
      <c r="G55" s="7" t="str">
        <f t="shared" si="3"/>
        <v>+</v>
      </c>
      <c r="H55" s="7" t="str">
        <f t="shared" si="4"/>
        <v>přesné měření</v>
      </c>
    </row>
    <row r="56" spans="2:8">
      <c r="B56" s="7">
        <v>4</v>
      </c>
      <c r="C56" s="7">
        <v>0.94</v>
      </c>
      <c r="D56" s="7">
        <f t="shared" si="0"/>
        <v>9.0538705296514266</v>
      </c>
      <c r="E56" s="8">
        <f t="shared" si="1"/>
        <v>9.0540000000000003</v>
      </c>
      <c r="F56" s="8">
        <f t="shared" si="2"/>
        <v>1.0539999999999985</v>
      </c>
      <c r="G56" s="7" t="str">
        <f t="shared" si="3"/>
        <v>-</v>
      </c>
      <c r="H56" s="7" t="str">
        <f t="shared" si="4"/>
        <v/>
      </c>
    </row>
    <row r="57" spans="2:8">
      <c r="B57" s="7">
        <v>4</v>
      </c>
      <c r="C57" s="7">
        <v>0.84</v>
      </c>
      <c r="D57" s="7">
        <f t="shared" si="0"/>
        <v>11.337868480725625</v>
      </c>
      <c r="E57" s="8">
        <f t="shared" si="1"/>
        <v>11.337999999999999</v>
      </c>
      <c r="F57" s="8">
        <f t="shared" si="2"/>
        <v>-1.2300000000000004</v>
      </c>
      <c r="G57" s="7" t="str">
        <f t="shared" si="3"/>
        <v>+</v>
      </c>
      <c r="H57" s="7" t="str">
        <f t="shared" si="4"/>
        <v/>
      </c>
    </row>
    <row r="58" spans="2:8">
      <c r="B58" s="7">
        <v>2</v>
      </c>
      <c r="C58" s="7">
        <v>0.57999999999999996</v>
      </c>
      <c r="D58" s="7">
        <f t="shared" si="0"/>
        <v>11.890606420927469</v>
      </c>
      <c r="E58" s="8">
        <f t="shared" si="1"/>
        <v>11.891</v>
      </c>
      <c r="F58" s="8">
        <f t="shared" si="2"/>
        <v>-1.7830000000000013</v>
      </c>
      <c r="G58" s="7" t="str">
        <f t="shared" si="3"/>
        <v>+</v>
      </c>
      <c r="H58" s="7" t="str">
        <f t="shared" si="4"/>
        <v/>
      </c>
    </row>
    <row r="59" spans="2:8">
      <c r="B59" s="7">
        <v>3</v>
      </c>
      <c r="C59" s="7">
        <v>0.8</v>
      </c>
      <c r="D59" s="7">
        <f t="shared" si="0"/>
        <v>9.3749999999999982</v>
      </c>
      <c r="E59" s="8">
        <f t="shared" si="1"/>
        <v>9.375</v>
      </c>
      <c r="F59" s="8">
        <f t="shared" si="2"/>
        <v>0.73299999999999876</v>
      </c>
      <c r="G59" s="7" t="str">
        <f t="shared" si="3"/>
        <v>-</v>
      </c>
      <c r="H59" s="7" t="str">
        <f t="shared" si="4"/>
        <v/>
      </c>
    </row>
    <row r="60" spans="2:8">
      <c r="B60" s="7">
        <v>3</v>
      </c>
      <c r="C60" s="7">
        <v>0.66</v>
      </c>
      <c r="D60" s="7">
        <f t="shared" si="0"/>
        <v>13.77410468319559</v>
      </c>
      <c r="E60" s="8">
        <f t="shared" si="1"/>
        <v>13.773999999999999</v>
      </c>
      <c r="F60" s="8">
        <f t="shared" si="2"/>
        <v>-3.6660000000000004</v>
      </c>
      <c r="G60" s="7" t="str">
        <f t="shared" si="3"/>
        <v>+</v>
      </c>
      <c r="H60" s="7" t="str">
        <f t="shared" si="4"/>
        <v/>
      </c>
    </row>
    <row r="61" spans="2:8">
      <c r="B61" s="7">
        <v>2</v>
      </c>
      <c r="C61" s="7">
        <v>0.62</v>
      </c>
      <c r="D61" s="7">
        <f t="shared" si="0"/>
        <v>10.40582726326743</v>
      </c>
      <c r="E61" s="8">
        <f t="shared" si="1"/>
        <v>10.406000000000001</v>
      </c>
      <c r="F61" s="8">
        <f t="shared" si="2"/>
        <v>-0.29800000000000182</v>
      </c>
      <c r="G61" s="7" t="str">
        <f t="shared" si="3"/>
        <v>+</v>
      </c>
      <c r="H61" s="7" t="str">
        <f t="shared" si="4"/>
        <v/>
      </c>
    </row>
    <row r="63" spans="2:8">
      <c r="B63" s="7" t="s">
        <v>8</v>
      </c>
      <c r="C63" s="7">
        <f>MAX(C2:C61)</f>
        <v>0.94</v>
      </c>
      <c r="D63" s="7" t="s">
        <v>10</v>
      </c>
      <c r="E63" s="7">
        <f t="shared" ref="E63" si="5">AVERAGE(E2:E61)</f>
        <v>10.107999999999999</v>
      </c>
    </row>
    <row r="64" spans="2:8">
      <c r="B64" s="7" t="s">
        <v>9</v>
      </c>
      <c r="C64" s="7">
        <f>COUNTIF(C2:C61,C63)</f>
        <v>3</v>
      </c>
    </row>
  </sheetData>
  <conditionalFormatting sqref="C2:C61">
    <cfRule type="cellIs" dxfId="2" priority="1" operator="lessThan">
      <formula>0.65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64"/>
  <sheetViews>
    <sheetView topLeftCell="A40" workbookViewId="0">
      <selection activeCell="G71" sqref="G71"/>
    </sheetView>
  </sheetViews>
  <sheetFormatPr defaultRowHeight="15"/>
  <sheetData>
    <row r="1" spans="2:3">
      <c r="B1" s="7" t="s">
        <v>1</v>
      </c>
      <c r="C1" s="7" t="s">
        <v>2</v>
      </c>
    </row>
    <row r="2" spans="2:3">
      <c r="B2" s="7">
        <v>2</v>
      </c>
      <c r="C2" s="7">
        <v>0.56000000000000005</v>
      </c>
    </row>
    <row r="3" spans="2:3">
      <c r="B3" s="7">
        <v>2</v>
      </c>
      <c r="C3" s="7">
        <v>0.57999999999999996</v>
      </c>
    </row>
    <row r="4" spans="2:3">
      <c r="B4" s="7">
        <v>2</v>
      </c>
      <c r="C4" s="7">
        <v>0.57999999999999996</v>
      </c>
    </row>
    <row r="5" spans="2:3">
      <c r="B5" s="7">
        <v>2</v>
      </c>
      <c r="C5" s="7">
        <v>0.57999999999999996</v>
      </c>
    </row>
    <row r="6" spans="2:3">
      <c r="B6" s="7">
        <v>2</v>
      </c>
      <c r="C6" s="7">
        <v>0.6</v>
      </c>
    </row>
    <row r="7" spans="2:3">
      <c r="B7" s="7">
        <v>2</v>
      </c>
      <c r="C7" s="7">
        <v>0.6</v>
      </c>
    </row>
    <row r="8" spans="2:3">
      <c r="B8" s="7">
        <v>2</v>
      </c>
      <c r="C8" s="7">
        <v>0.62</v>
      </c>
    </row>
    <row r="9" spans="2:3">
      <c r="B9" s="7">
        <v>2</v>
      </c>
      <c r="C9" s="7">
        <v>0.62</v>
      </c>
    </row>
    <row r="10" spans="2:3">
      <c r="B10" s="7">
        <v>2</v>
      </c>
      <c r="C10" s="7">
        <v>0.62</v>
      </c>
    </row>
    <row r="11" spans="2:3">
      <c r="B11" s="7">
        <v>2</v>
      </c>
      <c r="C11" s="7">
        <v>0.62</v>
      </c>
    </row>
    <row r="12" spans="2:3">
      <c r="B12" s="7">
        <v>2</v>
      </c>
      <c r="C12" s="7">
        <v>0.62</v>
      </c>
    </row>
    <row r="13" spans="2:3">
      <c r="B13" s="7">
        <v>2</v>
      </c>
      <c r="C13" s="7">
        <v>0.64</v>
      </c>
    </row>
    <row r="14" spans="2:3">
      <c r="B14" s="7">
        <v>2</v>
      </c>
      <c r="C14" s="7">
        <v>0.64</v>
      </c>
    </row>
    <row r="15" spans="2:3">
      <c r="B15" s="7">
        <v>2</v>
      </c>
      <c r="C15" s="7">
        <v>0.64</v>
      </c>
    </row>
    <row r="16" spans="2:3">
      <c r="B16" s="7">
        <v>2</v>
      </c>
      <c r="C16" s="7">
        <v>0.64</v>
      </c>
    </row>
    <row r="17" spans="2:4">
      <c r="B17" s="7">
        <v>2</v>
      </c>
      <c r="C17" s="7">
        <v>0.66</v>
      </c>
    </row>
    <row r="18" spans="2:4">
      <c r="B18" s="7">
        <v>2</v>
      </c>
      <c r="C18" s="7">
        <v>0.66</v>
      </c>
    </row>
    <row r="19" spans="2:4">
      <c r="B19" s="7">
        <v>2</v>
      </c>
      <c r="C19" s="7">
        <v>0.66</v>
      </c>
    </row>
    <row r="20" spans="2:4">
      <c r="B20" s="7">
        <v>2</v>
      </c>
      <c r="C20" s="7">
        <v>0.68</v>
      </c>
    </row>
    <row r="21" spans="2:4">
      <c r="B21" s="7">
        <v>2</v>
      </c>
      <c r="C21" s="7">
        <v>0.68</v>
      </c>
    </row>
    <row r="22" spans="2:4">
      <c r="B22" s="9">
        <v>2</v>
      </c>
      <c r="C22" s="9">
        <f>AVERAGE(C2:C21)</f>
        <v>0.625</v>
      </c>
      <c r="D22" s="9">
        <f t="shared" ref="D22" si="0">2*B22/(C22*C22)</f>
        <v>10.24</v>
      </c>
    </row>
    <row r="23" spans="2:4">
      <c r="B23" s="7">
        <v>3</v>
      </c>
      <c r="C23" s="7">
        <v>0.66</v>
      </c>
    </row>
    <row r="24" spans="2:4">
      <c r="B24" s="7">
        <v>3</v>
      </c>
      <c r="C24" s="7">
        <v>0.74</v>
      </c>
    </row>
    <row r="25" spans="2:4">
      <c r="B25" s="7">
        <v>3</v>
      </c>
      <c r="C25" s="7">
        <v>0.74</v>
      </c>
    </row>
    <row r="26" spans="2:4">
      <c r="B26" s="7">
        <v>3</v>
      </c>
      <c r="C26" s="7">
        <v>0.74</v>
      </c>
    </row>
    <row r="27" spans="2:4">
      <c r="B27" s="7">
        <v>3</v>
      </c>
      <c r="C27" s="7">
        <v>0.76</v>
      </c>
    </row>
    <row r="28" spans="2:4">
      <c r="B28" s="7">
        <v>3</v>
      </c>
      <c r="C28" s="7">
        <v>0.76</v>
      </c>
    </row>
    <row r="29" spans="2:4">
      <c r="B29" s="7">
        <v>3</v>
      </c>
      <c r="C29" s="7">
        <v>0.76</v>
      </c>
    </row>
    <row r="30" spans="2:4">
      <c r="B30" s="7">
        <v>3</v>
      </c>
      <c r="C30" s="7">
        <v>0.76</v>
      </c>
    </row>
    <row r="31" spans="2:4">
      <c r="B31" s="7">
        <v>3</v>
      </c>
      <c r="C31" s="7">
        <v>0.78</v>
      </c>
    </row>
    <row r="32" spans="2:4">
      <c r="B32" s="7">
        <v>3</v>
      </c>
      <c r="C32" s="7">
        <v>0.78</v>
      </c>
    </row>
    <row r="33" spans="2:4">
      <c r="B33" s="7">
        <v>3</v>
      </c>
      <c r="C33" s="7">
        <v>0.78</v>
      </c>
    </row>
    <row r="34" spans="2:4">
      <c r="B34" s="7">
        <v>3</v>
      </c>
      <c r="C34" s="7">
        <v>0.78</v>
      </c>
    </row>
    <row r="35" spans="2:4">
      <c r="B35" s="7">
        <v>3</v>
      </c>
      <c r="C35" s="7">
        <v>0.78</v>
      </c>
    </row>
    <row r="36" spans="2:4">
      <c r="B36" s="7">
        <v>3</v>
      </c>
      <c r="C36" s="7">
        <v>0.78</v>
      </c>
    </row>
    <row r="37" spans="2:4">
      <c r="B37" s="7">
        <v>3</v>
      </c>
      <c r="C37" s="7">
        <v>0.8</v>
      </c>
    </row>
    <row r="38" spans="2:4">
      <c r="B38" s="7">
        <v>3</v>
      </c>
      <c r="C38" s="7">
        <v>0.8</v>
      </c>
    </row>
    <row r="39" spans="2:4">
      <c r="B39" s="7">
        <v>3</v>
      </c>
      <c r="C39" s="7">
        <v>0.8</v>
      </c>
    </row>
    <row r="40" spans="2:4">
      <c r="B40" s="7">
        <v>3</v>
      </c>
      <c r="C40" s="7">
        <v>0.82</v>
      </c>
    </row>
    <row r="41" spans="2:4">
      <c r="B41" s="7">
        <v>3</v>
      </c>
      <c r="C41" s="7">
        <v>0.82</v>
      </c>
    </row>
    <row r="42" spans="2:4">
      <c r="B42" s="7">
        <v>3</v>
      </c>
      <c r="C42" s="7">
        <v>0.84</v>
      </c>
    </row>
    <row r="43" spans="2:4">
      <c r="B43" s="9">
        <v>4</v>
      </c>
      <c r="C43" s="9">
        <f>AVERAGE(C23:C42)</f>
        <v>0.77400000000000002</v>
      </c>
      <c r="D43" s="10">
        <f t="shared" ref="D43" si="1">2*B43/(C43*C43)</f>
        <v>13.353898336771961</v>
      </c>
    </row>
    <row r="44" spans="2:4">
      <c r="B44" s="7">
        <v>4</v>
      </c>
      <c r="C44" s="7">
        <v>0.84</v>
      </c>
    </row>
    <row r="45" spans="2:4">
      <c r="B45" s="7">
        <v>4</v>
      </c>
      <c r="C45" s="7">
        <v>0.86</v>
      </c>
    </row>
    <row r="46" spans="2:4">
      <c r="B46" s="7">
        <v>4</v>
      </c>
      <c r="C46" s="7">
        <v>0.88</v>
      </c>
    </row>
    <row r="47" spans="2:4">
      <c r="B47" s="7">
        <v>4</v>
      </c>
      <c r="C47" s="7">
        <v>0.88</v>
      </c>
    </row>
    <row r="48" spans="2:4">
      <c r="B48" s="7">
        <v>4</v>
      </c>
      <c r="C48" s="7">
        <v>0.88</v>
      </c>
    </row>
    <row r="49" spans="2:4">
      <c r="B49" s="7">
        <v>4</v>
      </c>
      <c r="C49" s="7">
        <v>0.88</v>
      </c>
    </row>
    <row r="50" spans="2:4">
      <c r="B50" s="7">
        <v>4</v>
      </c>
      <c r="C50" s="7">
        <v>0.88</v>
      </c>
    </row>
    <row r="51" spans="2:4">
      <c r="B51" s="7">
        <v>4</v>
      </c>
      <c r="C51" s="7">
        <v>0.9</v>
      </c>
    </row>
    <row r="52" spans="2:4">
      <c r="B52" s="7">
        <v>4</v>
      </c>
      <c r="C52" s="7">
        <v>0.9</v>
      </c>
    </row>
    <row r="53" spans="2:4">
      <c r="B53" s="7">
        <v>4</v>
      </c>
      <c r="C53" s="7">
        <v>0.9</v>
      </c>
    </row>
    <row r="54" spans="2:4">
      <c r="B54" s="7">
        <v>4</v>
      </c>
      <c r="C54" s="7">
        <v>0.9</v>
      </c>
    </row>
    <row r="55" spans="2:4">
      <c r="B55" s="7">
        <v>4</v>
      </c>
      <c r="C55" s="7">
        <v>0.9</v>
      </c>
    </row>
    <row r="56" spans="2:4">
      <c r="B56" s="7">
        <v>4</v>
      </c>
      <c r="C56" s="7">
        <v>0.9</v>
      </c>
    </row>
    <row r="57" spans="2:4">
      <c r="B57" s="7">
        <v>4</v>
      </c>
      <c r="C57" s="7">
        <v>0.92</v>
      </c>
    </row>
    <row r="58" spans="2:4">
      <c r="B58" s="7">
        <v>4</v>
      </c>
      <c r="C58" s="7">
        <v>0.92</v>
      </c>
    </row>
    <row r="59" spans="2:4">
      <c r="B59" s="7">
        <v>4</v>
      </c>
      <c r="C59" s="7">
        <v>0.92</v>
      </c>
    </row>
    <row r="60" spans="2:4">
      <c r="B60" s="7">
        <v>4</v>
      </c>
      <c r="C60" s="7">
        <v>0.92</v>
      </c>
    </row>
    <row r="61" spans="2:4">
      <c r="B61" s="7">
        <v>4</v>
      </c>
      <c r="C61" s="7">
        <v>0.94</v>
      </c>
    </row>
    <row r="62" spans="2:4">
      <c r="B62" s="7">
        <v>4</v>
      </c>
      <c r="C62" s="7">
        <v>0.94</v>
      </c>
    </row>
    <row r="63" spans="2:4">
      <c r="B63" s="7">
        <v>4</v>
      </c>
      <c r="C63" s="7">
        <v>0.94</v>
      </c>
    </row>
    <row r="64" spans="2:4">
      <c r="B64" s="9">
        <v>4</v>
      </c>
      <c r="C64" s="9">
        <f>AVERAGE(C44:C63)</f>
        <v>0.90000000000000013</v>
      </c>
      <c r="D64" s="10">
        <f t="shared" ref="D64" si="2">2*B64/(C64*C64)</f>
        <v>9.8765432098765391</v>
      </c>
    </row>
  </sheetData>
  <sortState ref="B2:C61">
    <sortCondition ref="B2:B61"/>
    <sortCondition ref="C2:C61"/>
  </sortState>
  <conditionalFormatting sqref="C25:C63">
    <cfRule type="cellIs" dxfId="1" priority="1" operator="lessThan">
      <formula>0.65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23"/>
  <sheetViews>
    <sheetView showGridLines="0" tabSelected="1" workbookViewId="0">
      <selection activeCell="E34" sqref="E34"/>
    </sheetView>
  </sheetViews>
  <sheetFormatPr defaultRowHeight="15"/>
  <cols>
    <col min="1" max="1" width="7.140625" customWidth="1"/>
    <col min="2" max="4" width="9.42578125" customWidth="1"/>
  </cols>
  <sheetData>
    <row r="2" spans="2:4">
      <c r="B2" s="5" t="s">
        <v>4</v>
      </c>
      <c r="C2" s="5" t="s">
        <v>5</v>
      </c>
      <c r="D2" s="5" t="s">
        <v>3</v>
      </c>
    </row>
    <row r="3" spans="2:4">
      <c r="B3" s="2">
        <v>0</v>
      </c>
      <c r="C3" s="3">
        <f>9.81*B3*B3/2</f>
        <v>0</v>
      </c>
      <c r="D3" s="2">
        <f>ROUND(C3,0)</f>
        <v>0</v>
      </c>
    </row>
    <row r="4" spans="2:4">
      <c r="B4" s="4">
        <v>0.5</v>
      </c>
      <c r="C4" s="3">
        <f t="shared" ref="C4:C23" si="0">9.81*B4*B4/2</f>
        <v>1.2262500000000001</v>
      </c>
      <c r="D4" s="2">
        <f t="shared" ref="D4:D23" si="1">ROUND(C4,0)</f>
        <v>1</v>
      </c>
    </row>
    <row r="5" spans="2:4">
      <c r="B5" s="2">
        <v>1</v>
      </c>
      <c r="C5" s="3">
        <f t="shared" si="0"/>
        <v>4.9050000000000002</v>
      </c>
      <c r="D5" s="2">
        <f t="shared" si="1"/>
        <v>5</v>
      </c>
    </row>
    <row r="6" spans="2:4">
      <c r="B6" s="4">
        <v>1.5</v>
      </c>
      <c r="C6" s="3">
        <f t="shared" si="0"/>
        <v>11.036249999999999</v>
      </c>
      <c r="D6" s="2">
        <f t="shared" si="1"/>
        <v>11</v>
      </c>
    </row>
    <row r="7" spans="2:4">
      <c r="B7" s="2">
        <v>2</v>
      </c>
      <c r="C7" s="3">
        <f t="shared" si="0"/>
        <v>19.62</v>
      </c>
      <c r="D7" s="2">
        <f t="shared" si="1"/>
        <v>20</v>
      </c>
    </row>
    <row r="8" spans="2:4">
      <c r="B8" s="4">
        <v>2.5</v>
      </c>
      <c r="C8" s="3">
        <f t="shared" si="0"/>
        <v>30.656250000000004</v>
      </c>
      <c r="D8" s="2">
        <f t="shared" si="1"/>
        <v>31</v>
      </c>
    </row>
    <row r="9" spans="2:4">
      <c r="B9" s="2">
        <v>3</v>
      </c>
      <c r="C9" s="3">
        <f t="shared" si="0"/>
        <v>44.144999999999996</v>
      </c>
      <c r="D9" s="2">
        <f t="shared" si="1"/>
        <v>44</v>
      </c>
    </row>
    <row r="10" spans="2:4">
      <c r="B10" s="4">
        <v>3.5</v>
      </c>
      <c r="C10" s="3">
        <f t="shared" si="0"/>
        <v>60.08625</v>
      </c>
      <c r="D10" s="2">
        <f t="shared" si="1"/>
        <v>60</v>
      </c>
    </row>
    <row r="11" spans="2:4">
      <c r="B11" s="2">
        <v>4</v>
      </c>
      <c r="C11" s="3">
        <f t="shared" si="0"/>
        <v>78.48</v>
      </c>
      <c r="D11" s="2">
        <f t="shared" si="1"/>
        <v>78</v>
      </c>
    </row>
    <row r="12" spans="2:4">
      <c r="B12" s="4">
        <v>4.5</v>
      </c>
      <c r="C12" s="3">
        <f t="shared" si="0"/>
        <v>99.326250000000002</v>
      </c>
      <c r="D12" s="2">
        <f t="shared" si="1"/>
        <v>99</v>
      </c>
    </row>
    <row r="13" spans="2:4">
      <c r="B13" s="2">
        <v>5</v>
      </c>
      <c r="C13" s="3">
        <f t="shared" si="0"/>
        <v>122.62500000000001</v>
      </c>
      <c r="D13" s="2">
        <f t="shared" si="1"/>
        <v>123</v>
      </c>
    </row>
    <row r="14" spans="2:4">
      <c r="B14" s="4">
        <v>5.5</v>
      </c>
      <c r="C14" s="3">
        <f t="shared" si="0"/>
        <v>148.37625000000003</v>
      </c>
      <c r="D14" s="2">
        <f t="shared" si="1"/>
        <v>148</v>
      </c>
    </row>
    <row r="15" spans="2:4">
      <c r="B15" s="2">
        <v>6</v>
      </c>
      <c r="C15" s="3">
        <f t="shared" si="0"/>
        <v>176.57999999999998</v>
      </c>
      <c r="D15" s="2">
        <f t="shared" si="1"/>
        <v>177</v>
      </c>
    </row>
    <row r="16" spans="2:4">
      <c r="B16" s="4">
        <v>6.5</v>
      </c>
      <c r="C16" s="3">
        <f t="shared" si="0"/>
        <v>207.23625000000001</v>
      </c>
      <c r="D16" s="2">
        <f t="shared" si="1"/>
        <v>207</v>
      </c>
    </row>
    <row r="17" spans="2:4">
      <c r="B17" s="2">
        <v>7</v>
      </c>
      <c r="C17" s="3">
        <f t="shared" si="0"/>
        <v>240.345</v>
      </c>
      <c r="D17" s="2">
        <f t="shared" si="1"/>
        <v>240</v>
      </c>
    </row>
    <row r="18" spans="2:4">
      <c r="B18" s="4">
        <v>7.5</v>
      </c>
      <c r="C18" s="3">
        <f t="shared" si="0"/>
        <v>275.90625</v>
      </c>
      <c r="D18" s="2">
        <f t="shared" si="1"/>
        <v>276</v>
      </c>
    </row>
    <row r="19" spans="2:4">
      <c r="B19" s="2">
        <v>8</v>
      </c>
      <c r="C19" s="3">
        <f t="shared" si="0"/>
        <v>313.92</v>
      </c>
      <c r="D19" s="2">
        <f t="shared" si="1"/>
        <v>314</v>
      </c>
    </row>
    <row r="20" spans="2:4">
      <c r="B20" s="4">
        <v>8.5</v>
      </c>
      <c r="C20" s="3">
        <f t="shared" si="0"/>
        <v>354.38625000000002</v>
      </c>
      <c r="D20" s="2">
        <f t="shared" si="1"/>
        <v>354</v>
      </c>
    </row>
    <row r="21" spans="2:4">
      <c r="B21" s="2">
        <v>9</v>
      </c>
      <c r="C21" s="3">
        <f t="shared" si="0"/>
        <v>397.30500000000001</v>
      </c>
      <c r="D21" s="2">
        <f t="shared" si="1"/>
        <v>397</v>
      </c>
    </row>
    <row r="22" spans="2:4">
      <c r="B22" s="4">
        <v>9.5</v>
      </c>
      <c r="C22" s="3">
        <f t="shared" si="0"/>
        <v>442.67625000000004</v>
      </c>
      <c r="D22" s="2">
        <f t="shared" si="1"/>
        <v>443</v>
      </c>
    </row>
    <row r="23" spans="2:4">
      <c r="B23" s="2">
        <v>10</v>
      </c>
      <c r="C23" s="3">
        <f t="shared" si="0"/>
        <v>490.50000000000006</v>
      </c>
      <c r="D23" s="2">
        <f t="shared" si="1"/>
        <v>491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1. výpočet</vt:lpstr>
      <vt:lpstr>2. výpočet</vt:lpstr>
      <vt:lpstr>3. graf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2016-02-10T07:30:48Z</dcterms:created>
  <dcterms:modified xsi:type="dcterms:W3CDTF">2016-03-14T21:48:18Z</dcterms:modified>
</cp:coreProperties>
</file>