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50" yWindow="270" windowWidth="12120" windowHeight="8190" tabRatio="748" firstSheet="23" activeTab="26"/>
  </bookViews>
  <sheets>
    <sheet name="Entry Form" sheetId="19" state="hidden" r:id="rId1"/>
    <sheet name="Contacts 2005" sheetId="22" state="hidden" r:id="rId2"/>
    <sheet name="Contacts 2006" sheetId="24" state="hidden" r:id="rId3"/>
    <sheet name="Contacts 2007" sheetId="28" state="hidden" r:id="rId4"/>
    <sheet name="Contacts 2008" sheetId="30" state="hidden" r:id="rId5"/>
    <sheet name="Contacts 2009" sheetId="34" state="hidden" r:id="rId6"/>
    <sheet name="Contacts 2010" sheetId="38" state="hidden" r:id="rId7"/>
    <sheet name="Final Positions 2004-05" sheetId="25" state="hidden" r:id="rId8"/>
    <sheet name="Final Positions 2005-06" sheetId="29" state="hidden" r:id="rId9"/>
    <sheet name="Final Positions 2006-07" sheetId="31" state="hidden" r:id="rId10"/>
    <sheet name="Final Positions 2007-08" sheetId="35" state="hidden" r:id="rId11"/>
    <sheet name="Final Positions 2008-09" sheetId="39" state="hidden" r:id="rId12"/>
    <sheet name="Final Positions 2009-10" sheetId="40" state="hidden" r:id="rId13"/>
    <sheet name="Fixtures Premier 2010_2011" sheetId="1" state="hidden" r:id="rId14"/>
    <sheet name="Fixtures 1st Division 2010_2011" sheetId="37" state="hidden" r:id="rId15"/>
    <sheet name="Tables 2009-10" sheetId="26" state="hidden" r:id="rId16"/>
    <sheet name="Results 2009-10" sheetId="4" state="hidden" r:id="rId17"/>
    <sheet name="Summary of Fixtures" sheetId="33" state="hidden" r:id="rId18"/>
    <sheet name="Received Documents" sheetId="36" state="hidden" r:id="rId19"/>
    <sheet name="Results and Team sheet" sheetId="13" state="hidden" r:id="rId20"/>
    <sheet name="2010_11 &quot;Playoffs&quot;" sheetId="42" state="hidden" r:id="rId21"/>
    <sheet name="Contacts 2011" sheetId="43" r:id="rId22"/>
    <sheet name="Fixtures_Premier_2011_2012" sheetId="46" r:id="rId23"/>
    <sheet name="Prem_Playoffs_2011_12" sheetId="50" r:id="rId24"/>
    <sheet name="Fixtures_Div1_2011_2012" sheetId="47" r:id="rId25"/>
    <sheet name="Blank league of 8" sheetId="44" r:id="rId26"/>
    <sheet name="Blank 4 team playoffs" sheetId="45" r:id="rId27"/>
    <sheet name="Tables 2011_2012" sheetId="49" r:id="rId28"/>
    <sheet name="Results 2011_2012" sheetId="48" r:id="rId29"/>
  </sheets>
  <definedNames>
    <definedName name="_Key1" localSheetId="26" hidden="1">'Results 2009-10'!#REF!</definedName>
    <definedName name="_Key1" localSheetId="24" hidden="1">'Results 2009-10'!#REF!</definedName>
    <definedName name="_Key1" localSheetId="22" hidden="1">'Results 2009-10'!#REF!</definedName>
    <definedName name="_Key1" localSheetId="23" hidden="1">'Results 2009-10'!#REF!</definedName>
    <definedName name="_Key1" hidden="1">'Results 2009-10'!#REF!</definedName>
    <definedName name="_key2" hidden="1">'Results 2009-10'!#REF!</definedName>
    <definedName name="_Order1" hidden="1">255</definedName>
    <definedName name="_Sort" localSheetId="26" hidden="1">'Results 2009-10'!#REF!</definedName>
    <definedName name="_Sort" localSheetId="24" hidden="1">'Results 2009-10'!#REF!</definedName>
    <definedName name="_Sort" localSheetId="22" hidden="1">'Results 2009-10'!#REF!</definedName>
    <definedName name="_Sort" localSheetId="23" hidden="1">'Results 2009-10'!#REF!</definedName>
    <definedName name="_Sort" hidden="1">'Results 2009-10'!#REF!</definedName>
    <definedName name="_xlnm.Print_Area" localSheetId="21">'Contacts 2011'!$A$1:$H$97</definedName>
    <definedName name="_xlnm.Print_Area" localSheetId="24">Fixtures_Div1_2011_2012!$C$5:$O$104</definedName>
    <definedName name="_xlnm.Print_Area" localSheetId="22">Fixtures_Premier_2011_2012!$C$5:$O$85</definedName>
    <definedName name="_xlnm.Print_Area" localSheetId="16">'Results 2009-10'!$A$1:$AB$41</definedName>
  </definedNames>
  <calcPr calcId="125725"/>
</workbook>
</file>

<file path=xl/calcChain.xml><?xml version="1.0" encoding="utf-8"?>
<calcChain xmlns="http://schemas.openxmlformats.org/spreadsheetml/2006/main">
  <c r="E21" i="50"/>
  <c r="D21"/>
  <c r="B21"/>
  <c r="F20"/>
  <c r="E20"/>
  <c r="D20"/>
  <c r="B20"/>
  <c r="E18"/>
  <c r="D18"/>
  <c r="B18"/>
  <c r="F17"/>
  <c r="E17"/>
  <c r="D17"/>
  <c r="B17"/>
  <c r="E14"/>
  <c r="D14"/>
  <c r="B14"/>
  <c r="F13"/>
  <c r="E13"/>
  <c r="D13"/>
  <c r="B13"/>
  <c r="E11"/>
  <c r="D11"/>
  <c r="B11"/>
  <c r="F10"/>
  <c r="E10"/>
  <c r="D10"/>
  <c r="B10"/>
  <c r="E7"/>
  <c r="D7"/>
  <c r="B7"/>
  <c r="F6"/>
  <c r="E6"/>
  <c r="D6"/>
  <c r="B6"/>
  <c r="E4"/>
  <c r="D4"/>
  <c r="B4"/>
  <c r="F3"/>
  <c r="E3"/>
  <c r="D3"/>
  <c r="B3"/>
  <c r="E21" i="45"/>
  <c r="D21"/>
  <c r="B21"/>
  <c r="F20"/>
  <c r="E20"/>
  <c r="D20"/>
  <c r="B20"/>
  <c r="E18"/>
  <c r="D18"/>
  <c r="B18"/>
  <c r="F17"/>
  <c r="E17"/>
  <c r="D17"/>
  <c r="B17"/>
  <c r="E14"/>
  <c r="D14"/>
  <c r="B14"/>
  <c r="F13"/>
  <c r="E13"/>
  <c r="D13"/>
  <c r="B13"/>
  <c r="E11"/>
  <c r="D11"/>
  <c r="B11"/>
  <c r="F10"/>
  <c r="E10"/>
  <c r="D10"/>
  <c r="B10"/>
  <c r="E7"/>
  <c r="D7"/>
  <c r="B7"/>
  <c r="F6"/>
  <c r="E6"/>
  <c r="D6"/>
  <c r="B6"/>
  <c r="E4"/>
  <c r="D4"/>
  <c r="B4"/>
  <c r="F3"/>
  <c r="E3"/>
  <c r="D3"/>
  <c r="B3"/>
  <c r="H188" i="47"/>
  <c r="D188"/>
  <c r="J187"/>
  <c r="H187"/>
  <c r="D187"/>
  <c r="J185"/>
  <c r="H185"/>
  <c r="D185"/>
  <c r="N184"/>
  <c r="L184"/>
  <c r="J184"/>
  <c r="H184"/>
  <c r="D184"/>
  <c r="J181"/>
  <c r="H181"/>
  <c r="D181"/>
  <c r="L180"/>
  <c r="H180"/>
  <c r="D180"/>
  <c r="J178"/>
  <c r="H178"/>
  <c r="D178"/>
  <c r="N177"/>
  <c r="L177"/>
  <c r="J177"/>
  <c r="H177"/>
  <c r="D177"/>
  <c r="J174"/>
  <c r="H174"/>
  <c r="D174"/>
  <c r="L173"/>
  <c r="H173"/>
  <c r="D173"/>
  <c r="J171"/>
  <c r="H171"/>
  <c r="D171"/>
  <c r="N170"/>
  <c r="L170"/>
  <c r="J170"/>
  <c r="H170"/>
  <c r="D170"/>
  <c r="S36" i="48"/>
  <c r="AG35"/>
  <c r="AD35"/>
  <c r="AA35"/>
  <c r="X35"/>
  <c r="U35"/>
  <c r="R35"/>
  <c r="O35"/>
  <c r="L35"/>
  <c r="I35"/>
  <c r="F35"/>
  <c r="C35"/>
  <c r="AF34"/>
  <c r="AC34"/>
  <c r="Z34"/>
  <c r="W34"/>
  <c r="T34"/>
  <c r="Q34"/>
  <c r="K34"/>
  <c r="H34"/>
  <c r="E34"/>
  <c r="B34"/>
  <c r="AH36" l="1"/>
  <c r="I21" i="49" s="1"/>
  <c r="AE36" i="48"/>
  <c r="AB36"/>
  <c r="Y36"/>
  <c r="V36"/>
  <c r="P36"/>
  <c r="M36"/>
  <c r="J36"/>
  <c r="G36"/>
  <c r="D36"/>
  <c r="F21" i="49"/>
  <c r="G21"/>
  <c r="B21"/>
  <c r="C21"/>
  <c r="D21"/>
  <c r="D24"/>
  <c r="D25"/>
  <c r="D23"/>
  <c r="D18"/>
  <c r="D26"/>
  <c r="D27"/>
  <c r="D19"/>
  <c r="D22"/>
  <c r="D20"/>
  <c r="D28"/>
  <c r="C24"/>
  <c r="C25"/>
  <c r="C23"/>
  <c r="C18"/>
  <c r="C26"/>
  <c r="C27"/>
  <c r="C19"/>
  <c r="C22"/>
  <c r="C20"/>
  <c r="C28"/>
  <c r="A21"/>
  <c r="B24"/>
  <c r="B25"/>
  <c r="B23"/>
  <c r="B18"/>
  <c r="B26"/>
  <c r="B27"/>
  <c r="B19"/>
  <c r="B22"/>
  <c r="B20"/>
  <c r="B28"/>
  <c r="AF22" i="48"/>
  <c r="I24" i="49"/>
  <c r="F24"/>
  <c r="G24"/>
  <c r="F25"/>
  <c r="D7"/>
  <c r="D10"/>
  <c r="D11"/>
  <c r="D9"/>
  <c r="D6"/>
  <c r="D8"/>
  <c r="C12"/>
  <c r="C5"/>
  <c r="C7"/>
  <c r="C10"/>
  <c r="C11"/>
  <c r="C9"/>
  <c r="C8"/>
  <c r="C6"/>
  <c r="A24"/>
  <c r="A25"/>
  <c r="AC22" i="48"/>
  <c r="Z22"/>
  <c r="I25" i="49"/>
  <c r="I23"/>
  <c r="I18"/>
  <c r="I26"/>
  <c r="I27"/>
  <c r="I19"/>
  <c r="I22"/>
  <c r="I20"/>
  <c r="I28"/>
  <c r="G25"/>
  <c r="G23"/>
  <c r="G18"/>
  <c r="G26"/>
  <c r="G27"/>
  <c r="G19"/>
  <c r="G22"/>
  <c r="G20"/>
  <c r="G28"/>
  <c r="F23"/>
  <c r="F18"/>
  <c r="F26"/>
  <c r="N34" i="48"/>
  <c r="F27" i="49"/>
  <c r="F19"/>
  <c r="F22"/>
  <c r="F20"/>
  <c r="F28"/>
  <c r="Y15" i="48"/>
  <c r="I12" i="49" s="1"/>
  <c r="V15" i="48"/>
  <c r="I5" i="49"/>
  <c r="S15" i="48"/>
  <c r="I7" i="49" s="1"/>
  <c r="P15" i="48"/>
  <c r="I10" i="49" s="1"/>
  <c r="M15" i="48"/>
  <c r="I11" i="49"/>
  <c r="J15" i="48"/>
  <c r="I9" i="49"/>
  <c r="G15" i="48"/>
  <c r="I8" i="49"/>
  <c r="D15" i="48"/>
  <c r="I6" i="49" s="1"/>
  <c r="X14" i="48"/>
  <c r="G12" i="49" s="1"/>
  <c r="U14" i="48"/>
  <c r="G5" i="49" s="1"/>
  <c r="R14" i="48"/>
  <c r="G7" i="49"/>
  <c r="O14" i="48"/>
  <c r="G10" i="49" s="1"/>
  <c r="L14" i="48"/>
  <c r="G11" i="49" s="1"/>
  <c r="I14" i="48"/>
  <c r="G9" i="49" s="1"/>
  <c r="F14" i="48"/>
  <c r="G8" i="49" s="1"/>
  <c r="C14" i="48"/>
  <c r="G6" i="49"/>
  <c r="W13" i="48"/>
  <c r="F12" i="49" s="1"/>
  <c r="T13" i="48"/>
  <c r="F5" i="49"/>
  <c r="Q13" i="48"/>
  <c r="F7" i="49"/>
  <c r="N13" i="48"/>
  <c r="F10" i="49" s="1"/>
  <c r="K13" i="48"/>
  <c r="F11" i="49"/>
  <c r="H13" i="48"/>
  <c r="F9" i="49" s="1"/>
  <c r="E13" i="48"/>
  <c r="F8" i="49"/>
  <c r="B13" i="48"/>
  <c r="F6" i="49"/>
  <c r="D12"/>
  <c r="D5"/>
  <c r="B12"/>
  <c r="B5"/>
  <c r="E5" s="1"/>
  <c r="B7"/>
  <c r="B10"/>
  <c r="B11"/>
  <c r="B9"/>
  <c r="B8"/>
  <c r="B6"/>
  <c r="E6" s="1"/>
  <c r="A23"/>
  <c r="A18"/>
  <c r="A26"/>
  <c r="A27"/>
  <c r="A19"/>
  <c r="A22"/>
  <c r="A20"/>
  <c r="A28"/>
  <c r="A12"/>
  <c r="A5"/>
  <c r="A7"/>
  <c r="A10"/>
  <c r="A11"/>
  <c r="A9"/>
  <c r="A8"/>
  <c r="A6"/>
  <c r="W22" i="48"/>
  <c r="E20" i="49"/>
  <c r="E28"/>
  <c r="E12"/>
  <c r="E7"/>
  <c r="E8"/>
  <c r="T22" i="48"/>
  <c r="Q22"/>
  <c r="N22"/>
  <c r="K22"/>
  <c r="H22"/>
  <c r="E22"/>
  <c r="B22"/>
  <c r="W4"/>
  <c r="T4"/>
  <c r="Q4"/>
  <c r="N4"/>
  <c r="K4"/>
  <c r="H4"/>
  <c r="E4"/>
  <c r="B4"/>
  <c r="L16" i="47"/>
  <c r="J36"/>
  <c r="J82"/>
  <c r="H94"/>
  <c r="H88"/>
  <c r="H82"/>
  <c r="J71"/>
  <c r="H72"/>
  <c r="N59"/>
  <c r="D56"/>
  <c r="L47"/>
  <c r="J48"/>
  <c r="D47"/>
  <c r="D37"/>
  <c r="J24"/>
  <c r="D25"/>
  <c r="J17"/>
  <c r="D16"/>
  <c r="H8"/>
  <c r="H96"/>
  <c r="H90"/>
  <c r="H83"/>
  <c r="D72"/>
  <c r="J63"/>
  <c r="D64"/>
  <c r="L55"/>
  <c r="J56"/>
  <c r="D55"/>
  <c r="L43"/>
  <c r="J44"/>
  <c r="D43"/>
  <c r="J37"/>
  <c r="D36"/>
  <c r="H24"/>
  <c r="N16"/>
  <c r="J8"/>
  <c r="H9"/>
  <c r="H98"/>
  <c r="H91"/>
  <c r="D83"/>
  <c r="D134"/>
  <c r="N67"/>
  <c r="L63"/>
  <c r="J64"/>
  <c r="D63"/>
  <c r="D53"/>
  <c r="D44"/>
  <c r="J43"/>
  <c r="L35"/>
  <c r="D35"/>
  <c r="J26"/>
  <c r="H25"/>
  <c r="D141"/>
  <c r="H17"/>
  <c r="J16"/>
  <c r="H10"/>
  <c r="H99"/>
  <c r="J90"/>
  <c r="D91"/>
  <c r="L82"/>
  <c r="J83"/>
  <c r="D82"/>
  <c r="L71"/>
  <c r="J72"/>
  <c r="D71"/>
  <c r="D61"/>
  <c r="J53"/>
  <c r="D52"/>
  <c r="H45"/>
  <c r="J35"/>
  <c r="H36"/>
  <c r="N24"/>
  <c r="H18"/>
  <c r="H12"/>
  <c r="C131"/>
  <c r="J98"/>
  <c r="D99"/>
  <c r="L90"/>
  <c r="J91"/>
  <c r="D90"/>
  <c r="C162"/>
  <c r="N78"/>
  <c r="D69"/>
  <c r="J59"/>
  <c r="D60"/>
  <c r="L51"/>
  <c r="D51"/>
  <c r="J45"/>
  <c r="H44"/>
  <c r="D145"/>
  <c r="H37"/>
  <c r="H26"/>
  <c r="J12"/>
  <c r="H20"/>
  <c r="C151"/>
  <c r="H13"/>
  <c r="L98"/>
  <c r="J99"/>
  <c r="D98"/>
  <c r="D88"/>
  <c r="L78"/>
  <c r="J79"/>
  <c r="D78"/>
  <c r="J69"/>
  <c r="D68"/>
  <c r="H59"/>
  <c r="J51"/>
  <c r="H52"/>
  <c r="H43"/>
  <c r="N35"/>
  <c r="H28"/>
  <c r="J20"/>
  <c r="H21"/>
  <c r="D13"/>
  <c r="D96"/>
  <c r="N86"/>
  <c r="D79"/>
  <c r="J78"/>
  <c r="L67"/>
  <c r="J68"/>
  <c r="D67"/>
  <c r="J61"/>
  <c r="H60"/>
  <c r="H53"/>
  <c r="H47"/>
  <c r="H39"/>
  <c r="J28"/>
  <c r="H29"/>
  <c r="D21"/>
  <c r="L12"/>
  <c r="J13"/>
  <c r="D12"/>
  <c r="J88"/>
  <c r="L94"/>
  <c r="J95"/>
  <c r="D94"/>
  <c r="D87"/>
  <c r="H80"/>
  <c r="J67"/>
  <c r="H68"/>
  <c r="D157"/>
  <c r="H61"/>
  <c r="H55"/>
  <c r="N43"/>
  <c r="J39"/>
  <c r="H40"/>
  <c r="D29"/>
  <c r="D142"/>
  <c r="J21"/>
  <c r="L20"/>
  <c r="D20"/>
  <c r="D10"/>
  <c r="N94"/>
  <c r="L86"/>
  <c r="D86"/>
  <c r="J80"/>
  <c r="H79"/>
  <c r="C133"/>
  <c r="H69"/>
  <c r="H63"/>
  <c r="J55"/>
  <c r="H56"/>
  <c r="J47"/>
  <c r="H48"/>
  <c r="D40"/>
  <c r="D138"/>
  <c r="L28"/>
  <c r="J29"/>
  <c r="D28"/>
  <c r="D18"/>
  <c r="J10"/>
  <c r="D9"/>
  <c r="J87"/>
  <c r="J94"/>
  <c r="D95"/>
  <c r="H86"/>
  <c r="C161"/>
  <c r="D80"/>
  <c r="H67"/>
  <c r="C157"/>
  <c r="H51"/>
  <c r="D59"/>
  <c r="J60"/>
  <c r="L59"/>
  <c r="J52"/>
  <c r="D45"/>
  <c r="H35"/>
  <c r="D24"/>
  <c r="C140"/>
  <c r="L24"/>
  <c r="J25"/>
  <c r="H16"/>
  <c r="N8"/>
  <c r="H95"/>
  <c r="H87"/>
  <c r="D161"/>
  <c r="H78"/>
  <c r="H71"/>
  <c r="H64"/>
  <c r="D48"/>
  <c r="D39"/>
  <c r="D26"/>
  <c r="D17"/>
  <c r="J96"/>
  <c r="J86"/>
  <c r="N51"/>
  <c r="J40"/>
  <c r="L39"/>
  <c r="J18"/>
  <c r="J9"/>
  <c r="L8"/>
  <c r="D8"/>
  <c r="C128"/>
  <c r="Z7"/>
  <c r="Z10"/>
  <c r="Z11"/>
  <c r="Z12"/>
  <c r="D163"/>
  <c r="C163"/>
  <c r="D162"/>
  <c r="D160"/>
  <c r="C160"/>
  <c r="D159"/>
  <c r="C159"/>
  <c r="D158"/>
  <c r="C158"/>
  <c r="D156"/>
  <c r="C156"/>
  <c r="D155"/>
  <c r="C155"/>
  <c r="D154"/>
  <c r="C154"/>
  <c r="D153"/>
  <c r="C153"/>
  <c r="D152"/>
  <c r="C152"/>
  <c r="D148"/>
  <c r="D144"/>
  <c r="D143"/>
  <c r="D139"/>
  <c r="H137"/>
  <c r="H136"/>
  <c r="H135"/>
  <c r="D135"/>
  <c r="C135"/>
  <c r="H134"/>
  <c r="C134"/>
  <c r="H133"/>
  <c r="D133"/>
  <c r="H132"/>
  <c r="D132"/>
  <c r="C132"/>
  <c r="H131"/>
  <c r="H130"/>
  <c r="H129"/>
  <c r="D122"/>
  <c r="D121"/>
  <c r="D120"/>
  <c r="D119"/>
  <c r="D118"/>
  <c r="D117"/>
  <c r="D116"/>
  <c r="D115"/>
  <c r="D114"/>
  <c r="D147"/>
  <c r="D146"/>
  <c r="C147"/>
  <c r="C146"/>
  <c r="C145"/>
  <c r="C144"/>
  <c r="C139"/>
  <c r="C138"/>
  <c r="D137"/>
  <c r="D136"/>
  <c r="C137"/>
  <c r="C136"/>
  <c r="C143"/>
  <c r="C142"/>
  <c r="D140"/>
  <c r="C141"/>
  <c r="D151"/>
  <c r="D150"/>
  <c r="C150"/>
  <c r="D149"/>
  <c r="C149"/>
  <c r="C148"/>
  <c r="D131"/>
  <c r="D130"/>
  <c r="C130"/>
  <c r="Z9"/>
  <c r="D129"/>
  <c r="D128"/>
  <c r="Z8"/>
  <c r="C129"/>
  <c r="Z6"/>
  <c r="Z5"/>
  <c r="Z4"/>
  <c r="Z3"/>
  <c r="Z2"/>
  <c r="D151" i="46"/>
  <c r="C151"/>
  <c r="D150"/>
  <c r="C150"/>
  <c r="D149"/>
  <c r="C149"/>
  <c r="D148"/>
  <c r="C148"/>
  <c r="D147"/>
  <c r="C147"/>
  <c r="D146"/>
  <c r="C146"/>
  <c r="D145"/>
  <c r="C145"/>
  <c r="D144"/>
  <c r="C144"/>
  <c r="D143"/>
  <c r="C143"/>
  <c r="D142"/>
  <c r="C142"/>
  <c r="D141"/>
  <c r="C141"/>
  <c r="D140"/>
  <c r="C140"/>
  <c r="H125"/>
  <c r="H124"/>
  <c r="H123"/>
  <c r="D123"/>
  <c r="C123"/>
  <c r="H122"/>
  <c r="D122"/>
  <c r="C122"/>
  <c r="H121"/>
  <c r="D121"/>
  <c r="C121"/>
  <c r="H120"/>
  <c r="D120"/>
  <c r="C120"/>
  <c r="H119"/>
  <c r="H118"/>
  <c r="H117"/>
  <c r="D110"/>
  <c r="D109"/>
  <c r="D108"/>
  <c r="D107"/>
  <c r="D106"/>
  <c r="D105"/>
  <c r="D104"/>
  <c r="D103"/>
  <c r="D102"/>
  <c r="J57"/>
  <c r="H57"/>
  <c r="D57"/>
  <c r="L56"/>
  <c r="J56"/>
  <c r="H56"/>
  <c r="D56"/>
  <c r="J54"/>
  <c r="H54"/>
  <c r="D54"/>
  <c r="L53"/>
  <c r="J53"/>
  <c r="H53"/>
  <c r="D53"/>
  <c r="J50"/>
  <c r="H50"/>
  <c r="D50"/>
  <c r="L49"/>
  <c r="J49"/>
  <c r="H49"/>
  <c r="D49"/>
  <c r="J47"/>
  <c r="H47"/>
  <c r="D47"/>
  <c r="L46"/>
  <c r="J46"/>
  <c r="H46"/>
  <c r="D46"/>
  <c r="J43"/>
  <c r="H43"/>
  <c r="D135"/>
  <c r="D43"/>
  <c r="D134"/>
  <c r="L42"/>
  <c r="J42"/>
  <c r="H42"/>
  <c r="C135"/>
  <c r="D42"/>
  <c r="C134"/>
  <c r="J40"/>
  <c r="H40"/>
  <c r="D133"/>
  <c r="D40"/>
  <c r="D132"/>
  <c r="L39"/>
  <c r="J39"/>
  <c r="H39"/>
  <c r="C133"/>
  <c r="D39"/>
  <c r="C132"/>
  <c r="J36"/>
  <c r="H36"/>
  <c r="D127"/>
  <c r="D36"/>
  <c r="D126"/>
  <c r="L35"/>
  <c r="J35"/>
  <c r="H35"/>
  <c r="C127"/>
  <c r="D35"/>
  <c r="C126"/>
  <c r="J33"/>
  <c r="H33"/>
  <c r="D125"/>
  <c r="D33"/>
  <c r="D124"/>
  <c r="L32"/>
  <c r="J32"/>
  <c r="H32"/>
  <c r="C125"/>
  <c r="D32"/>
  <c r="C124"/>
  <c r="J26"/>
  <c r="H26"/>
  <c r="D131"/>
  <c r="D26"/>
  <c r="D130"/>
  <c r="L25"/>
  <c r="J25"/>
  <c r="H25"/>
  <c r="C131"/>
  <c r="D25"/>
  <c r="C130"/>
  <c r="J23"/>
  <c r="H23"/>
  <c r="D129"/>
  <c r="D23"/>
  <c r="D128"/>
  <c r="L22"/>
  <c r="J22"/>
  <c r="H22"/>
  <c r="C129"/>
  <c r="D22"/>
  <c r="C128"/>
  <c r="J19"/>
  <c r="H19"/>
  <c r="D139"/>
  <c r="D19"/>
  <c r="D138"/>
  <c r="L18"/>
  <c r="J18"/>
  <c r="H18"/>
  <c r="C139"/>
  <c r="D18"/>
  <c r="C138"/>
  <c r="J16"/>
  <c r="H16"/>
  <c r="D137"/>
  <c r="D16"/>
  <c r="D136"/>
  <c r="L15"/>
  <c r="J15"/>
  <c r="H15"/>
  <c r="C137"/>
  <c r="D15"/>
  <c r="C136"/>
  <c r="J12"/>
  <c r="H12"/>
  <c r="D119"/>
  <c r="D12"/>
  <c r="D118"/>
  <c r="L11"/>
  <c r="J11"/>
  <c r="H11"/>
  <c r="C119"/>
  <c r="D11"/>
  <c r="C118"/>
  <c r="Z9"/>
  <c r="J9"/>
  <c r="H9"/>
  <c r="D117"/>
  <c r="D9"/>
  <c r="D116"/>
  <c r="Z8"/>
  <c r="L8"/>
  <c r="J110"/>
  <c r="J8"/>
  <c r="H8"/>
  <c r="C117"/>
  <c r="D8"/>
  <c r="C116"/>
  <c r="Z7"/>
  <c r="Z6"/>
  <c r="Z5"/>
  <c r="Z4"/>
  <c r="Z3"/>
  <c r="Z2"/>
  <c r="C142" i="44"/>
  <c r="C137"/>
  <c r="D134"/>
  <c r="C134"/>
  <c r="D133"/>
  <c r="C133"/>
  <c r="D132"/>
  <c r="C132"/>
  <c r="D131"/>
  <c r="C131"/>
  <c r="H116"/>
  <c r="H115"/>
  <c r="H114"/>
  <c r="C114"/>
  <c r="H113"/>
  <c r="H112"/>
  <c r="D112"/>
  <c r="H111"/>
  <c r="D111"/>
  <c r="H110"/>
  <c r="H109"/>
  <c r="H108"/>
  <c r="D101"/>
  <c r="D100"/>
  <c r="D99"/>
  <c r="D98"/>
  <c r="D97"/>
  <c r="D96"/>
  <c r="D95"/>
  <c r="D94"/>
  <c r="D93"/>
  <c r="D142"/>
  <c r="D141"/>
  <c r="C141"/>
  <c r="D140"/>
  <c r="D139"/>
  <c r="C140"/>
  <c r="C139"/>
  <c r="D114"/>
  <c r="D113"/>
  <c r="C113"/>
  <c r="C112"/>
  <c r="C111"/>
  <c r="D138"/>
  <c r="D137"/>
  <c r="C138"/>
  <c r="D136"/>
  <c r="D135"/>
  <c r="C136"/>
  <c r="C135"/>
  <c r="J54"/>
  <c r="H54"/>
  <c r="D54"/>
  <c r="L53"/>
  <c r="J53"/>
  <c r="H53"/>
  <c r="D53"/>
  <c r="J51"/>
  <c r="H51"/>
  <c r="D51"/>
  <c r="L50"/>
  <c r="J50"/>
  <c r="H50"/>
  <c r="D50"/>
  <c r="J47"/>
  <c r="H47"/>
  <c r="D47"/>
  <c r="L46"/>
  <c r="J46"/>
  <c r="H46"/>
  <c r="D46"/>
  <c r="J44"/>
  <c r="H44"/>
  <c r="D44"/>
  <c r="L43"/>
  <c r="J43"/>
  <c r="H43"/>
  <c r="D43"/>
  <c r="J40"/>
  <c r="H40"/>
  <c r="D126"/>
  <c r="D40"/>
  <c r="D125"/>
  <c r="L39"/>
  <c r="J39"/>
  <c r="H39"/>
  <c r="C126"/>
  <c r="D39"/>
  <c r="C125"/>
  <c r="J37"/>
  <c r="H37"/>
  <c r="D124"/>
  <c r="D37"/>
  <c r="D123"/>
  <c r="L36"/>
  <c r="J36"/>
  <c r="H36"/>
  <c r="C124"/>
  <c r="D36"/>
  <c r="C123"/>
  <c r="J33"/>
  <c r="H33"/>
  <c r="D118"/>
  <c r="D33"/>
  <c r="D117"/>
  <c r="L32"/>
  <c r="J32"/>
  <c r="H32"/>
  <c r="C118"/>
  <c r="D32"/>
  <c r="C117"/>
  <c r="J30"/>
  <c r="H30"/>
  <c r="D116"/>
  <c r="D30"/>
  <c r="D115"/>
  <c r="L29"/>
  <c r="J29"/>
  <c r="H29"/>
  <c r="C116"/>
  <c r="D29"/>
  <c r="C115"/>
  <c r="J26"/>
  <c r="H26"/>
  <c r="D122"/>
  <c r="D26"/>
  <c r="D121"/>
  <c r="L25"/>
  <c r="J25"/>
  <c r="H25"/>
  <c r="C122"/>
  <c r="D25"/>
  <c r="C121"/>
  <c r="J23"/>
  <c r="H23"/>
  <c r="D120"/>
  <c r="D23"/>
  <c r="D119"/>
  <c r="L22"/>
  <c r="J22"/>
  <c r="H22"/>
  <c r="C120"/>
  <c r="D22"/>
  <c r="C119"/>
  <c r="J19"/>
  <c r="H19"/>
  <c r="D130"/>
  <c r="D19"/>
  <c r="D129"/>
  <c r="L18"/>
  <c r="J18"/>
  <c r="H18"/>
  <c r="C130"/>
  <c r="D18"/>
  <c r="C129"/>
  <c r="J16"/>
  <c r="H16"/>
  <c r="D128"/>
  <c r="D16"/>
  <c r="D127"/>
  <c r="L15"/>
  <c r="J15"/>
  <c r="H15"/>
  <c r="C128"/>
  <c r="D15"/>
  <c r="C127"/>
  <c r="J12"/>
  <c r="H12"/>
  <c r="D110"/>
  <c r="D12"/>
  <c r="D109"/>
  <c r="L11"/>
  <c r="J11"/>
  <c r="H11"/>
  <c r="C110"/>
  <c r="D11"/>
  <c r="C109"/>
  <c r="Z9"/>
  <c r="J9"/>
  <c r="H9"/>
  <c r="D108"/>
  <c r="D9"/>
  <c r="D107"/>
  <c r="Z8"/>
  <c r="L8"/>
  <c r="J101"/>
  <c r="J8"/>
  <c r="H101"/>
  <c r="H8"/>
  <c r="C108"/>
  <c r="D8"/>
  <c r="C107"/>
  <c r="Z7"/>
  <c r="Z6"/>
  <c r="Z5"/>
  <c r="Z4"/>
  <c r="Z3"/>
  <c r="Z2"/>
  <c r="L64" i="1"/>
  <c r="L74"/>
  <c r="L71"/>
  <c r="L67"/>
  <c r="L57"/>
  <c r="J96"/>
  <c r="D10" i="33" s="1"/>
  <c r="J64" i="1"/>
  <c r="H64"/>
  <c r="D64"/>
  <c r="J74"/>
  <c r="J71"/>
  <c r="J67"/>
  <c r="J65"/>
  <c r="J60"/>
  <c r="J57"/>
  <c r="D75"/>
  <c r="D68"/>
  <c r="H60"/>
  <c r="C138" s="1"/>
  <c r="J75"/>
  <c r="D74"/>
  <c r="H68"/>
  <c r="H61"/>
  <c r="H75"/>
  <c r="D142" s="1"/>
  <c r="J68"/>
  <c r="D67"/>
  <c r="D61"/>
  <c r="D137" s="1"/>
  <c r="D72"/>
  <c r="H57"/>
  <c r="H72"/>
  <c r="H71"/>
  <c r="D71"/>
  <c r="C139" s="1"/>
  <c r="H65"/>
  <c r="D65"/>
  <c r="C111" s="1"/>
  <c r="H58"/>
  <c r="D58"/>
  <c r="D57"/>
  <c r="E96"/>
  <c r="B10" i="33" s="1"/>
  <c r="J72" i="1"/>
  <c r="C112"/>
  <c r="J58"/>
  <c r="H93"/>
  <c r="C7" i="33" s="1"/>
  <c r="C135" i="1"/>
  <c r="D135"/>
  <c r="D74" i="37"/>
  <c r="H68"/>
  <c r="H61"/>
  <c r="H75"/>
  <c r="D142"/>
  <c r="D67"/>
  <c r="D61"/>
  <c r="D75"/>
  <c r="D68"/>
  <c r="H60"/>
  <c r="H74"/>
  <c r="H67"/>
  <c r="D60"/>
  <c r="C137"/>
  <c r="D71"/>
  <c r="H65"/>
  <c r="H58"/>
  <c r="H72"/>
  <c r="D140"/>
  <c r="D64"/>
  <c r="D58"/>
  <c r="E101"/>
  <c r="D72"/>
  <c r="D65"/>
  <c r="H57"/>
  <c r="C136"/>
  <c r="H71"/>
  <c r="H64"/>
  <c r="D57"/>
  <c r="C142"/>
  <c r="D141"/>
  <c r="C141"/>
  <c r="C140"/>
  <c r="D139"/>
  <c r="C139"/>
  <c r="D138"/>
  <c r="C138"/>
  <c r="D137"/>
  <c r="D136"/>
  <c r="D135"/>
  <c r="C135"/>
  <c r="D134"/>
  <c r="C134"/>
  <c r="D133"/>
  <c r="C133"/>
  <c r="D132"/>
  <c r="C132"/>
  <c r="D131"/>
  <c r="C131"/>
  <c r="H19"/>
  <c r="D130"/>
  <c r="H18"/>
  <c r="C130"/>
  <c r="D19"/>
  <c r="D129"/>
  <c r="D18"/>
  <c r="C129"/>
  <c r="H16"/>
  <c r="D128"/>
  <c r="H15"/>
  <c r="C128"/>
  <c r="D16"/>
  <c r="D127"/>
  <c r="D15"/>
  <c r="C127"/>
  <c r="H40"/>
  <c r="D126"/>
  <c r="H39"/>
  <c r="C126"/>
  <c r="D40"/>
  <c r="D125"/>
  <c r="D39"/>
  <c r="C125"/>
  <c r="H37"/>
  <c r="D124"/>
  <c r="H36"/>
  <c r="C124"/>
  <c r="D37"/>
  <c r="D123"/>
  <c r="D36"/>
  <c r="C123"/>
  <c r="H26"/>
  <c r="D122"/>
  <c r="H25"/>
  <c r="C122"/>
  <c r="D26"/>
  <c r="D121"/>
  <c r="D25"/>
  <c r="C121"/>
  <c r="H23"/>
  <c r="D120"/>
  <c r="H22"/>
  <c r="C120"/>
  <c r="D23"/>
  <c r="D119"/>
  <c r="D22"/>
  <c r="C119"/>
  <c r="H33"/>
  <c r="D118"/>
  <c r="H32"/>
  <c r="C118"/>
  <c r="D33"/>
  <c r="D117"/>
  <c r="D32"/>
  <c r="C117"/>
  <c r="H116"/>
  <c r="H30"/>
  <c r="D116"/>
  <c r="D30"/>
  <c r="D115"/>
  <c r="D114"/>
  <c r="D113"/>
  <c r="D112"/>
  <c r="D111"/>
  <c r="H12"/>
  <c r="D110"/>
  <c r="D12"/>
  <c r="D109"/>
  <c r="H9"/>
  <c r="D108"/>
  <c r="D9"/>
  <c r="D107"/>
  <c r="H29"/>
  <c r="C116"/>
  <c r="D29"/>
  <c r="C115"/>
  <c r="C114"/>
  <c r="C113"/>
  <c r="C112"/>
  <c r="C111"/>
  <c r="H11"/>
  <c r="C110"/>
  <c r="D11"/>
  <c r="C109"/>
  <c r="H8"/>
  <c r="C108"/>
  <c r="D8"/>
  <c r="C107"/>
  <c r="H115"/>
  <c r="H114"/>
  <c r="H113"/>
  <c r="H112"/>
  <c r="H111"/>
  <c r="H110"/>
  <c r="H109"/>
  <c r="H108"/>
  <c r="L53"/>
  <c r="L50"/>
  <c r="L46"/>
  <c r="L43"/>
  <c r="L39"/>
  <c r="L36"/>
  <c r="L32"/>
  <c r="L29"/>
  <c r="L25"/>
  <c r="L22"/>
  <c r="L18"/>
  <c r="L15"/>
  <c r="L11"/>
  <c r="L8"/>
  <c r="J101"/>
  <c r="J54"/>
  <c r="J53"/>
  <c r="J51"/>
  <c r="J50"/>
  <c r="J47"/>
  <c r="J46"/>
  <c r="J44"/>
  <c r="J43"/>
  <c r="J40"/>
  <c r="J39"/>
  <c r="J37"/>
  <c r="J36"/>
  <c r="J33"/>
  <c r="J32"/>
  <c r="J30"/>
  <c r="J29"/>
  <c r="J26"/>
  <c r="J25"/>
  <c r="J23"/>
  <c r="J22"/>
  <c r="J19"/>
  <c r="J18"/>
  <c r="J16"/>
  <c r="J15"/>
  <c r="J12"/>
  <c r="J11"/>
  <c r="J9"/>
  <c r="J8"/>
  <c r="H101"/>
  <c r="H54"/>
  <c r="D54"/>
  <c r="H53"/>
  <c r="D53"/>
  <c r="H51"/>
  <c r="D51"/>
  <c r="H50"/>
  <c r="D50"/>
  <c r="H47"/>
  <c r="D47"/>
  <c r="H46"/>
  <c r="D46"/>
  <c r="H44"/>
  <c r="D44"/>
  <c r="H43"/>
  <c r="D43"/>
  <c r="D101"/>
  <c r="J100"/>
  <c r="E100"/>
  <c r="D100"/>
  <c r="J99"/>
  <c r="D99"/>
  <c r="J98"/>
  <c r="D98"/>
  <c r="J97"/>
  <c r="D97"/>
  <c r="J96"/>
  <c r="E96"/>
  <c r="D96"/>
  <c r="J95"/>
  <c r="D95"/>
  <c r="J94"/>
  <c r="D94"/>
  <c r="J93"/>
  <c r="D93"/>
  <c r="Z9"/>
  <c r="Z8"/>
  <c r="Z7"/>
  <c r="Z6"/>
  <c r="Z5"/>
  <c r="Z4"/>
  <c r="Z3"/>
  <c r="Z2"/>
  <c r="J39" i="1"/>
  <c r="J44"/>
  <c r="J29"/>
  <c r="J23"/>
  <c r="J53"/>
  <c r="J30"/>
  <c r="J22"/>
  <c r="J18"/>
  <c r="J46"/>
  <c r="J40"/>
  <c r="J25"/>
  <c r="J11"/>
  <c r="J36"/>
  <c r="J33"/>
  <c r="J19"/>
  <c r="J51"/>
  <c r="J15"/>
  <c r="J12"/>
  <c r="J47"/>
  <c r="J32"/>
  <c r="J9"/>
  <c r="J50"/>
  <c r="J37"/>
  <c r="J16"/>
  <c r="J43"/>
  <c r="J54"/>
  <c r="J26"/>
  <c r="J8"/>
  <c r="H32"/>
  <c r="C118"/>
  <c r="L36"/>
  <c r="L53"/>
  <c r="D53"/>
  <c r="D44"/>
  <c r="H39"/>
  <c r="L25"/>
  <c r="D43" i="33"/>
  <c r="D25" i="1"/>
  <c r="H16"/>
  <c r="H9"/>
  <c r="H53"/>
  <c r="L43"/>
  <c r="D43"/>
  <c r="D40"/>
  <c r="D30"/>
  <c r="L22"/>
  <c r="D22"/>
  <c r="H18"/>
  <c r="H8"/>
  <c r="C108"/>
  <c r="D54"/>
  <c r="H44"/>
  <c r="H40"/>
  <c r="L29"/>
  <c r="D29"/>
  <c r="D23"/>
  <c r="D119"/>
  <c r="H19"/>
  <c r="H11"/>
  <c r="H50"/>
  <c r="H46"/>
  <c r="L39"/>
  <c r="D39"/>
  <c r="C125"/>
  <c r="H30"/>
  <c r="D26"/>
  <c r="D121"/>
  <c r="D19"/>
  <c r="D12"/>
  <c r="H51"/>
  <c r="D47"/>
  <c r="H37"/>
  <c r="L32"/>
  <c r="D32"/>
  <c r="C117"/>
  <c r="H23"/>
  <c r="L18"/>
  <c r="D18"/>
  <c r="H12"/>
  <c r="L50"/>
  <c r="D50"/>
  <c r="H47"/>
  <c r="H36"/>
  <c r="D33"/>
  <c r="H22"/>
  <c r="C120"/>
  <c r="D16"/>
  <c r="L11"/>
  <c r="D11"/>
  <c r="D51"/>
  <c r="H43"/>
  <c r="D36"/>
  <c r="C123"/>
  <c r="H29"/>
  <c r="C116"/>
  <c r="H26"/>
  <c r="L15"/>
  <c r="D15"/>
  <c r="D9"/>
  <c r="H54"/>
  <c r="L46"/>
  <c r="D46"/>
  <c r="D37"/>
  <c r="H33"/>
  <c r="H25"/>
  <c r="C122"/>
  <c r="H15"/>
  <c r="L8"/>
  <c r="B41" i="33"/>
  <c r="D8" i="1"/>
  <c r="Z3"/>
  <c r="Z4"/>
  <c r="Z5"/>
  <c r="Z6"/>
  <c r="Z7"/>
  <c r="Z8"/>
  <c r="Z9"/>
  <c r="Z2"/>
  <c r="B31" i="26"/>
  <c r="B30"/>
  <c r="B29"/>
  <c r="B28"/>
  <c r="B27"/>
  <c r="B26"/>
  <c r="B23"/>
  <c r="B25"/>
  <c r="B24"/>
  <c r="AF4" i="4"/>
  <c r="L34"/>
  <c r="K33"/>
  <c r="F26" i="26"/>
  <c r="D140" i="1"/>
  <c r="H108"/>
  <c r="AB35" i="4"/>
  <c r="I31" i="26"/>
  <c r="AA34" i="4"/>
  <c r="G31" i="26"/>
  <c r="Z33" i="4"/>
  <c r="F31" i="26"/>
  <c r="D31"/>
  <c r="C31"/>
  <c r="V35" i="4"/>
  <c r="I29" i="26"/>
  <c r="U34" i="4"/>
  <c r="G29" i="26"/>
  <c r="T33" i="4"/>
  <c r="F29" i="26"/>
  <c r="D29"/>
  <c r="C29"/>
  <c r="S35" i="4"/>
  <c r="I28" i="26"/>
  <c r="R34" i="4"/>
  <c r="G28" i="26"/>
  <c r="Q33" i="4"/>
  <c r="F28" i="26"/>
  <c r="H28" s="1"/>
  <c r="D28"/>
  <c r="C28"/>
  <c r="E28"/>
  <c r="D27"/>
  <c r="M35" i="4"/>
  <c r="I26" i="26"/>
  <c r="G26"/>
  <c r="C26"/>
  <c r="J35" i="4"/>
  <c r="I25" i="26"/>
  <c r="I34" i="4"/>
  <c r="G25" i="26"/>
  <c r="H33" i="4"/>
  <c r="F25" i="26"/>
  <c r="H25" s="1"/>
  <c r="E33" i="4"/>
  <c r="F24" i="26"/>
  <c r="D24"/>
  <c r="C24"/>
  <c r="D25"/>
  <c r="C25"/>
  <c r="G35" i="4"/>
  <c r="I24" i="26"/>
  <c r="F34" i="4"/>
  <c r="G24" i="26"/>
  <c r="D35" i="4"/>
  <c r="I23" i="26"/>
  <c r="C34" i="4"/>
  <c r="G23" i="26"/>
  <c r="B33" i="4"/>
  <c r="F23" i="26"/>
  <c r="H23"/>
  <c r="D23"/>
  <c r="C23"/>
  <c r="A24"/>
  <c r="A25"/>
  <c r="A26"/>
  <c r="A27"/>
  <c r="A28"/>
  <c r="A29"/>
  <c r="A30"/>
  <c r="A31"/>
  <c r="A23"/>
  <c r="Z23" i="4"/>
  <c r="O13" i="34"/>
  <c r="O13" i="30"/>
  <c r="G45" i="33"/>
  <c r="E45"/>
  <c r="E44"/>
  <c r="G49"/>
  <c r="E49"/>
  <c r="G48"/>
  <c r="E48"/>
  <c r="E47"/>
  <c r="E46"/>
  <c r="G44"/>
  <c r="E43"/>
  <c r="E42"/>
  <c r="G41"/>
  <c r="E41"/>
  <c r="B50"/>
  <c r="C113" i="1"/>
  <c r="D49" i="33"/>
  <c r="B49"/>
  <c r="B48"/>
  <c r="D47"/>
  <c r="B47"/>
  <c r="B45"/>
  <c r="D44"/>
  <c r="C115" i="1"/>
  <c r="B44" i="33"/>
  <c r="B43"/>
  <c r="C129" i="1"/>
  <c r="D42" i="33"/>
  <c r="C127" i="1"/>
  <c r="B42" i="33"/>
  <c r="C109" i="1"/>
  <c r="D41" i="33"/>
  <c r="C142" i="1"/>
  <c r="C140"/>
  <c r="C137"/>
  <c r="C136"/>
  <c r="C134"/>
  <c r="C131"/>
  <c r="C128"/>
  <c r="C121"/>
  <c r="C119"/>
  <c r="C114"/>
  <c r="C110"/>
  <c r="C133"/>
  <c r="C126"/>
  <c r="D141"/>
  <c r="D136"/>
  <c r="D133"/>
  <c r="D132"/>
  <c r="D131"/>
  <c r="D128"/>
  <c r="D127"/>
  <c r="D126"/>
  <c r="D124"/>
  <c r="D123"/>
  <c r="D120"/>
  <c r="D118"/>
  <c r="D117"/>
  <c r="D115"/>
  <c r="D114"/>
  <c r="D113"/>
  <c r="D111"/>
  <c r="D109"/>
  <c r="D108"/>
  <c r="D107"/>
  <c r="D139"/>
  <c r="D138"/>
  <c r="D129"/>
  <c r="D122"/>
  <c r="G42" i="33"/>
  <c r="G47"/>
  <c r="G46"/>
  <c r="G43"/>
  <c r="D50"/>
  <c r="D48"/>
  <c r="D45"/>
  <c r="A46"/>
  <c r="A50"/>
  <c r="A49"/>
  <c r="A48"/>
  <c r="A47"/>
  <c r="A45"/>
  <c r="A44"/>
  <c r="A43"/>
  <c r="A42"/>
  <c r="A41"/>
  <c r="A20"/>
  <c r="B20"/>
  <c r="C20"/>
  <c r="D20"/>
  <c r="E21"/>
  <c r="F21"/>
  <c r="D23"/>
  <c r="D24"/>
  <c r="D25"/>
  <c r="D26"/>
  <c r="D27"/>
  <c r="D28"/>
  <c r="D29"/>
  <c r="D30"/>
  <c r="D31"/>
  <c r="E23"/>
  <c r="F23"/>
  <c r="E24"/>
  <c r="F24"/>
  <c r="E25"/>
  <c r="F25"/>
  <c r="E26"/>
  <c r="F26"/>
  <c r="E27"/>
  <c r="F27"/>
  <c r="E28"/>
  <c r="F28"/>
  <c r="E29"/>
  <c r="F29"/>
  <c r="E30"/>
  <c r="F30"/>
  <c r="E31"/>
  <c r="F31"/>
  <c r="A23"/>
  <c r="B23"/>
  <c r="C23"/>
  <c r="A24"/>
  <c r="B24"/>
  <c r="C24"/>
  <c r="A25"/>
  <c r="B25"/>
  <c r="C25"/>
  <c r="A26"/>
  <c r="B26"/>
  <c r="C26"/>
  <c r="A27"/>
  <c r="B27"/>
  <c r="C27"/>
  <c r="A28"/>
  <c r="B28"/>
  <c r="C28"/>
  <c r="A29"/>
  <c r="B29"/>
  <c r="C29"/>
  <c r="A30"/>
  <c r="B30"/>
  <c r="C30"/>
  <c r="A31"/>
  <c r="B31"/>
  <c r="C31"/>
  <c r="H109" i="1"/>
  <c r="H110"/>
  <c r="H111"/>
  <c r="H112"/>
  <c r="H113"/>
  <c r="H115"/>
  <c r="H116"/>
  <c r="E5" i="33"/>
  <c r="F5"/>
  <c r="D93" i="1"/>
  <c r="A7" i="33"/>
  <c r="D95" i="1"/>
  <c r="A9" i="33"/>
  <c r="D96" i="1"/>
  <c r="A10" i="33"/>
  <c r="D97" i="1"/>
  <c r="A11" i="33"/>
  <c r="D99" i="1"/>
  <c r="A13" i="33"/>
  <c r="D100" i="1"/>
  <c r="A14" i="33"/>
  <c r="D101" i="1"/>
  <c r="A15" i="33"/>
  <c r="C4"/>
  <c r="D4"/>
  <c r="B4"/>
  <c r="A4"/>
  <c r="B13" i="4"/>
  <c r="C13"/>
  <c r="B11"/>
  <c r="B9" i="26" s="1"/>
  <c r="E9" s="1"/>
  <c r="C11" i="4"/>
  <c r="C15" s="1"/>
  <c r="G9" i="26" s="1"/>
  <c r="Y35" i="4"/>
  <c r="I30" i="26"/>
  <c r="X34" i="4"/>
  <c r="G30" i="26"/>
  <c r="W33" i="4"/>
  <c r="F30" i="26"/>
  <c r="H30" s="1"/>
  <c r="P35" i="4"/>
  <c r="I27" i="26"/>
  <c r="O34" i="4"/>
  <c r="G27" i="26"/>
  <c r="N33" i="4"/>
  <c r="F27" i="26"/>
  <c r="H27" s="1"/>
  <c r="D30"/>
  <c r="D26"/>
  <c r="E26"/>
  <c r="B11"/>
  <c r="C30"/>
  <c r="C27"/>
  <c r="E27"/>
  <c r="H24"/>
  <c r="B23" i="4"/>
  <c r="E23"/>
  <c r="H23"/>
  <c r="K23"/>
  <c r="N23"/>
  <c r="Q23"/>
  <c r="T23"/>
  <c r="W23"/>
  <c r="E6" i="31"/>
  <c r="H6"/>
  <c r="E7"/>
  <c r="H7"/>
  <c r="E8"/>
  <c r="H8"/>
  <c r="E9"/>
  <c r="H9"/>
  <c r="E10"/>
  <c r="H10"/>
  <c r="E11"/>
  <c r="H11"/>
  <c r="E12"/>
  <c r="H12"/>
  <c r="E13"/>
  <c r="H13"/>
  <c r="E14"/>
  <c r="H14"/>
  <c r="E23"/>
  <c r="H23"/>
  <c r="E24"/>
  <c r="H24"/>
  <c r="E25"/>
  <c r="H25"/>
  <c r="E26"/>
  <c r="H26"/>
  <c r="E27"/>
  <c r="H27"/>
  <c r="E28"/>
  <c r="H28"/>
  <c r="E29"/>
  <c r="H29"/>
  <c r="E30"/>
  <c r="H30"/>
  <c r="B13" i="26"/>
  <c r="B8"/>
  <c r="B12"/>
  <c r="B7"/>
  <c r="B6"/>
  <c r="E6" s="1"/>
  <c r="B10"/>
  <c r="B14"/>
  <c r="C14"/>
  <c r="D14"/>
  <c r="C11"/>
  <c r="E6" i="25"/>
  <c r="H6"/>
  <c r="E7"/>
  <c r="H7"/>
  <c r="E8"/>
  <c r="H8"/>
  <c r="E9"/>
  <c r="H9"/>
  <c r="E10"/>
  <c r="H10"/>
  <c r="E11"/>
  <c r="H11"/>
  <c r="E12"/>
  <c r="H12"/>
  <c r="E13"/>
  <c r="H13"/>
  <c r="E14"/>
  <c r="H14"/>
  <c r="E24"/>
  <c r="H24"/>
  <c r="E25"/>
  <c r="H25"/>
  <c r="E26"/>
  <c r="H26"/>
  <c r="E27"/>
  <c r="H27"/>
  <c r="E28"/>
  <c r="H28"/>
  <c r="E29"/>
  <c r="H29"/>
  <c r="E30"/>
  <c r="H30"/>
  <c r="E31"/>
  <c r="H31"/>
  <c r="E32"/>
  <c r="H32"/>
  <c r="E33"/>
  <c r="H33"/>
  <c r="E6" i="29"/>
  <c r="E7"/>
  <c r="E8"/>
  <c r="H6"/>
  <c r="H7"/>
  <c r="H8"/>
  <c r="E9"/>
  <c r="H9"/>
  <c r="E10"/>
  <c r="H10"/>
  <c r="E11"/>
  <c r="H11"/>
  <c r="E12"/>
  <c r="H12"/>
  <c r="E13"/>
  <c r="H13"/>
  <c r="E14"/>
  <c r="H14"/>
  <c r="E23"/>
  <c r="H23"/>
  <c r="E24"/>
  <c r="H24"/>
  <c r="E25"/>
  <c r="H25"/>
  <c r="E26"/>
  <c r="H26"/>
  <c r="E27"/>
  <c r="H27"/>
  <c r="E28"/>
  <c r="H28"/>
  <c r="E29"/>
  <c r="H29"/>
  <c r="E30"/>
  <c r="H30"/>
  <c r="E31"/>
  <c r="H31"/>
  <c r="P16" i="4"/>
  <c r="D7" i="26"/>
  <c r="AB16" i="4"/>
  <c r="I14" i="26"/>
  <c r="AA15" i="4"/>
  <c r="G14" i="26"/>
  <c r="Z14" i="4"/>
  <c r="F14" i="26"/>
  <c r="Y16" i="4"/>
  <c r="I7" i="26"/>
  <c r="X15" i="4"/>
  <c r="G7" i="26"/>
  <c r="W14" i="4"/>
  <c r="F7" i="26"/>
  <c r="H7" s="1"/>
  <c r="V16" i="4"/>
  <c r="I13" i="26"/>
  <c r="U15" i="4"/>
  <c r="G13" i="26"/>
  <c r="T14" i="4"/>
  <c r="F13" i="26"/>
  <c r="S16" i="4"/>
  <c r="I11" i="26"/>
  <c r="R15" i="4"/>
  <c r="G11" i="26"/>
  <c r="Q14" i="4"/>
  <c r="F11" i="26"/>
  <c r="I12"/>
  <c r="O15" i="4"/>
  <c r="G12" i="26"/>
  <c r="N14" i="4"/>
  <c r="F12" i="26"/>
  <c r="M16" i="4"/>
  <c r="I6" i="26"/>
  <c r="L15" i="4"/>
  <c r="G6" i="26"/>
  <c r="K14" i="4"/>
  <c r="F6" i="26"/>
  <c r="H6" s="1"/>
  <c r="J16" i="4"/>
  <c r="I10" i="26"/>
  <c r="I15" i="4"/>
  <c r="G10" i="26"/>
  <c r="H14" i="4"/>
  <c r="F10" i="26"/>
  <c r="H10" s="1"/>
  <c r="G16" i="4"/>
  <c r="I8" i="26"/>
  <c r="F15" i="4"/>
  <c r="G8" i="26"/>
  <c r="E14" i="4"/>
  <c r="F8" i="26"/>
  <c r="D13"/>
  <c r="D11"/>
  <c r="D12"/>
  <c r="C12"/>
  <c r="D6"/>
  <c r="D10"/>
  <c r="D8"/>
  <c r="C6"/>
  <c r="C8"/>
  <c r="C10"/>
  <c r="E10"/>
  <c r="C13"/>
  <c r="C7"/>
  <c r="A8"/>
  <c r="A10"/>
  <c r="A6"/>
  <c r="A12"/>
  <c r="A11"/>
  <c r="A13"/>
  <c r="A7"/>
  <c r="A14"/>
  <c r="A9"/>
  <c r="E25"/>
  <c r="E23"/>
  <c r="E30"/>
  <c r="H29"/>
  <c r="H31"/>
  <c r="B4" i="4"/>
  <c r="E4"/>
  <c r="H4"/>
  <c r="K4"/>
  <c r="N4"/>
  <c r="Q4"/>
  <c r="T4"/>
  <c r="W4"/>
  <c r="Z4"/>
  <c r="H14" i="26"/>
  <c r="H98" i="1"/>
  <c r="C12" i="33"/>
  <c r="C107" i="1"/>
  <c r="D98"/>
  <c r="A12" i="33"/>
  <c r="D94" i="1"/>
  <c r="A8" i="33"/>
  <c r="H114" i="1"/>
  <c r="D110"/>
  <c r="D112"/>
  <c r="D116"/>
  <c r="D125"/>
  <c r="D130"/>
  <c r="D134"/>
  <c r="C124"/>
  <c r="C132"/>
  <c r="C141"/>
  <c r="C130"/>
  <c r="E100"/>
  <c r="B14" i="33" s="1"/>
  <c r="E97" i="1"/>
  <c r="B11" i="33" s="1"/>
  <c r="E101" i="1"/>
  <c r="B15" i="33" s="1"/>
  <c r="E94" i="1"/>
  <c r="B8" i="33" s="1"/>
  <c r="E98" i="1"/>
  <c r="B12" i="33" s="1"/>
  <c r="E99" i="1"/>
  <c r="B13" i="33" s="1"/>
  <c r="E95" i="1"/>
  <c r="B9" i="33" s="1"/>
  <c r="E11" i="26"/>
  <c r="H26"/>
  <c r="H12"/>
  <c r="H13"/>
  <c r="E14"/>
  <c r="E7"/>
  <c r="E8"/>
  <c r="E24"/>
  <c r="E29"/>
  <c r="E31"/>
  <c r="H8"/>
  <c r="H11"/>
  <c r="H94" i="1"/>
  <c r="C8" i="33" s="1"/>
  <c r="H99" i="1"/>
  <c r="C13" i="33" s="1"/>
  <c r="J99" i="1"/>
  <c r="D13" i="33" s="1"/>
  <c r="J94" i="1"/>
  <c r="D8" i="33" s="1"/>
  <c r="J98" i="1"/>
  <c r="D12" i="33" s="1"/>
  <c r="J95" i="1"/>
  <c r="D9" i="33" s="1"/>
  <c r="J101" i="1"/>
  <c r="D15" i="33" s="1"/>
  <c r="J100" i="1"/>
  <c r="D14" i="33" s="1"/>
  <c r="J97" i="1"/>
  <c r="D11" i="33" s="1"/>
  <c r="J93" i="1"/>
  <c r="D7" i="33" s="1"/>
  <c r="H101" i="1"/>
  <c r="C15" i="33" s="1"/>
  <c r="H100" i="1"/>
  <c r="C14" i="33" s="1"/>
  <c r="H96" i="1"/>
  <c r="C10" i="33" s="1"/>
  <c r="H97" i="1"/>
  <c r="C11" i="33" s="1"/>
  <c r="H95" i="1"/>
  <c r="C9" i="33" s="1"/>
  <c r="H93" i="37"/>
  <c r="H94"/>
  <c r="H95"/>
  <c r="H96"/>
  <c r="H97"/>
  <c r="H98"/>
  <c r="H99"/>
  <c r="H100"/>
  <c r="E94"/>
  <c r="E98"/>
  <c r="E93"/>
  <c r="E95"/>
  <c r="E97"/>
  <c r="E99"/>
  <c r="J116"/>
  <c r="J114"/>
  <c r="J112"/>
  <c r="J110"/>
  <c r="J108"/>
  <c r="J113"/>
  <c r="J111"/>
  <c r="J109"/>
  <c r="J115"/>
  <c r="L116"/>
  <c r="L108"/>
  <c r="I108"/>
  <c r="L109"/>
  <c r="I109"/>
  <c r="L110"/>
  <c r="L111"/>
  <c r="I111" s="1"/>
  <c r="L112"/>
  <c r="I112"/>
  <c r="L113"/>
  <c r="I113"/>
  <c r="L114"/>
  <c r="L115"/>
  <c r="I115" s="1"/>
  <c r="I114"/>
  <c r="I110"/>
  <c r="I116"/>
  <c r="D13" i="4"/>
  <c r="C9" i="26"/>
  <c r="E93" i="1"/>
  <c r="B7" i="33" s="1"/>
  <c r="E13" i="26"/>
  <c r="E12"/>
  <c r="H122" i="47"/>
  <c r="J122"/>
  <c r="L137"/>
  <c r="L136"/>
  <c r="L135"/>
  <c r="L134"/>
  <c r="L133"/>
  <c r="L132"/>
  <c r="L131"/>
  <c r="L130"/>
  <c r="L129"/>
  <c r="J130"/>
  <c r="I130"/>
  <c r="J131"/>
  <c r="I131"/>
  <c r="J133"/>
  <c r="J135"/>
  <c r="I135" s="1"/>
  <c r="J136"/>
  <c r="I136" s="1"/>
  <c r="J129"/>
  <c r="I129" s="1"/>
  <c r="J132"/>
  <c r="I132" s="1"/>
  <c r="J134"/>
  <c r="J137"/>
  <c r="E114"/>
  <c r="J114"/>
  <c r="E115"/>
  <c r="J115"/>
  <c r="E116"/>
  <c r="J116"/>
  <c r="E117"/>
  <c r="J117"/>
  <c r="E118"/>
  <c r="J118"/>
  <c r="E119"/>
  <c r="J119"/>
  <c r="E120"/>
  <c r="J120"/>
  <c r="E121"/>
  <c r="J121"/>
  <c r="E122"/>
  <c r="H114"/>
  <c r="H115"/>
  <c r="H116"/>
  <c r="H117"/>
  <c r="H118"/>
  <c r="H119"/>
  <c r="H120"/>
  <c r="H121"/>
  <c r="H110" i="46"/>
  <c r="J117"/>
  <c r="J119"/>
  <c r="J121"/>
  <c r="J123"/>
  <c r="J125"/>
  <c r="J118"/>
  <c r="J120"/>
  <c r="J122"/>
  <c r="J124"/>
  <c r="E102"/>
  <c r="J102"/>
  <c r="E103"/>
  <c r="J103"/>
  <c r="E104"/>
  <c r="J104"/>
  <c r="E105"/>
  <c r="J105"/>
  <c r="E106"/>
  <c r="J106"/>
  <c r="E107"/>
  <c r="J107"/>
  <c r="E108"/>
  <c r="J108"/>
  <c r="E109"/>
  <c r="J109"/>
  <c r="E110"/>
  <c r="L117"/>
  <c r="L118"/>
  <c r="L119"/>
  <c r="L120"/>
  <c r="L121"/>
  <c r="L122"/>
  <c r="L123"/>
  <c r="L124"/>
  <c r="L125"/>
  <c r="H102"/>
  <c r="H103"/>
  <c r="H104"/>
  <c r="H105"/>
  <c r="H106"/>
  <c r="H107"/>
  <c r="H108"/>
  <c r="H109"/>
  <c r="J109" i="44"/>
  <c r="J113"/>
  <c r="J114"/>
  <c r="J116"/>
  <c r="J108"/>
  <c r="J110"/>
  <c r="J111"/>
  <c r="J112"/>
  <c r="J115"/>
  <c r="E93"/>
  <c r="J93"/>
  <c r="E94"/>
  <c r="J94"/>
  <c r="E95"/>
  <c r="J95"/>
  <c r="E96"/>
  <c r="J96"/>
  <c r="E97"/>
  <c r="J97"/>
  <c r="E98"/>
  <c r="J98"/>
  <c r="E99"/>
  <c r="J99"/>
  <c r="E100"/>
  <c r="J100"/>
  <c r="E101"/>
  <c r="L108"/>
  <c r="L109"/>
  <c r="L110"/>
  <c r="L111"/>
  <c r="L112"/>
  <c r="L113"/>
  <c r="L114"/>
  <c r="L115"/>
  <c r="L116"/>
  <c r="H93"/>
  <c r="H94"/>
  <c r="H95"/>
  <c r="H96"/>
  <c r="H97"/>
  <c r="H98"/>
  <c r="H99"/>
  <c r="H100"/>
  <c r="D9" i="26"/>
  <c r="D16" i="4"/>
  <c r="I9" i="26" s="1"/>
  <c r="I137" i="47"/>
  <c r="I133"/>
  <c r="I134"/>
  <c r="I124" i="46"/>
  <c r="I120"/>
  <c r="I125"/>
  <c r="I121"/>
  <c r="I117"/>
  <c r="I122"/>
  <c r="I118"/>
  <c r="I123"/>
  <c r="I119"/>
  <c r="I115" i="44"/>
  <c r="I111"/>
  <c r="I108"/>
  <c r="I114"/>
  <c r="I109"/>
  <c r="I112"/>
  <c r="I110"/>
  <c r="I116"/>
  <c r="I113"/>
  <c r="J112" i="1" l="1"/>
  <c r="J114"/>
  <c r="J113"/>
  <c r="J109"/>
  <c r="J108"/>
  <c r="J111"/>
  <c r="J116"/>
  <c r="J110"/>
  <c r="J115"/>
  <c r="L115"/>
  <c r="F14" i="33" s="1"/>
  <c r="L110" i="1"/>
  <c r="F9" i="33" s="1"/>
  <c r="L111" i="1"/>
  <c r="F10" i="33" s="1"/>
  <c r="L112" i="1"/>
  <c r="F11" i="33" s="1"/>
  <c r="L116" i="1"/>
  <c r="F15" i="33" s="1"/>
  <c r="L109" i="1"/>
  <c r="F8" i="33" s="1"/>
  <c r="L113" i="1"/>
  <c r="F12" i="33" s="1"/>
  <c r="L114" i="1"/>
  <c r="F13" i="33" s="1"/>
  <c r="L108" i="1"/>
  <c r="F7" i="33" s="1"/>
  <c r="B14" i="4"/>
  <c r="F9" i="26" s="1"/>
  <c r="H9" s="1"/>
  <c r="H6" i="49"/>
  <c r="H27"/>
  <c r="E18"/>
  <c r="H25"/>
  <c r="H7"/>
  <c r="H5"/>
  <c r="E10"/>
  <c r="E21"/>
  <c r="H12"/>
  <c r="E27"/>
  <c r="H18"/>
  <c r="E25"/>
  <c r="E26"/>
  <c r="H23"/>
  <c r="H22"/>
  <c r="H20"/>
  <c r="E19"/>
  <c r="H19"/>
  <c r="H26"/>
  <c r="E24"/>
  <c r="H24"/>
  <c r="E22"/>
  <c r="E23"/>
  <c r="H21"/>
  <c r="H28"/>
  <c r="H10"/>
  <c r="H11"/>
  <c r="E11"/>
  <c r="E9"/>
  <c r="H9"/>
  <c r="H8"/>
  <c r="I115" i="1" l="1"/>
  <c r="E14" i="33"/>
  <c r="I116" i="1"/>
  <c r="E15" i="33"/>
  <c r="E7"/>
  <c r="I108" i="1"/>
  <c r="E12" i="33"/>
  <c r="I113" i="1"/>
  <c r="I112"/>
  <c r="E11" i="33"/>
  <c r="E9"/>
  <c r="I110" i="1"/>
  <c r="E10" i="33"/>
  <c r="I111" i="1"/>
  <c r="I109"/>
  <c r="E8" i="33"/>
  <c r="E13"/>
  <c r="I114" i="1"/>
</calcChain>
</file>

<file path=xl/sharedStrings.xml><?xml version="1.0" encoding="utf-8"?>
<sst xmlns="http://schemas.openxmlformats.org/spreadsheetml/2006/main" count="5331" uniqueCount="1257">
  <si>
    <t>Name</t>
  </si>
  <si>
    <t>Address</t>
  </si>
  <si>
    <t xml:space="preserve"> </t>
  </si>
  <si>
    <t>Berkshire Wanderers</t>
  </si>
  <si>
    <t>Premier Division</t>
  </si>
  <si>
    <t>Pendley</t>
  </si>
  <si>
    <t>Putney</t>
  </si>
  <si>
    <t>g</t>
  </si>
  <si>
    <t>Centaurs</t>
  </si>
  <si>
    <t>d</t>
  </si>
  <si>
    <t>Hatch End</t>
  </si>
  <si>
    <t>h</t>
  </si>
  <si>
    <t>Rosemeadians</t>
  </si>
  <si>
    <t>b</t>
  </si>
  <si>
    <t>a</t>
  </si>
  <si>
    <t>Blackheath</t>
  </si>
  <si>
    <t>Watford</t>
  </si>
  <si>
    <t>Beckenham Beetles</t>
  </si>
  <si>
    <t>f</t>
  </si>
  <si>
    <t>Clapham</t>
  </si>
  <si>
    <t>e</t>
  </si>
  <si>
    <t>Purley</t>
  </si>
  <si>
    <t>Barnet</t>
  </si>
  <si>
    <t>c</t>
  </si>
  <si>
    <t>South Womens Lacrosse League</t>
  </si>
  <si>
    <t>Club:</t>
  </si>
  <si>
    <t>Contact 1:</t>
  </si>
  <si>
    <t>Contact 2:</t>
  </si>
  <si>
    <t>Number of Teams:</t>
  </si>
  <si>
    <t>6 nominated Players if two teams:</t>
  </si>
  <si>
    <t>I enclose a cheque for:</t>
  </si>
  <si>
    <t>and a Deposit for:</t>
  </si>
  <si>
    <t>TWO CHEQUES MADE PAYABLE TO SOUTHERN COUNTIES WOMENS LACROSSE ASSOCIATION</t>
  </si>
  <si>
    <t>(SCWLA)</t>
  </si>
  <si>
    <t>Signed:</t>
  </si>
  <si>
    <t>Date:</t>
  </si>
  <si>
    <t>For</t>
  </si>
  <si>
    <t>Again</t>
  </si>
  <si>
    <t>Points</t>
  </si>
  <si>
    <t>Harpenden</t>
  </si>
  <si>
    <t>Against</t>
  </si>
  <si>
    <t>Played</t>
  </si>
  <si>
    <t>Won</t>
  </si>
  <si>
    <t>Lost</t>
  </si>
  <si>
    <t>First Division</t>
  </si>
  <si>
    <t>vs.</t>
  </si>
  <si>
    <t>Hosts</t>
  </si>
  <si>
    <t>Premier</t>
  </si>
  <si>
    <t>Umpires</t>
  </si>
  <si>
    <t>Do Not Play</t>
  </si>
  <si>
    <t>Date</t>
  </si>
  <si>
    <t>Team</t>
  </si>
  <si>
    <t>+/-</t>
  </si>
  <si>
    <t>PLEASE ENCLOSE A MAP AND DIRECTIONS FOR YOUR GROUND.</t>
  </si>
  <si>
    <t>(£25 for 1 team, £40 for 2 teams)</t>
  </si>
  <si>
    <t>PLEASE WRITE IN BLOCK CAPITALS AND PROVIDE AT LEAST ONE EMAIL ADDRESS</t>
  </si>
  <si>
    <t>Home Tel:</t>
  </si>
  <si>
    <t>Work Tel:</t>
  </si>
  <si>
    <t>Mobile</t>
  </si>
  <si>
    <t xml:space="preserve">E-mail </t>
  </si>
  <si>
    <t>Drew</t>
  </si>
  <si>
    <t>-</t>
  </si>
  <si>
    <t>Club</t>
  </si>
  <si>
    <t xml:space="preserve">First name </t>
  </si>
  <si>
    <t>Surname</t>
  </si>
  <si>
    <t>Address 1</t>
  </si>
  <si>
    <t>Address 2</t>
  </si>
  <si>
    <t>Address 3</t>
  </si>
  <si>
    <t>Address 4</t>
  </si>
  <si>
    <t>Address 5</t>
  </si>
  <si>
    <t xml:space="preserve">Home tel no </t>
  </si>
  <si>
    <t>Work tel no</t>
  </si>
  <si>
    <t>Mobile no</t>
  </si>
  <si>
    <t>Email</t>
  </si>
  <si>
    <t>Map</t>
  </si>
  <si>
    <t>Cheque</t>
  </si>
  <si>
    <t>Deposit</t>
  </si>
  <si>
    <t>Other</t>
  </si>
  <si>
    <t>London</t>
  </si>
  <si>
    <t>Y</t>
  </si>
  <si>
    <t>Kent</t>
  </si>
  <si>
    <t xml:space="preserve">Heidi </t>
  </si>
  <si>
    <t>Marvin</t>
  </si>
  <si>
    <t>Reading</t>
  </si>
  <si>
    <t>01672 511 783</t>
  </si>
  <si>
    <t>Julia</t>
  </si>
  <si>
    <t>Surrey</t>
  </si>
  <si>
    <t>Alison</t>
  </si>
  <si>
    <t>Bucks</t>
  </si>
  <si>
    <t>Scapens</t>
  </si>
  <si>
    <t>94 Vicarage Road</t>
  </si>
  <si>
    <t>Pitstone</t>
  </si>
  <si>
    <t>Beds</t>
  </si>
  <si>
    <t>01296 661 875</t>
  </si>
  <si>
    <t>Herts</t>
  </si>
  <si>
    <t>Alex</t>
  </si>
  <si>
    <t>Anita</t>
  </si>
  <si>
    <t>Thorose</t>
  </si>
  <si>
    <t>High Wycombe</t>
  </si>
  <si>
    <t>Wallington</t>
  </si>
  <si>
    <t>Wimbledon</t>
  </si>
  <si>
    <t>Nicola</t>
  </si>
  <si>
    <t>John</t>
  </si>
  <si>
    <t>lacrosse@bowesjohn.freeserve.co.uk</t>
  </si>
  <si>
    <t>Team 1</t>
  </si>
  <si>
    <t>Team 2</t>
  </si>
  <si>
    <t>Name:</t>
  </si>
  <si>
    <t>Players:</t>
  </si>
  <si>
    <t>Score:</t>
  </si>
  <si>
    <t>Umpire 1</t>
  </si>
  <si>
    <t>Umpire 2</t>
  </si>
  <si>
    <t>Venue:</t>
  </si>
  <si>
    <t>players are filled out and returned by the Wednesday following the Sunday match</t>
  </si>
  <si>
    <t xml:space="preserve">Please remember that ALL players should be members of the ELA. </t>
  </si>
  <si>
    <t>Hitchin Sprites</t>
  </si>
  <si>
    <t>N</t>
  </si>
  <si>
    <t>Ealing</t>
  </si>
  <si>
    <t>Hill</t>
  </si>
  <si>
    <t>W. Hampstead</t>
  </si>
  <si>
    <t>020 73720389</t>
  </si>
  <si>
    <t>Sarah</t>
  </si>
  <si>
    <t>Cross</t>
  </si>
  <si>
    <t>07801 932546</t>
  </si>
  <si>
    <t>Flat 4</t>
  </si>
  <si>
    <t>London University</t>
  </si>
  <si>
    <t>West London</t>
  </si>
  <si>
    <t xml:space="preserve">Time </t>
  </si>
  <si>
    <t>12.30 PM</t>
  </si>
  <si>
    <t xml:space="preserve">Pippa </t>
  </si>
  <si>
    <t>Old Coach House</t>
  </si>
  <si>
    <t>51B High Street</t>
  </si>
  <si>
    <t>Marlborough</t>
  </si>
  <si>
    <t>Wilts</t>
  </si>
  <si>
    <t>SN8 1HQ</t>
  </si>
  <si>
    <t>07967 270 253</t>
  </si>
  <si>
    <t>heidimarvin@yahoo.co.uk</t>
  </si>
  <si>
    <t>21 Thames Heights</t>
  </si>
  <si>
    <t>52-54 Gainsford Street</t>
  </si>
  <si>
    <t>SE1 2NB</t>
  </si>
  <si>
    <t>020 7407 9675</t>
  </si>
  <si>
    <t>saz_mail@yahoo.co.uk</t>
  </si>
  <si>
    <t xml:space="preserve">Jenny </t>
  </si>
  <si>
    <t xml:space="preserve">Josie </t>
  </si>
  <si>
    <t>Whitwell</t>
  </si>
  <si>
    <t>Clarke</t>
  </si>
  <si>
    <t>07973 562 048</t>
  </si>
  <si>
    <t>Flat 3</t>
  </si>
  <si>
    <t xml:space="preserve">Emily </t>
  </si>
  <si>
    <t>NB. POINTS FOR CONCEDED GAMES MUST BE OVERWRITTEN IN THE TABLES</t>
  </si>
  <si>
    <t>NB. POINTS FOR CONCEDED GAMES MUST BE OVERWRITTEN IN THE RESULTS TABLES</t>
  </si>
  <si>
    <t>CW  = Conceded Win (5pts)</t>
  </si>
  <si>
    <t>CL = Conceded Loss (-1pt)</t>
  </si>
  <si>
    <t>CLP = Conceded Loss &amp; Penalty (-2pts)</t>
  </si>
  <si>
    <t>Form</t>
  </si>
  <si>
    <t>Mary</t>
  </si>
  <si>
    <t>McKnight</t>
  </si>
  <si>
    <t>49 Percy Street</t>
  </si>
  <si>
    <t>Oxford</t>
  </si>
  <si>
    <t>OX4 3AF</t>
  </si>
  <si>
    <t>01865 245 112</t>
  </si>
  <si>
    <t>07973 382 873</t>
  </si>
  <si>
    <t>mcknightmmm@aol.com</t>
  </si>
  <si>
    <t>Murray</t>
  </si>
  <si>
    <t>0207 303 6761</t>
  </si>
  <si>
    <t xml:space="preserve">Nicola </t>
  </si>
  <si>
    <t>Speller</t>
  </si>
  <si>
    <t>07899 793 626</t>
  </si>
  <si>
    <t>nicola.speller@barclays.co.uk</t>
  </si>
  <si>
    <t>Burton-Brown</t>
  </si>
  <si>
    <t>07949 082 090</t>
  </si>
  <si>
    <t>Zoe</t>
  </si>
  <si>
    <t>Tabraham</t>
  </si>
  <si>
    <t>73 Bernard Street</t>
  </si>
  <si>
    <t>St Albans</t>
  </si>
  <si>
    <t>AL3 5QL</t>
  </si>
  <si>
    <t>01727 860 036</t>
  </si>
  <si>
    <t>07702 847 143</t>
  </si>
  <si>
    <t>Zoe.Tabraham@ca.com</t>
  </si>
  <si>
    <t>Liz</t>
  </si>
  <si>
    <t>Davies</t>
  </si>
  <si>
    <t>Arlesey</t>
  </si>
  <si>
    <t>01462 733 356</t>
  </si>
  <si>
    <t>01727 792 507</t>
  </si>
  <si>
    <t>lizdavieskml5k@btopenworld.com</t>
  </si>
  <si>
    <t xml:space="preserve">Emma </t>
  </si>
  <si>
    <t>Kiddle</t>
  </si>
  <si>
    <t>2 Princes Drive</t>
  </si>
  <si>
    <t>Oxshott</t>
  </si>
  <si>
    <t>KT22 0UF</t>
  </si>
  <si>
    <t xml:space="preserve">Debbie </t>
  </si>
  <si>
    <t>28 Melrose Tudor</t>
  </si>
  <si>
    <t>Abinger Close</t>
  </si>
  <si>
    <t>SM6 8LR</t>
  </si>
  <si>
    <t>020 8773 3506</t>
  </si>
  <si>
    <t>020 8260 4871</t>
  </si>
  <si>
    <t>07958 226 325</t>
  </si>
  <si>
    <t>debbie.clarke@mercer.com</t>
  </si>
  <si>
    <t xml:space="preserve">Karen </t>
  </si>
  <si>
    <t>Owen</t>
  </si>
  <si>
    <t>23 Gladwyn Road</t>
  </si>
  <si>
    <t xml:space="preserve">Putney </t>
  </si>
  <si>
    <t xml:space="preserve">SW15 </t>
  </si>
  <si>
    <t>020 8789 6679</t>
  </si>
  <si>
    <t>07778 476 072</t>
  </si>
  <si>
    <t>KarenOwen@royal.surrey.sch.uk</t>
  </si>
  <si>
    <t>Buckland</t>
  </si>
  <si>
    <t>21 Sutherland House</t>
  </si>
  <si>
    <t>137-139 Queenstown Road</t>
  </si>
  <si>
    <t>SW8 6RJ</t>
  </si>
  <si>
    <t>020 7652 0075</t>
  </si>
  <si>
    <t>020 7306 3499</t>
  </si>
  <si>
    <t>aeb@rpc.co.uk</t>
  </si>
  <si>
    <t xml:space="preserve">Bridgett </t>
  </si>
  <si>
    <t>Main</t>
  </si>
  <si>
    <t>Dordie</t>
  </si>
  <si>
    <t>Brett</t>
  </si>
  <si>
    <t>07711 344755</t>
  </si>
  <si>
    <t>dordie@hotmail.com</t>
  </si>
  <si>
    <t xml:space="preserve">Clare </t>
  </si>
  <si>
    <t>Anderson</t>
  </si>
  <si>
    <t>22a Acris Road</t>
  </si>
  <si>
    <t>SW18 2QP</t>
  </si>
  <si>
    <t xml:space="preserve">or email to jay.hunt@carlson-europe.com. Please ensure that your forms detailing the results and listing your team </t>
  </si>
  <si>
    <t xml:space="preserve">Eoin </t>
  </si>
  <si>
    <t>1/7 Woodchurch Road</t>
  </si>
  <si>
    <t>NW6 3PL</t>
  </si>
  <si>
    <t>07771 634 062</t>
  </si>
  <si>
    <t>19 Poplar Grove</t>
  </si>
  <si>
    <t xml:space="preserve">London </t>
  </si>
  <si>
    <t>W6 7RF</t>
  </si>
  <si>
    <t>020 7603 0322</t>
  </si>
  <si>
    <t>J Hunt, C Richardson, S Gapper, B Tricker</t>
  </si>
  <si>
    <t>Emma</t>
  </si>
  <si>
    <t>Chandler</t>
  </si>
  <si>
    <t>07764 489 705</t>
  </si>
  <si>
    <t>clare.anderson@cazenove.com</t>
  </si>
  <si>
    <t>97 Clearbrook Close</t>
  </si>
  <si>
    <t>HP13 7BS</t>
  </si>
  <si>
    <t>01494 817291</t>
  </si>
  <si>
    <t>020 8782 3066</t>
  </si>
  <si>
    <t>07970 099522</t>
  </si>
  <si>
    <t>Trish</t>
  </si>
  <si>
    <t>Sillett</t>
  </si>
  <si>
    <t>19 Northcote Avenue</t>
  </si>
  <si>
    <t>Bounds Green</t>
  </si>
  <si>
    <t>N22 7DB</t>
  </si>
  <si>
    <t>07904 189345</t>
  </si>
  <si>
    <t>trish_sillett@hotmail.com</t>
  </si>
  <si>
    <t xml:space="preserve">Sam </t>
  </si>
  <si>
    <t>Steadman</t>
  </si>
  <si>
    <t>15 Lysander Gardens</t>
  </si>
  <si>
    <t>103-109 Ewell Road</t>
  </si>
  <si>
    <t>Surbiton</t>
  </si>
  <si>
    <t>KY6 6AT</t>
  </si>
  <si>
    <t>020 8399 7277</t>
  </si>
  <si>
    <t>01932 816461</t>
  </si>
  <si>
    <t>07774 862047</t>
  </si>
  <si>
    <t>sam.stedman@eu.sony.com</t>
  </si>
  <si>
    <t>londonlacrosse@hotmail.com</t>
  </si>
  <si>
    <t xml:space="preserve">Louisa </t>
  </si>
  <si>
    <t>07866 183 811</t>
  </si>
  <si>
    <t>SG15 6UF</t>
  </si>
  <si>
    <t xml:space="preserve">29 Braganza Street </t>
  </si>
  <si>
    <t>SE17 3RD</t>
  </si>
  <si>
    <t>julia@mapbyte.com</t>
  </si>
  <si>
    <t xml:space="preserve">Fiona </t>
  </si>
  <si>
    <t>Piper</t>
  </si>
  <si>
    <t>07808 727 500</t>
  </si>
  <si>
    <t>fpiper@maitland.co.uk</t>
  </si>
  <si>
    <t>Alison Leigh</t>
  </si>
  <si>
    <t>68 Manor Road</t>
  </si>
  <si>
    <t>Toddington</t>
  </si>
  <si>
    <t>LU5 6AJ</t>
  </si>
  <si>
    <t>01525 873 048</t>
  </si>
  <si>
    <t>alison@page-leigh.freeserve.co.uk</t>
  </si>
  <si>
    <t>020 7379 5151</t>
  </si>
  <si>
    <t>www.eteamz.com/blackheath_lacrosse/</t>
  </si>
  <si>
    <t xml:space="preserve">Kelly </t>
  </si>
  <si>
    <t>Bennett</t>
  </si>
  <si>
    <t>5 Holmewood Road</t>
  </si>
  <si>
    <t>Tunbridge Wells</t>
  </si>
  <si>
    <t>TN14 9HA</t>
  </si>
  <si>
    <t>01892 536 224</t>
  </si>
  <si>
    <t>kellynstone@hotmail.com</t>
  </si>
  <si>
    <t>1 Golding Road</t>
  </si>
  <si>
    <t>Seven Oaks</t>
  </si>
  <si>
    <t>TN13 3NL</t>
  </si>
  <si>
    <t>01732 455 439</t>
  </si>
  <si>
    <t>07956 407 463</t>
  </si>
  <si>
    <t>Nevard</t>
  </si>
  <si>
    <t>black_otter@yahoo.com</t>
  </si>
  <si>
    <t>24 Longbeach Road</t>
  </si>
  <si>
    <t>SW11 5ST</t>
  </si>
  <si>
    <t>Sharp</t>
  </si>
  <si>
    <t xml:space="preserve">c/o St Catherine's School </t>
  </si>
  <si>
    <t>Bramley</t>
  </si>
  <si>
    <t>07971 568 443</t>
  </si>
  <si>
    <t>emma.sharp@stcatherines.info</t>
  </si>
  <si>
    <t>020 7079 4823</t>
  </si>
  <si>
    <t>38C St George's Drive</t>
  </si>
  <si>
    <t>SW1V 4BP</t>
  </si>
  <si>
    <t>echandler@abbotshill.herts.sch.uk</t>
  </si>
  <si>
    <t>85 Chase Hill Road</t>
  </si>
  <si>
    <t xml:space="preserve">Vickie </t>
  </si>
  <si>
    <t>Phillips</t>
  </si>
  <si>
    <t>Flat 13</t>
  </si>
  <si>
    <t>8 Dickenson Road</t>
  </si>
  <si>
    <t>Crouch End</t>
  </si>
  <si>
    <t>N8 9EN</t>
  </si>
  <si>
    <t>020 7686 5181</t>
  </si>
  <si>
    <t>020 7505 8121</t>
  </si>
  <si>
    <t>07966 253 391</t>
  </si>
  <si>
    <t>victoriam@media.emap.co.uk</t>
  </si>
  <si>
    <t>Chamberlin</t>
  </si>
  <si>
    <t xml:space="preserve">Camden House </t>
  </si>
  <si>
    <t>01483 871 287</t>
  </si>
  <si>
    <t>josie.chamberlin@btopenworld.com</t>
  </si>
  <si>
    <t>38 Brecon Road</t>
  </si>
  <si>
    <t>W6 8PU</t>
  </si>
  <si>
    <t>020 738 13325</t>
  </si>
  <si>
    <t xml:space="preserve">Annabel </t>
  </si>
  <si>
    <t>07734 815 819</t>
  </si>
  <si>
    <t>bellakiddle@hotmail.com</t>
  </si>
  <si>
    <t xml:space="preserve">Susan </t>
  </si>
  <si>
    <t>Shelmerdine</t>
  </si>
  <si>
    <t>28 Sellin Court</t>
  </si>
  <si>
    <t xml:space="preserve">Tooting </t>
  </si>
  <si>
    <t>SW17 9RY</t>
  </si>
  <si>
    <t>020 8672 3465</t>
  </si>
  <si>
    <t>07792 148 125</t>
  </si>
  <si>
    <t>susie_c_s@yahoo.co.uk</t>
  </si>
  <si>
    <t>Reading Wildcats</t>
  </si>
  <si>
    <t xml:space="preserve">Tracy </t>
  </si>
  <si>
    <t>Averies</t>
  </si>
  <si>
    <t>19 Salisbury Road</t>
  </si>
  <si>
    <t>RG30 1BJ</t>
  </si>
  <si>
    <t>01189 377 6916</t>
  </si>
  <si>
    <t>0776 333 8163</t>
  </si>
  <si>
    <t>tracyaveries@hotmail.com</t>
  </si>
  <si>
    <t>Hannah</t>
  </si>
  <si>
    <t>Rhodes</t>
  </si>
  <si>
    <t>296 Hemden Road</t>
  </si>
  <si>
    <t xml:space="preserve">Caversham </t>
  </si>
  <si>
    <t>RG4 7QT</t>
  </si>
  <si>
    <t>01189 477 028</t>
  </si>
  <si>
    <t>07967 623 582</t>
  </si>
  <si>
    <t>hannahjrhodes@hotmail.com</t>
  </si>
  <si>
    <t>anita.thorose@tns-global.com</t>
  </si>
  <si>
    <t xml:space="preserve">Suzy </t>
  </si>
  <si>
    <t>Eul</t>
  </si>
  <si>
    <t>16 Elm Lodge</t>
  </si>
  <si>
    <t>River Gardens</t>
  </si>
  <si>
    <t>Stevenage Road</t>
  </si>
  <si>
    <t>SW6 6NZ</t>
  </si>
  <si>
    <t>020 7385 8044</t>
  </si>
  <si>
    <t>020 7333 5075</t>
  </si>
  <si>
    <t>07941 389 341</t>
  </si>
  <si>
    <t>suzy.eul@cubiks.com</t>
  </si>
  <si>
    <t xml:space="preserve">Linda </t>
  </si>
  <si>
    <t>Bithray</t>
  </si>
  <si>
    <t>22 Haydon Park Road</t>
  </si>
  <si>
    <t>SW19 8JY</t>
  </si>
  <si>
    <t>020 8286 9893</t>
  </si>
  <si>
    <t>07956 851 769</t>
  </si>
  <si>
    <t>linda.bithray@kpmg.co.uk</t>
  </si>
  <si>
    <t>134 Portnall Road</t>
  </si>
  <si>
    <t>Maida Hill</t>
  </si>
  <si>
    <t>W9 3BQ</t>
  </si>
  <si>
    <t xml:space="preserve">Jo </t>
  </si>
  <si>
    <t>Craig</t>
  </si>
  <si>
    <t>1 Finsbury Avenue</t>
  </si>
  <si>
    <t>EC2M 2PP</t>
  </si>
  <si>
    <t>020 7568 0852</t>
  </si>
  <si>
    <t>07974 255 454</t>
  </si>
  <si>
    <t>jo.craig@ubs.com</t>
  </si>
  <si>
    <t>020 7825 9620</t>
  </si>
  <si>
    <t>07884 181 760</t>
  </si>
  <si>
    <t>Putney and West London (both divisions) not to host on same weekend</t>
  </si>
  <si>
    <t>pippa_nevard@hotmail.com</t>
  </si>
  <si>
    <t>Umpiring</t>
  </si>
  <si>
    <t>Hosting</t>
  </si>
  <si>
    <t>no</t>
  </si>
  <si>
    <t xml:space="preserve">Cicely </t>
  </si>
  <si>
    <t>Brown</t>
  </si>
  <si>
    <t>24 Sutherland House</t>
  </si>
  <si>
    <t>Royal Herbert Pavilions</t>
  </si>
  <si>
    <t xml:space="preserve">Gilbert Close </t>
  </si>
  <si>
    <t>SE18 4PS</t>
  </si>
  <si>
    <t>020 8856 9032</t>
  </si>
  <si>
    <t>020 7915 8368</t>
  </si>
  <si>
    <t>07801981 307</t>
  </si>
  <si>
    <t>cicely.brown@bpif.org.uk</t>
  </si>
  <si>
    <t>56 Holmewood Road</t>
  </si>
  <si>
    <t>07790 654 118</t>
  </si>
  <si>
    <t>Garvey</t>
  </si>
  <si>
    <t>Woodside</t>
  </si>
  <si>
    <t>Arch Hill</t>
  </si>
  <si>
    <t>Binfield Heath</t>
  </si>
  <si>
    <t>Henley</t>
  </si>
  <si>
    <t>RG9 4DY</t>
  </si>
  <si>
    <t>07815 309 570</t>
  </si>
  <si>
    <t>01189 479 311</t>
  </si>
  <si>
    <t>emilygarvey@yahoo.co.uk</t>
  </si>
  <si>
    <t>07985 905 075</t>
  </si>
  <si>
    <t xml:space="preserve">Alice </t>
  </si>
  <si>
    <t>Galvin</t>
  </si>
  <si>
    <t>18 Herkomer Road</t>
  </si>
  <si>
    <t>Bushey</t>
  </si>
  <si>
    <t>WE23 3NN</t>
  </si>
  <si>
    <t>07751 829 613</t>
  </si>
  <si>
    <t>alice.galvin@hm-treasury.gsi.gov.uk</t>
  </si>
  <si>
    <t>0207 144 3695</t>
  </si>
  <si>
    <t>10 Ingelow Road</t>
  </si>
  <si>
    <t>SW8 3QA</t>
  </si>
  <si>
    <t>020 7114 7227</t>
  </si>
  <si>
    <t xml:space="preserve">Claire </t>
  </si>
  <si>
    <t>12 Canterbury House</t>
  </si>
  <si>
    <t>Anglian Close</t>
  </si>
  <si>
    <t>WD24 4RH</t>
  </si>
  <si>
    <t>07748 594990</t>
  </si>
  <si>
    <t>clairehill58@hotmail.com</t>
  </si>
  <si>
    <t>chill@habsgirls.org.uk</t>
  </si>
  <si>
    <t>Leighton buzzard</t>
  </si>
  <si>
    <t>LU7 9EY</t>
  </si>
  <si>
    <t>01908 587526</t>
  </si>
  <si>
    <t>07792 916 254</t>
  </si>
  <si>
    <t>scapenj@btopenworld.com</t>
  </si>
  <si>
    <t>O'Shea</t>
  </si>
  <si>
    <t>The Chippings</t>
  </si>
  <si>
    <t>Shootersway</t>
  </si>
  <si>
    <t>Berkhamsted</t>
  </si>
  <si>
    <t>HP4 3NW</t>
  </si>
  <si>
    <t>01442 862 435</t>
  </si>
  <si>
    <t>07958 704 735</t>
  </si>
  <si>
    <t>f.o'shea@nabarro.com</t>
  </si>
  <si>
    <t>yes</t>
  </si>
  <si>
    <t>emd@stalbans-high.herts.sch.uk</t>
  </si>
  <si>
    <t>Leigh</t>
  </si>
  <si>
    <t>alison@page_leigh.freeserve.co.uk</t>
  </si>
  <si>
    <t>Kiddle (term time)</t>
  </si>
  <si>
    <t>21 Marcia Road</t>
  </si>
  <si>
    <t>SE17</t>
  </si>
  <si>
    <t>Sayaka</t>
  </si>
  <si>
    <t>Okano</t>
  </si>
  <si>
    <t xml:space="preserve">Walderslade </t>
  </si>
  <si>
    <t>7 Oak Grove</t>
  </si>
  <si>
    <t>Loxwood</t>
  </si>
  <si>
    <t>West Sussex</t>
  </si>
  <si>
    <t>RH14 0DN</t>
  </si>
  <si>
    <t>07968 002 237</t>
  </si>
  <si>
    <t>sayaka_okano@hotmail.com</t>
  </si>
  <si>
    <t xml:space="preserve">Sayaka </t>
  </si>
  <si>
    <t>Okano (term time)</t>
  </si>
  <si>
    <t>2 Swallow Court</t>
  </si>
  <si>
    <t>2 Swan Street</t>
  </si>
  <si>
    <t>SE1 1BA</t>
  </si>
  <si>
    <t>www.ululacrosse.co.uk</t>
  </si>
  <si>
    <t>Motspur Park, New Malden KT3 6PT</t>
  </si>
  <si>
    <t xml:space="preserve">020 7 893 8383 </t>
  </si>
  <si>
    <t>Amy</t>
  </si>
  <si>
    <t>McVittie</t>
  </si>
  <si>
    <t>Marchmont Court</t>
  </si>
  <si>
    <t>Addison Gardens</t>
  </si>
  <si>
    <t>W14 0EU</t>
  </si>
  <si>
    <t>020 7602 1660</t>
  </si>
  <si>
    <t>07818 068 404</t>
  </si>
  <si>
    <t>mcvittie@europe.yahoo-inc.com</t>
  </si>
  <si>
    <t>linda@bithray.co.uk</t>
  </si>
  <si>
    <t>J Hunt, C Lomas, S Gapper, B Tricker, Sarah Petter, Charlotte Kiddle.</t>
  </si>
  <si>
    <t>14A Seaford Road</t>
  </si>
  <si>
    <t>W13 9HR</t>
  </si>
  <si>
    <t>07971 124357</t>
  </si>
  <si>
    <t>bridgettmain@hotmail.com</t>
  </si>
  <si>
    <t>Basement Flat</t>
  </si>
  <si>
    <t>57 Albert Bridge Road</t>
  </si>
  <si>
    <t>SW11 4QA</t>
  </si>
  <si>
    <t xml:space="preserve">Kate </t>
  </si>
  <si>
    <t>Simpson</t>
  </si>
  <si>
    <t>9 Balham Grove</t>
  </si>
  <si>
    <t>SW12 8AZ</t>
  </si>
  <si>
    <t>07788 871 068</t>
  </si>
  <si>
    <t>ksimpson001@yahoo.co.uk</t>
  </si>
  <si>
    <t xml:space="preserve">Kate Simpson, Kat Moir, Cath Elsmore, Sian Astley, Clare Anderson, Jane Gardiner. </t>
  </si>
  <si>
    <t xml:space="preserve">University of London to have their ‘do not play’ and no hosting in September as before start of term (this would be reviewed if there were other university teams entering in the same league division as well). This year’s date in September is 25th. </t>
  </si>
  <si>
    <t>Reading wild cats are not entering a team next season so 9 teams per division</t>
  </si>
  <si>
    <t>Please return to The League Secretary - Justine Hunt, 131 Elsenham Street, Southfields, London SW18 5NY</t>
  </si>
  <si>
    <t>Result &amp; Team sheet 2005/2006</t>
  </si>
  <si>
    <t>Requests for 2005/2006 season</t>
  </si>
  <si>
    <r>
      <t>Beckenham are not able to host on 6</t>
    </r>
    <r>
      <rPr>
        <vertAlign val="superscript"/>
        <sz val="11"/>
        <rFont val="Arial"/>
        <family val="2"/>
      </rPr>
      <t>th</t>
    </r>
    <r>
      <rPr>
        <sz val="11"/>
        <rFont val="Arial"/>
        <family val="2"/>
      </rPr>
      <t xml:space="preserve"> November </t>
    </r>
  </si>
  <si>
    <r>
      <t>League 6 for First Division to move to 15</t>
    </r>
    <r>
      <rPr>
        <vertAlign val="superscript"/>
        <sz val="11"/>
        <rFont val="Arial"/>
        <family val="2"/>
      </rPr>
      <t>th</t>
    </r>
    <r>
      <rPr>
        <sz val="11"/>
        <rFont val="Arial"/>
        <family val="2"/>
      </rPr>
      <t xml:space="preserve"> January due to teams struggling to get a team out so close after New Year. However, premier division league 6 still remains on 8</t>
    </r>
    <r>
      <rPr>
        <vertAlign val="superscript"/>
        <sz val="11"/>
        <rFont val="Arial"/>
        <family val="2"/>
      </rPr>
      <t>th</t>
    </r>
    <r>
      <rPr>
        <sz val="11"/>
        <rFont val="Arial"/>
        <family val="2"/>
      </rPr>
      <t xml:space="preserve"> January due to clash with England squad if moved to 15</t>
    </r>
    <r>
      <rPr>
        <vertAlign val="superscript"/>
        <sz val="11"/>
        <rFont val="Arial"/>
        <family val="2"/>
      </rPr>
      <t>th</t>
    </r>
    <r>
      <rPr>
        <sz val="11"/>
        <rFont val="Arial"/>
        <family val="2"/>
      </rPr>
      <t xml:space="preserve">. </t>
    </r>
  </si>
  <si>
    <r>
      <t>Beckenham to have their ‘do not play’ weekend on 2</t>
    </r>
    <r>
      <rPr>
        <vertAlign val="superscript"/>
        <sz val="11"/>
        <rFont val="Arial"/>
        <family val="2"/>
      </rPr>
      <t>nd</t>
    </r>
    <r>
      <rPr>
        <sz val="11"/>
        <rFont val="Arial"/>
        <family val="2"/>
      </rPr>
      <t xml:space="preserve"> October.</t>
    </r>
  </si>
  <si>
    <t>Playing</t>
  </si>
  <si>
    <t xml:space="preserve">Zoe </t>
  </si>
  <si>
    <t>Bradley</t>
  </si>
  <si>
    <t>Melanie</t>
  </si>
  <si>
    <t>Thomas</t>
  </si>
  <si>
    <t>zoebradley@hotmail.com</t>
  </si>
  <si>
    <t>melanie.thomas@unilever.com</t>
  </si>
  <si>
    <t>138b Abbeville Road</t>
  </si>
  <si>
    <t>SW4 9LR</t>
  </si>
  <si>
    <t>07780 951 964</t>
  </si>
  <si>
    <t>0207 498 7122</t>
  </si>
  <si>
    <t>01293 646 233</t>
  </si>
  <si>
    <t>109 Cubitt House</t>
  </si>
  <si>
    <t>Poynders Road</t>
  </si>
  <si>
    <t>Clapham South</t>
  </si>
  <si>
    <t>SW4 8NB</t>
  </si>
  <si>
    <t>020 8673 7165</t>
  </si>
  <si>
    <t>07968 411 481</t>
  </si>
  <si>
    <t>Richards</t>
  </si>
  <si>
    <t>FRichards@dlkw.co.uk</t>
  </si>
  <si>
    <t>Sophie</t>
  </si>
  <si>
    <t>sophie.maltzahn@fusion.com</t>
  </si>
  <si>
    <t>Maltzahn</t>
  </si>
  <si>
    <t>putneylacrosse@yahoo.co.uk</t>
  </si>
  <si>
    <t>Jamieson</t>
  </si>
  <si>
    <t>emma.jamieson@stcatherines.info</t>
  </si>
  <si>
    <t>Joanna Craig [joanna.craig@orielsecurities.com]</t>
  </si>
  <si>
    <t xml:space="preserve">suzy.eul@aspen-re.com </t>
  </si>
  <si>
    <t>michelle@intelligent-marketing.com</t>
  </si>
  <si>
    <t xml:space="preserve">Michelle </t>
  </si>
  <si>
    <t>Berendt</t>
  </si>
  <si>
    <t xml:space="preserve">07990 521505 </t>
  </si>
  <si>
    <t xml:space="preserve">NB allocate West London home games later on in season!!!!! </t>
  </si>
  <si>
    <t xml:space="preserve">Form </t>
  </si>
  <si>
    <t>Yes</t>
  </si>
  <si>
    <t xml:space="preserve">Yes </t>
  </si>
  <si>
    <t>No</t>
  </si>
  <si>
    <t xml:space="preserve">No </t>
  </si>
  <si>
    <t>Barnet - not entering</t>
  </si>
  <si>
    <t>TN4 9HA</t>
  </si>
  <si>
    <t>kn_bennett@hotmail.com</t>
  </si>
  <si>
    <t xml:space="preserve">Sarah </t>
  </si>
  <si>
    <t>Kirchheimer</t>
  </si>
  <si>
    <t>3 St George's Manor</t>
  </si>
  <si>
    <t>Littlemore</t>
  </si>
  <si>
    <t>OX4 4TN</t>
  </si>
  <si>
    <t>01865 774 393</t>
  </si>
  <si>
    <t>01235 813245</t>
  </si>
  <si>
    <t>07946 615 997</t>
  </si>
  <si>
    <t>sarahkirch@yahoo.co.uk</t>
  </si>
  <si>
    <t xml:space="preserve">Hannah </t>
  </si>
  <si>
    <t xml:space="preserve">Durden </t>
  </si>
  <si>
    <t>95 Kennington Park Road</t>
  </si>
  <si>
    <t>SE11 4JJ</t>
  </si>
  <si>
    <t>07739 134 074</t>
  </si>
  <si>
    <t>hdurden@farebrother.net</t>
  </si>
  <si>
    <t>9 Eglantine Road</t>
  </si>
  <si>
    <t>SW18 2DE</t>
  </si>
  <si>
    <t>Von Maltzahn</t>
  </si>
  <si>
    <t>maltzahn@loe.uk.net</t>
  </si>
  <si>
    <t xml:space="preserve">Amy </t>
  </si>
  <si>
    <t>Brough</t>
  </si>
  <si>
    <t>amy_brough@yahoo.co.uk</t>
  </si>
  <si>
    <t>07900 431 226</t>
  </si>
  <si>
    <t>Smoothy</t>
  </si>
  <si>
    <t>020 7542 7695</t>
  </si>
  <si>
    <t>07740 191 209</t>
  </si>
  <si>
    <t>claire.smoothy@reuters.com</t>
  </si>
  <si>
    <t>Hitchin</t>
  </si>
  <si>
    <t>07850 007045</t>
  </si>
  <si>
    <t>Viv</t>
  </si>
  <si>
    <t>Hannon</t>
  </si>
  <si>
    <t>077363 17985</t>
  </si>
  <si>
    <t>Steph</t>
  </si>
  <si>
    <t>Gwent</t>
  </si>
  <si>
    <t>Cederwood</t>
  </si>
  <si>
    <t>Darkes Lane</t>
  </si>
  <si>
    <t>Potters Bar</t>
  </si>
  <si>
    <t>EN6 1PA</t>
  </si>
  <si>
    <t>07890 602 698</t>
  </si>
  <si>
    <t>Highgate</t>
  </si>
  <si>
    <t>15A North Road</t>
  </si>
  <si>
    <t>HP4 3DU</t>
  </si>
  <si>
    <t>01442 866689</t>
  </si>
  <si>
    <t>suzyeul@hotmail.com</t>
  </si>
  <si>
    <t>NB receipt</t>
  </si>
  <si>
    <t>020 7131 1097</t>
  </si>
  <si>
    <t>07818 068404</t>
  </si>
  <si>
    <t xml:space="preserve">Rachel </t>
  </si>
  <si>
    <t>Sheridan</t>
  </si>
  <si>
    <t>07774 100005</t>
  </si>
  <si>
    <t>rachel.sheridan@emap.com</t>
  </si>
  <si>
    <t>J Hunt, C Lomas, S Petter, C Kiddle, E Cooney, A Kay</t>
  </si>
  <si>
    <t xml:space="preserve">Sophie </t>
  </si>
  <si>
    <t xml:space="preserve">Le Hardy </t>
  </si>
  <si>
    <t xml:space="preserve">Flat 2 </t>
  </si>
  <si>
    <t>180 Bedford Hill</t>
  </si>
  <si>
    <t>SW12 9HL</t>
  </si>
  <si>
    <t>020 7544 3024</t>
  </si>
  <si>
    <t>07713 481 997</t>
  </si>
  <si>
    <t>41B Prince Wales Mansions</t>
  </si>
  <si>
    <t>Prince  Wales Drive</t>
  </si>
  <si>
    <t>SW11 4BH</t>
  </si>
  <si>
    <t>07967 551470</t>
  </si>
  <si>
    <t xml:space="preserve">Annabel Throburn, Kat Moir, Cath Elsmore, Sian Astley, Julia Rennie, Kate Bendall </t>
  </si>
  <si>
    <t>B'Wanderers</t>
  </si>
  <si>
    <t>W'London</t>
  </si>
  <si>
    <t>B'Heath Legends</t>
  </si>
  <si>
    <t>Beckenham</t>
  </si>
  <si>
    <t>Putney II</t>
  </si>
  <si>
    <t>West London II</t>
  </si>
  <si>
    <t>London Uni</t>
  </si>
  <si>
    <t>Rosemedians</t>
  </si>
  <si>
    <t>B'Heath Storm</t>
  </si>
  <si>
    <t>11.00 AM</t>
  </si>
  <si>
    <t>sophie.lehardy@fishburn-hedges.co.uk</t>
  </si>
  <si>
    <t xml:space="preserve">Sheena </t>
  </si>
  <si>
    <t>Riddell</t>
  </si>
  <si>
    <t>sheenariddell@hotmail.com</t>
  </si>
  <si>
    <t>Stanley</t>
  </si>
  <si>
    <t xml:space="preserve">Amber </t>
  </si>
  <si>
    <t>Robinson</t>
  </si>
  <si>
    <t>katestanley@MTTconsulting.com</t>
  </si>
  <si>
    <t>amberrobinson@hotmail.co.uk</t>
  </si>
  <si>
    <t>z.tabraham@virgin.net</t>
  </si>
  <si>
    <t>neatley@gmail.com</t>
  </si>
  <si>
    <t>nicola.speller@barclaysglobal.com</t>
  </si>
  <si>
    <t>Claire</t>
  </si>
  <si>
    <t>Reardon</t>
  </si>
  <si>
    <t>07703 280 878</t>
  </si>
  <si>
    <t xml:space="preserve">emm237@hotmail.com </t>
  </si>
  <si>
    <t>hatchendlacrosse@yahoo.co.uk</t>
  </si>
  <si>
    <t>www.hatchendladieslacrosse.co.uk</t>
  </si>
  <si>
    <t xml:space="preserve">Dordie </t>
  </si>
  <si>
    <t>dordieb@karen-earl.co.uk</t>
  </si>
  <si>
    <t>amberrobinson@hotmail.com</t>
  </si>
  <si>
    <t xml:space="preserve">Prina </t>
  </si>
  <si>
    <t>Mandavia</t>
  </si>
  <si>
    <t>4 Burnside Close</t>
  </si>
  <si>
    <t>Twickenham</t>
  </si>
  <si>
    <t>TW1 1ET</t>
  </si>
  <si>
    <t>07736 301 289</t>
  </si>
  <si>
    <t>prina.mandavia@anixter.com</t>
  </si>
  <si>
    <t>hankeypanky@hotmail.com</t>
  </si>
  <si>
    <t>Ali</t>
  </si>
  <si>
    <t>Hanky</t>
  </si>
  <si>
    <t>07875 021 108</t>
  </si>
  <si>
    <t>160A Wandsworth Bridge Road</t>
  </si>
  <si>
    <t>Fulham</t>
  </si>
  <si>
    <t>SW6 2UH</t>
  </si>
  <si>
    <t>020 7610 6585</t>
  </si>
  <si>
    <t>020 7131 1131</t>
  </si>
  <si>
    <t>15 Whistlers Avenue</t>
  </si>
  <si>
    <t>Battersea</t>
  </si>
  <si>
    <t>SW11 3TS</t>
  </si>
  <si>
    <t>020 7978 6775</t>
  </si>
  <si>
    <t>07814 409059</t>
  </si>
  <si>
    <t>sophie_maltzahn@hotmail.com</t>
  </si>
  <si>
    <t>14 Cowley Road</t>
  </si>
  <si>
    <t>SW14 8QB</t>
  </si>
  <si>
    <t>21 Howard Road</t>
  </si>
  <si>
    <t>Wokingham</t>
  </si>
  <si>
    <t>Berkshire</t>
  </si>
  <si>
    <t>RG40 2BX</t>
  </si>
  <si>
    <t>01189 790783</t>
  </si>
  <si>
    <t>captain@blackheathlacrosse.co.uk</t>
  </si>
  <si>
    <t>secretary@blackheathlacrosse.co.uk</t>
  </si>
  <si>
    <t xml:space="preserve">Charlotte </t>
  </si>
  <si>
    <t>H65 Ducane Court</t>
  </si>
  <si>
    <t>Balham High Road</t>
  </si>
  <si>
    <t>SW17 7JT</t>
  </si>
  <si>
    <t>07739 021909</t>
  </si>
  <si>
    <t>charlotte.kiddle@brainjuicer.com</t>
  </si>
  <si>
    <t>Lucille</t>
  </si>
  <si>
    <t>Flood</t>
  </si>
  <si>
    <t>80 Brackenbury Road</t>
  </si>
  <si>
    <t>W6 0BD</t>
  </si>
  <si>
    <t>020 7820 5583</t>
  </si>
  <si>
    <t>0795 8991168</t>
  </si>
  <si>
    <t>l.flood@comicrelief.com</t>
  </si>
  <si>
    <t>9 Victoria Close</t>
  </si>
  <si>
    <t>Hurst Park</t>
  </si>
  <si>
    <t>West Molesey</t>
  </si>
  <si>
    <t>KT8 1SQ</t>
  </si>
  <si>
    <t>020 7493 6222</t>
  </si>
  <si>
    <t>07816 781 600</t>
  </si>
  <si>
    <t>kekstanley@googlemail.com</t>
  </si>
  <si>
    <t>0793 0388094</t>
  </si>
  <si>
    <t>Eul-Brown</t>
  </si>
  <si>
    <t xml:space="preserve">Flat 3 </t>
  </si>
  <si>
    <t>72 Santos Road</t>
  </si>
  <si>
    <t>SW18 1NS</t>
  </si>
  <si>
    <t>020 8704 4520</t>
  </si>
  <si>
    <t>020 7814 8853</t>
  </si>
  <si>
    <t>1 The Middlings</t>
  </si>
  <si>
    <t>TN13 2NW</t>
  </si>
  <si>
    <t>105 Silverdale Road</t>
  </si>
  <si>
    <t>TN4 9HX</t>
  </si>
  <si>
    <t>01732 670139</t>
  </si>
  <si>
    <t xml:space="preserve">Theresa </t>
  </si>
  <si>
    <t>Whitmarsh</t>
  </si>
  <si>
    <t>24 The Pines</t>
  </si>
  <si>
    <t>CR8 2DZ</t>
  </si>
  <si>
    <t>020 8668 4648</t>
  </si>
  <si>
    <t>07932 793491</t>
  </si>
  <si>
    <t>treetop21@hotmail.com</t>
  </si>
  <si>
    <t>Results 2007/2008</t>
  </si>
  <si>
    <t>W'London II</t>
  </si>
  <si>
    <t>Centaurs II</t>
  </si>
  <si>
    <t xml:space="preserve">1st Division </t>
  </si>
  <si>
    <t>Start Times</t>
  </si>
  <si>
    <t>NB. Due to hosting &amp; umpiring requirements, it is not possible to get more of an even split in start times for teams</t>
  </si>
  <si>
    <t>Hosting Dates</t>
  </si>
  <si>
    <t>No Game</t>
  </si>
  <si>
    <t>&amp;</t>
  </si>
  <si>
    <t xml:space="preserve">Lucy </t>
  </si>
  <si>
    <t>Wray</t>
  </si>
  <si>
    <t>The Priory</t>
  </si>
  <si>
    <t>54 Totteridge Village</t>
  </si>
  <si>
    <t>N20 8PS</t>
  </si>
  <si>
    <t>07932 152 200</t>
  </si>
  <si>
    <t>lucy.wray@rtltd.com</t>
  </si>
  <si>
    <t>c.smoothy@cmcmarkets.com</t>
  </si>
  <si>
    <t xml:space="preserve">suzy.eul-brown@aspen-re.com </t>
  </si>
  <si>
    <t>Kate Newall,</t>
  </si>
  <si>
    <t>Charlie Finnigan</t>
  </si>
  <si>
    <t>Nicola Speller</t>
  </si>
  <si>
    <t>Emma Jamieson</t>
  </si>
  <si>
    <t>Louise Verrall</t>
  </si>
  <si>
    <t>Storm Trentham</t>
  </si>
  <si>
    <t>Lucy Wilby</t>
  </si>
  <si>
    <t>OEnone Poole Wilson</t>
  </si>
  <si>
    <t>Sarah Outram</t>
  </si>
  <si>
    <t>Rebecca Grindon</t>
  </si>
  <si>
    <t>Alice Galvin</t>
  </si>
  <si>
    <t>Clare King</t>
  </si>
  <si>
    <t xml:space="preserve">rosemeadians_lax@hotmail.co.uk </t>
  </si>
  <si>
    <t>E Butcher, A Kiddle, A Kay, E Garnier, A Smith, L Finch</t>
  </si>
  <si>
    <t>Please return to The League Secretary - Charlotte Kiddle, H65 Ducane Court, Balham High Road, Balham, SW17 7JT</t>
  </si>
  <si>
    <t>STAYED IN PREMIER DIV</t>
  </si>
  <si>
    <t>MOVED TO FIRST DIV</t>
  </si>
  <si>
    <t>MOVED TO PREMIER DIV</t>
  </si>
  <si>
    <t xml:space="preserve">STAYED IN FIRST DIV </t>
  </si>
  <si>
    <t xml:space="preserve">Beckenham </t>
  </si>
  <si>
    <t>First Div</t>
  </si>
  <si>
    <t xml:space="preserve">Welwyn </t>
  </si>
  <si>
    <t>Cheques</t>
  </si>
  <si>
    <t xml:space="preserve">Y - to follow </t>
  </si>
  <si>
    <t>REQUESTED</t>
  </si>
  <si>
    <t>TBC</t>
  </si>
  <si>
    <t xml:space="preserve">Blackheath Storm </t>
  </si>
  <si>
    <t>18 Marsh Road</t>
  </si>
  <si>
    <t>OX4 2HH</t>
  </si>
  <si>
    <t>01865 402040</t>
  </si>
  <si>
    <t xml:space="preserve">michelle.reynolds@virgin.net </t>
  </si>
  <si>
    <t>Gick</t>
  </si>
  <si>
    <t>Flat 1 Dover House</t>
  </si>
  <si>
    <t>100 Westwood Hill</t>
  </si>
  <si>
    <t>Sydenham</t>
  </si>
  <si>
    <t>SE26 6PD</t>
  </si>
  <si>
    <t xml:space="preserve">07736 316150 </t>
  </si>
  <si>
    <t>Welwyn</t>
  </si>
  <si>
    <t>Sue</t>
  </si>
  <si>
    <t>Clegg</t>
  </si>
  <si>
    <t>Hill End House</t>
  </si>
  <si>
    <t>Hatfield Park</t>
  </si>
  <si>
    <t>Hatfield</t>
  </si>
  <si>
    <t>AL9 5PQ</t>
  </si>
  <si>
    <t>01707 251684</t>
  </si>
  <si>
    <t>07775 864968</t>
  </si>
  <si>
    <t>cleggs@btconnect.com</t>
  </si>
  <si>
    <t xml:space="preserve">Lucinda </t>
  </si>
  <si>
    <t>Sibley</t>
  </si>
  <si>
    <t>2 Coltsfoot Lane</t>
  </si>
  <si>
    <t>Bulls Green</t>
  </si>
  <si>
    <t>Datchworth</t>
  </si>
  <si>
    <t>SG3 6SB</t>
  </si>
  <si>
    <t>01438 798076</t>
  </si>
  <si>
    <t xml:space="preserve">lucindajsibley@hotmail.com </t>
  </si>
  <si>
    <t>0203 0038923</t>
  </si>
  <si>
    <t xml:space="preserve">bananasmoothy@yahoo.com </t>
  </si>
  <si>
    <t xml:space="preserve">briony </t>
  </si>
  <si>
    <t>Sutcliffe</t>
  </si>
  <si>
    <t>5 Ashridge Cottages</t>
  </si>
  <si>
    <t>Little Gaddesden</t>
  </si>
  <si>
    <t>Berkhamstead</t>
  </si>
  <si>
    <t>HP4 1PW</t>
  </si>
  <si>
    <t>01442 843895</t>
  </si>
  <si>
    <t>07795 184705</t>
  </si>
  <si>
    <t xml:space="preserve">briony.sutcliffe@btinternet.com </t>
  </si>
  <si>
    <t>Gemma Dixon</t>
  </si>
  <si>
    <t>Lloyd-Williams</t>
  </si>
  <si>
    <t>02089409565</t>
  </si>
  <si>
    <t>07985521551</t>
  </si>
  <si>
    <t>Hazel</t>
  </si>
  <si>
    <t>Wiseby</t>
  </si>
  <si>
    <t>51 Perriwinkle Lane</t>
  </si>
  <si>
    <t>01462 450270</t>
  </si>
  <si>
    <t>07709 258367</t>
  </si>
  <si>
    <t xml:space="preserve">hazel.wisbey@ntlworld.com </t>
  </si>
  <si>
    <t>floslats637@hotmail.co.uk</t>
  </si>
  <si>
    <t xml:space="preserve">Flo </t>
  </si>
  <si>
    <t>Slater</t>
  </si>
  <si>
    <t>07809 481565</t>
  </si>
  <si>
    <t>Abi</t>
  </si>
  <si>
    <t xml:space="preserve">avkent@rvc.ac.uk </t>
  </si>
  <si>
    <t>Newsome</t>
  </si>
  <si>
    <t>0208 3439807</t>
  </si>
  <si>
    <t>07973 116589</t>
  </si>
  <si>
    <t xml:space="preserve">newsomeamy@hotmail.com </t>
  </si>
  <si>
    <t>Monette Montagu</t>
  </si>
  <si>
    <t>Sarah Gordon</t>
  </si>
  <si>
    <t>Sophie Le Hardy</t>
  </si>
  <si>
    <t>Lindsay Davis</t>
  </si>
  <si>
    <t>Vanessa Bridge</t>
  </si>
  <si>
    <t>Georgie Curry</t>
  </si>
  <si>
    <t xml:space="preserve">prinnnee@hotmail.com </t>
  </si>
  <si>
    <t xml:space="preserve">Leti </t>
  </si>
  <si>
    <t>Hernandez</t>
  </si>
  <si>
    <t>07835 159781</t>
  </si>
  <si>
    <t>wasername@hotmail.com</t>
  </si>
  <si>
    <t>awood@uk.loreal.com</t>
  </si>
  <si>
    <t>07960 091140</t>
  </si>
  <si>
    <t xml:space="preserve">Wood </t>
  </si>
  <si>
    <t xml:space="preserve">Purley </t>
  </si>
  <si>
    <t xml:space="preserve">West London </t>
  </si>
  <si>
    <t xml:space="preserve">Blackheath Legends </t>
  </si>
  <si>
    <t>Tilbury</t>
  </si>
  <si>
    <t>lpollard@brand-rapport.com</t>
  </si>
  <si>
    <t xml:space="preserve"> ellaidlaw79@yahoo.com</t>
  </si>
  <si>
    <t>Laura</t>
  </si>
  <si>
    <t xml:space="preserve">Pollard </t>
  </si>
  <si>
    <t>tilbury@lehs.org.uk</t>
  </si>
  <si>
    <t>westlondonlacrosse@yahoo.co.uk</t>
  </si>
  <si>
    <t xml:space="preserve">lucy@lucywray.com </t>
  </si>
  <si>
    <t>Results 2008/2009</t>
  </si>
  <si>
    <t>Jules Phillips</t>
  </si>
  <si>
    <t>Vic Alexander</t>
  </si>
  <si>
    <t>Nicky Tilbury</t>
  </si>
  <si>
    <t>El Laidlaw</t>
  </si>
  <si>
    <t>Laura Pollard</t>
  </si>
  <si>
    <t xml:space="preserve">m.montagu@gmail.com </t>
  </si>
  <si>
    <t>Monette</t>
  </si>
  <si>
    <t xml:space="preserve">Montagu </t>
  </si>
  <si>
    <t xml:space="preserve">Hatch End </t>
  </si>
  <si>
    <t>emmalloydwilliams@yahoo.co.uk</t>
  </si>
  <si>
    <t xml:space="preserve">01483 546577 </t>
  </si>
  <si>
    <t>52 Agraria Road</t>
  </si>
  <si>
    <t>Guildford</t>
  </si>
  <si>
    <t>GU2 4LF</t>
  </si>
  <si>
    <t>Milluy</t>
  </si>
  <si>
    <t>Must</t>
  </si>
  <si>
    <t>millymust@hotmail.com</t>
  </si>
  <si>
    <t>penny.delve@carrlyons.com</t>
  </si>
  <si>
    <t>Entry Form 2009/2010</t>
  </si>
  <si>
    <t>(£25 per team, post dated 25th January 2010)</t>
  </si>
  <si>
    <t>47c Louisville Road</t>
  </si>
  <si>
    <t>SW17 8rl</t>
  </si>
  <si>
    <t>Delve</t>
  </si>
  <si>
    <t>Penny</t>
  </si>
  <si>
    <t>Bethan</t>
  </si>
  <si>
    <t>jones</t>
  </si>
  <si>
    <t>Flat 1, Catton House</t>
  </si>
  <si>
    <t>Pleasant Place</t>
  </si>
  <si>
    <t>N1 2DJ</t>
  </si>
  <si>
    <t>07803362951</t>
  </si>
  <si>
    <t xml:space="preserve">0207 502 9534 </t>
  </si>
  <si>
    <t>bjones@osyachting.com</t>
  </si>
  <si>
    <t>07899942548</t>
  </si>
  <si>
    <t>9 Short Street</t>
  </si>
  <si>
    <t>Caversham</t>
  </si>
  <si>
    <t>RG4 8JJ</t>
  </si>
  <si>
    <t>01183751750</t>
  </si>
  <si>
    <t xml:space="preserve">Laura </t>
  </si>
  <si>
    <t>Briony</t>
  </si>
  <si>
    <t>07779944846</t>
  </si>
  <si>
    <t>lara.owen@mouchel.com</t>
  </si>
  <si>
    <t>Chong</t>
  </si>
  <si>
    <t>Flat 5</t>
  </si>
  <si>
    <t>St Clarges Street</t>
  </si>
  <si>
    <t>W1</t>
  </si>
  <si>
    <t>07739024778</t>
  </si>
  <si>
    <t>10 Oakdene Rod</t>
  </si>
  <si>
    <t>Orpington</t>
  </si>
  <si>
    <t>07871 036482</t>
  </si>
  <si>
    <t>01689 836463</t>
  </si>
  <si>
    <t>BR5 2AJ</t>
  </si>
  <si>
    <t>sophiebrett@hotmail.com</t>
  </si>
  <si>
    <t>14 Acre Road</t>
  </si>
  <si>
    <t>SW19 2AJ</t>
  </si>
  <si>
    <t>Le Hardy</t>
  </si>
  <si>
    <t>Flat 3 Little Dover House</t>
  </si>
  <si>
    <t>Dover Park Drive</t>
  </si>
  <si>
    <t>SW15 5BE</t>
  </si>
  <si>
    <t>07713481997</t>
  </si>
  <si>
    <t>Julia Rennie</t>
  </si>
  <si>
    <t>Clare Anderson</t>
  </si>
  <si>
    <t>Sian Astley</t>
  </si>
  <si>
    <t>Kirsty Stevenson</t>
  </si>
  <si>
    <t>Katie Allinson</t>
  </si>
  <si>
    <t>13 Parsons Walk</t>
  </si>
  <si>
    <t>Holmer Green</t>
  </si>
  <si>
    <t>HP15 7BB</t>
  </si>
  <si>
    <t>athorose@challow.net</t>
  </si>
  <si>
    <t>FOLDED</t>
  </si>
  <si>
    <t>Hatch End Hawks</t>
  </si>
  <si>
    <t>Oliver</t>
  </si>
  <si>
    <t>sally.gizmo@btinternet.com</t>
  </si>
  <si>
    <t xml:space="preserve">Reading </t>
  </si>
  <si>
    <t xml:space="preserve">New </t>
  </si>
  <si>
    <t>18 Lima Court</t>
  </si>
  <si>
    <t>Bath Road</t>
  </si>
  <si>
    <t xml:space="preserve">Reading  </t>
  </si>
  <si>
    <t>RG1 6NG</t>
  </si>
  <si>
    <t>55 Recreation Road</t>
  </si>
  <si>
    <t>Tracy</t>
  </si>
  <si>
    <t>RG30 4UB</t>
  </si>
  <si>
    <t>Kyle</t>
  </si>
  <si>
    <t xml:space="preserve">Witt </t>
  </si>
  <si>
    <t xml:space="preserve"> AL10 8PR</t>
  </si>
  <si>
    <t>12 Coney Close</t>
  </si>
  <si>
    <t>lax1399@gmail.com</t>
  </si>
  <si>
    <t>07814156947</t>
  </si>
  <si>
    <t>07881623121</t>
  </si>
  <si>
    <t>emmajaneoliver@gmail.com</t>
  </si>
  <si>
    <t>Emma Oliver</t>
  </si>
  <si>
    <t xml:space="preserve">Lucy Welch </t>
  </si>
  <si>
    <t>owenlara10@hotmail.com</t>
  </si>
  <si>
    <t>Ali Smith</t>
  </si>
  <si>
    <t>Libby Finch</t>
  </si>
  <si>
    <t>Bella Kiddle</t>
  </si>
  <si>
    <t>Rusty Cashman</t>
  </si>
  <si>
    <t>Sarah Gospel (nee Petter)</t>
  </si>
  <si>
    <t>Justine Hunt</t>
  </si>
  <si>
    <t xml:space="preserve">Libby </t>
  </si>
  <si>
    <t>Finch</t>
  </si>
  <si>
    <t>olivia.finch@googlemail.com</t>
  </si>
  <si>
    <t>sheridanrachel@googlemail.com</t>
  </si>
  <si>
    <t>07957 407446</t>
  </si>
  <si>
    <t>07774 100 005</t>
  </si>
  <si>
    <t>Heather</t>
  </si>
  <si>
    <t>Caroll</t>
  </si>
  <si>
    <t>07764754217</t>
  </si>
  <si>
    <t>heather_carroll@hotmail.com</t>
  </si>
  <si>
    <t>Amelia</t>
  </si>
  <si>
    <t xml:space="preserve">Knott </t>
  </si>
  <si>
    <t>amelia.knott@gmail.com</t>
  </si>
  <si>
    <t>emma_new@yahoo.co.uk</t>
  </si>
  <si>
    <t>slehardy@hotmail.com</t>
  </si>
  <si>
    <t>cw</t>
  </si>
  <si>
    <t>cl</t>
  </si>
  <si>
    <t>Promoted to Premiership</t>
  </si>
  <si>
    <t>Relegated to Div 1</t>
  </si>
  <si>
    <t>Moved to Div 1</t>
  </si>
  <si>
    <t>Withdrawn from league</t>
  </si>
  <si>
    <t>home</t>
  </si>
  <si>
    <t>away</t>
  </si>
  <si>
    <t>home host</t>
  </si>
  <si>
    <t>home team</t>
  </si>
  <si>
    <t>Purley Blues</t>
  </si>
  <si>
    <t>Blackheath Legends</t>
  </si>
  <si>
    <t>Spare</t>
  </si>
  <si>
    <t>Playoffs</t>
  </si>
  <si>
    <t>Weekend</t>
  </si>
  <si>
    <t xml:space="preserve">Wst London 1 </t>
  </si>
  <si>
    <t>Blackheath Storm</t>
  </si>
  <si>
    <t xml:space="preserve">Clapham </t>
  </si>
  <si>
    <t xml:space="preserve">Hitchin </t>
  </si>
  <si>
    <t xml:space="preserve">Berkshire </t>
  </si>
  <si>
    <t>League positions</t>
  </si>
  <si>
    <t>Blues</t>
  </si>
  <si>
    <t>13th Feb</t>
  </si>
  <si>
    <t>20th Mar</t>
  </si>
  <si>
    <t>6th Mar</t>
  </si>
  <si>
    <t>Home Team</t>
  </si>
  <si>
    <t>Away Team</t>
  </si>
  <si>
    <t>Host</t>
  </si>
  <si>
    <t>11.00am</t>
  </si>
  <si>
    <t>12.30pm</t>
  </si>
  <si>
    <t>Time</t>
  </si>
  <si>
    <t>PREM</t>
  </si>
  <si>
    <t>DIV 1</t>
  </si>
  <si>
    <t>1st</t>
  </si>
  <si>
    <t>2nd</t>
  </si>
  <si>
    <t>3rd</t>
  </si>
  <si>
    <t>4th</t>
  </si>
  <si>
    <t>5th</t>
  </si>
  <si>
    <t>6th</t>
  </si>
  <si>
    <t>7th</t>
  </si>
  <si>
    <t>8th</t>
  </si>
  <si>
    <t>Timestamp</t>
  </si>
  <si>
    <t>Entry</t>
  </si>
  <si>
    <t>Home Ground address:</t>
  </si>
  <si>
    <t>Telephone</t>
  </si>
  <si>
    <t>Please list 6 of your top players.</t>
  </si>
  <si>
    <t>Umpires name and email</t>
  </si>
  <si>
    <t>Notes</t>
  </si>
  <si>
    <t>Rosebowl location preference</t>
  </si>
  <si>
    <t>R</t>
  </si>
  <si>
    <t>N/A</t>
  </si>
  <si>
    <t>Main contact:</t>
  </si>
  <si>
    <t>Dordie Brett</t>
  </si>
  <si>
    <t xml:space="preserve">Sacha Gordon - agordon82@hotmail.com
Caroline Ayling - caroline.ayling@synergy-sponsorship.com
Dordie Brett - dordie@hotmail.com
</t>
  </si>
  <si>
    <t>Central London - Regent's Park</t>
  </si>
  <si>
    <t>Prem contact:</t>
  </si>
  <si>
    <t>Div 1 contact:</t>
  </si>
  <si>
    <t>Rosebowl contact:</t>
  </si>
  <si>
    <t>Sacha Gordon</t>
  </si>
  <si>
    <t>agordon82@hotmail.com</t>
  </si>
  <si>
    <t>07736 175820</t>
  </si>
  <si>
    <t>Other:</t>
  </si>
  <si>
    <t>Caroline Ayling</t>
  </si>
  <si>
    <t>caroline.ayling@synergy-sponsorship.com</t>
  </si>
  <si>
    <t>07801 351950</t>
  </si>
  <si>
    <t>PL, R</t>
  </si>
  <si>
    <t>Briony Sutcliffe (Secretary)</t>
  </si>
  <si>
    <t>briony.sutcliffe@btinternet.com</t>
  </si>
  <si>
    <t>Lara Owen (Level 2) lara.owen@mouchel.com
Debbie Sumner (Level 2) debbie.sumner@candidatemanager.net (needs retesting asap)
Megan Miller (Level 1) mmiller.mm@gmail.com
We would definitely like a course - we have at least 5 people to send along to one - but it needs to be a full level 1 course, not just an evening refresher course (unless complete beginners can go to those as well?)</t>
  </si>
  <si>
    <t>We are looking into a new home ground so I will update if we need to change that address.</t>
  </si>
  <si>
    <t>Lara Owen</t>
  </si>
  <si>
    <t>07779 944846</t>
  </si>
  <si>
    <t>Becky Singleton</t>
  </si>
  <si>
    <t>rebecca@singlelaw.com</t>
  </si>
  <si>
    <t>07845 254415</t>
  </si>
  <si>
    <t>Anneka Patel</t>
  </si>
  <si>
    <t>anneka.patel@edelman.com</t>
  </si>
  <si>
    <t>07810 861718</t>
  </si>
  <si>
    <t>PL</t>
  </si>
  <si>
    <t>Old Albanians
Woollam Playing Fields
160 Harpenden Road
St Albans
Herts
AL3 6BB</t>
  </si>
  <si>
    <t>Lucy Wray</t>
  </si>
  <si>
    <t>lucy@lucywray.com</t>
  </si>
  <si>
    <t>0793 2152200</t>
  </si>
  <si>
    <t>Fiona Gee (McIntyre)</t>
  </si>
  <si>
    <t>f.a.gee@hotmail.co.uk</t>
  </si>
  <si>
    <t xml:space="preserve">Cobham </t>
  </si>
  <si>
    <t xml:space="preserve">Old Surbitonians Memorial Ground
Fairmile Lane
Cobham
Surrey
KT11 2BU
</t>
  </si>
  <si>
    <t>Jan Kiddle</t>
  </si>
  <si>
    <t>j.kiddle@btconnect.com</t>
  </si>
  <si>
    <t>07816 519539</t>
  </si>
  <si>
    <t>Jan Kiddle Level 2
Catharine Boardman level 1</t>
  </si>
  <si>
    <t>South - Blues Ground @ Croydon</t>
  </si>
  <si>
    <t>Kaitlan Biondi</t>
  </si>
  <si>
    <t>biondik@allegheny.edu</t>
  </si>
  <si>
    <t>07795 197145</t>
  </si>
  <si>
    <t>Royal Holloway University of London</t>
  </si>
  <si>
    <t>D1</t>
  </si>
  <si>
    <t>Royal Holloway Sports Field
Nobles Way
Egham
Surrey
TW20 9RJ</t>
  </si>
  <si>
    <t>Mark Winter</t>
  </si>
  <si>
    <t>markjameswinter@yahoo.co.uk</t>
  </si>
  <si>
    <t>07823 888093</t>
  </si>
  <si>
    <t xml:space="preserve">Kat Bentz : kittykat.bentz@googlemail.com
Emma Margrave :  emargrave11@gmail.com </t>
  </si>
  <si>
    <t>Kat Bentz</t>
  </si>
  <si>
    <t>kittykat.bentz@googlemail.com</t>
  </si>
  <si>
    <t>07971 040163</t>
  </si>
  <si>
    <t>D1, R</t>
  </si>
  <si>
    <t>Blueharts Hockey Club
Lucas Lane
Hitchin
Herts
SG5 2JA</t>
  </si>
  <si>
    <t>0777 0447 305</t>
  </si>
  <si>
    <t>Sandra Halliwell - sandramh5@aol.com
Gill Giles - giles.family999@btinternet.com
Note : we would like more umpires to be tested.  Alison Leigh has already contacted laxumps for a refresher course, which I believe will be held prior to the beginning of the season.</t>
  </si>
  <si>
    <t>We would be unable to host prior to beginning of Oct due to ground being used for Cricket.</t>
  </si>
  <si>
    <t>Essex Blades</t>
  </si>
  <si>
    <t xml:space="preserve">Essex University
Wivenhoe Park
Colchester
Essex
CO4 3SQ
</t>
  </si>
  <si>
    <t>Anthony Barraclough</t>
  </si>
  <si>
    <t>anthonybarraclough@gmail.com</t>
  </si>
  <si>
    <t>07825 630260</t>
  </si>
  <si>
    <t>To be confirmed, umpire course date arranged for early September</t>
  </si>
  <si>
    <t>Alex Moseley</t>
  </si>
  <si>
    <t>amosel@essex.ac.uk</t>
  </si>
  <si>
    <t>07952 526283</t>
  </si>
  <si>
    <t>Cougars</t>
  </si>
  <si>
    <t xml:space="preserve">Old Caterhamians Sports Club
Park Avenue
Caterham
Surrey
CR3 6AH
</t>
  </si>
  <si>
    <t>Alex Waterman</t>
  </si>
  <si>
    <t>alex@thewatermans.biz</t>
  </si>
  <si>
    <t>07753 845590</t>
  </si>
  <si>
    <t>We will be using Lax Umps and will ensure all umpires are in place once we know the dates we are due to umpire
We are in the process of trying to gain umpire qualifications.</t>
  </si>
  <si>
    <t xml:space="preserve">16th Oct - Prefer not to play if possible._x000D_
18th Dec - Pitches can get very wet and boggey this time of year._x000D_
</t>
  </si>
  <si>
    <t>Clapham Lacrosse Club</t>
  </si>
  <si>
    <t>Angela Tupper</t>
  </si>
  <si>
    <t>angela@angelatupper.com</t>
  </si>
  <si>
    <t>07967 107949</t>
  </si>
  <si>
    <t>Angela Tupper angela@angelatupper.com
Jo Milton jo@privateeyeproperty.com
Ellie Fraser eleanor.fraser@rbs.co.uk
Charlotte Baird charlotte_baird@hotmail.co.uk
We would like to get more qualified and qualifications for two of the above expire in October so a course would be great!</t>
  </si>
  <si>
    <t>None that we know, but please see note about pitch confirmation above.
We have two contacts for playing captains so have entered the additional contact details in the Div 1 section, though we are not entering a Div 1 team!</t>
  </si>
  <si>
    <t>Nicola Pigott</t>
  </si>
  <si>
    <t>nicola.pigott@deafchildworldwide.org</t>
  </si>
  <si>
    <t>07872 162460</t>
  </si>
  <si>
    <t>Henritta Marsh Smith</t>
  </si>
  <si>
    <t>hms2707@gmail.com</t>
  </si>
  <si>
    <t>07734 267150</t>
  </si>
  <si>
    <t>Charlie Lankston</t>
  </si>
  <si>
    <t>charlie_lankston@hotmail.co.uk</t>
  </si>
  <si>
    <t>07855 130005</t>
  </si>
  <si>
    <t>Newbury Royals</t>
  </si>
  <si>
    <t>St Bartholomews School
Andover Road
Newbury
Berkshire
RG14 6JP</t>
  </si>
  <si>
    <t>Becky Thomas</t>
  </si>
  <si>
    <t>thomasr1104@yahoo.co.uk</t>
  </si>
  <si>
    <t>07788 533793</t>
  </si>
  <si>
    <t>Stephanie Webb  webbs10@hotmail.co.uk
Becky Thomas thomasr1104@yahoo.co.uk
Dot Fenn hotshotdot@hotmail.com
Asha Niven asha_666@hotmail.com</t>
  </si>
  <si>
    <t>Stephanie Webb</t>
  </si>
  <si>
    <t>webbs10@hotmail.co.uk</t>
  </si>
  <si>
    <t>07716 376948</t>
  </si>
  <si>
    <t>Emily Fay Vickers (sec)
Rachel O'Brien (fixtures)</t>
  </si>
  <si>
    <t>emilyfayayers@googlemail.com
rachael.e.obrien@googlemail.com</t>
  </si>
  <si>
    <t xml:space="preserve">07717 750016 </t>
  </si>
  <si>
    <t>The Ibis Club
Scours Lane
Tilehurst
Reading
RG30 6AY</t>
  </si>
  <si>
    <t>Tracy Averies</t>
  </si>
  <si>
    <t>Tracy Averies
LDO to be appointed - qualified each time</t>
  </si>
  <si>
    <t>Blackheath Lacrosse</t>
  </si>
  <si>
    <t>PL, D1, R</t>
  </si>
  <si>
    <t>The Hub
Outer Circle
Regents Park
London
NW1 4RU</t>
  </si>
  <si>
    <t>Emily Chong</t>
  </si>
  <si>
    <t>0773 902 4778</t>
  </si>
  <si>
    <t xml:space="preserve">Emma Agnew
Lucy Wilby
Hermoine Plumptre
Lizzie Brown
Elaine Ratcliffe
Sammie Jo Coxon
</t>
  </si>
  <si>
    <t>Lucy Wilby 077 86 430 528
Emily Chong 077 390 24 778
Izzy Bishop 078 2516 1897
Elsie Blackshaw 0751 008 6851
portia Higgs 075 95 769 521</t>
  </si>
  <si>
    <t>Can't host before 1 Oct and after 1 Apr</t>
  </si>
  <si>
    <t>Legends@blackheathlacrosse.co.uk</t>
  </si>
  <si>
    <t>077 86 430 528</t>
  </si>
  <si>
    <t>Fiona Cross</t>
  </si>
  <si>
    <t>Storm@blackheathlacrosse.co.uk</t>
  </si>
  <si>
    <t>07951 929 312</t>
  </si>
  <si>
    <t>Carly Smith</t>
  </si>
  <si>
    <t>rosebowl@blackheathlacrosse.co.uk</t>
  </si>
  <si>
    <t>07917 773 281</t>
  </si>
  <si>
    <t>Berkhamsted Collegiate Ground
Chesham Road
Berkhamsted
HP4 3BW</t>
  </si>
  <si>
    <t>Laura Parkinson</t>
  </si>
  <si>
    <t>laura.parkinson@rpc.co.uk</t>
  </si>
  <si>
    <t>07780 677082</t>
  </si>
  <si>
    <t>No qualified umpires yet.</t>
  </si>
  <si>
    <t>Do not host dates awaiting confirmation from groundsman. Will provide ASAP.</t>
  </si>
  <si>
    <t>REIGATE PRIORY  DRAGONFLIES</t>
  </si>
  <si>
    <t>Reigate Priory Cricket Club
Park Lane
Reigate
RH2 8JX</t>
  </si>
  <si>
    <t>Ray Wood</t>
  </si>
  <si>
    <t>zenith.sport@yahoo.co.uk</t>
  </si>
  <si>
    <t>07877 337364</t>
  </si>
  <si>
    <t>We have 1 at the moment. Jo Simmons.</t>
  </si>
  <si>
    <t>Holly Mcintosh(captain)</t>
  </si>
  <si>
    <t xml:space="preserve">to follow </t>
  </si>
  <si>
    <t>to follow</t>
  </si>
  <si>
    <t>Putney Lacrosse Club</t>
  </si>
  <si>
    <t>Richardson Evans Memorial Playing Fields
Stag Lane
Roehampton Vale
London
SW15 3PQ</t>
  </si>
  <si>
    <t>Libby Finch</t>
  </si>
  <si>
    <t>putneylacrosse@gmail.com</t>
  </si>
  <si>
    <t xml:space="preserve">Olivia Finch olivia.finch@googlemail.com
Justine Hunt jayandtim@btinternet.com </t>
  </si>
  <si>
    <t>As of now, no conflicts for dates to host</t>
  </si>
  <si>
    <t>Sarah Feurey</t>
  </si>
  <si>
    <t>sfeurey@gmail.com</t>
  </si>
  <si>
    <t>07726 437637</t>
  </si>
  <si>
    <t>The Lady Eleanor Holles School
Hanworth Road
Hampton
Middlesex
TW12 3HF</t>
  </si>
  <si>
    <t>laura.pollard@vodafone.com</t>
  </si>
  <si>
    <t>07969 470234</t>
  </si>
  <si>
    <t>Laura Pollard
Juliet Philips
Emma Oliver
Cat Charman
Nicky Tilbury
Kerry Kemp</t>
  </si>
  <si>
    <t>Juliet Philips; juliet_phillips@yahoo.com
Paul Monaghan; chrissie.louise@hotmail.co.uk
Tim Brewster; tim_brewster@hotmail.com</t>
  </si>
  <si>
    <t>emma.oliver@oldvictheatre.com</t>
  </si>
  <si>
    <t>07881 623131</t>
  </si>
  <si>
    <t>Old Walcountian Sports Club
Carshalton Road
Woodmansterne
South London
SM7 3HU</t>
  </si>
  <si>
    <t>Theresa Whitmarsh</t>
  </si>
  <si>
    <t>Charlotte Kiddle charlotte.kiddle@brainjuicer.com
Heather Carroll heather_carroll@hotmail.com
Theresa Whitmarsh (need to renew) treetop21@hotmail.com</t>
  </si>
  <si>
    <t>Clair Huish</t>
  </si>
  <si>
    <t>huish@hotmail.com</t>
  </si>
  <si>
    <t>07983 577292</t>
  </si>
  <si>
    <t xml:space="preserve">Monks Walk School
Knightsfield
Welwyn Garden City
Hertfordshire
AL8 7NL
</t>
  </si>
  <si>
    <t>Katie Tiley</t>
  </si>
  <si>
    <t>katietiley291@gmail.com</t>
  </si>
  <si>
    <t>07779 919977</t>
  </si>
  <si>
    <t xml:space="preserve">We currently have no qualified umpires
As a relatively new Club we have been asking for the last year for help in getting an umpires course run in our area - we have no shortage of people willing to go on it!
</t>
  </si>
  <si>
    <t>Barnes Sports Club
Lonsdale Road
Barnes
SW13 9QL</t>
  </si>
  <si>
    <t>lindsay.j.davis@uk.pwc.com</t>
  </si>
  <si>
    <t>07763 345548</t>
  </si>
  <si>
    <t>Annabel Thorburn
Julia Rennie
Hannah Grant
Sophie LeHardy
Marina Wong
Emily Knight</t>
  </si>
  <si>
    <t>Lindsay Davis – as left
Charlotte Williams - charlottewilliams00@hotmail.com
Polly McGivern - pollymcgivern@hotmail.com 
Sarah Bailey - sjbailey18@hotmail.com
Hannah Grant - hannahgrant1@hotmail.co.uk
Marina Wong - marinawong@groupeseb.co.uk</t>
  </si>
  <si>
    <t>Cannot host before November 13th</t>
  </si>
  <si>
    <t>Hannah Grant</t>
  </si>
  <si>
    <t>hannahgrant1@hotmail.co.uk</t>
  </si>
  <si>
    <t>07740 486376</t>
  </si>
  <si>
    <t>Victoria Lever</t>
  </si>
  <si>
    <t>torlever@hotmail.co.uk</t>
  </si>
  <si>
    <t>07940 950318</t>
  </si>
  <si>
    <t>Sarah Bailey</t>
  </si>
  <si>
    <t>sjbailey18@hotmail.com</t>
  </si>
  <si>
    <t>07862 713807</t>
  </si>
  <si>
    <t>League Date 1</t>
  </si>
  <si>
    <t>League Date 2</t>
  </si>
  <si>
    <t>League Date 5</t>
  </si>
  <si>
    <t>League Date 4</t>
  </si>
  <si>
    <t>League Date 3</t>
  </si>
  <si>
    <t>League Date 6</t>
  </si>
  <si>
    <t>League Date 7</t>
  </si>
  <si>
    <t>Playoff 1 - League date 8</t>
  </si>
  <si>
    <t>Playoff 2 - League date 9</t>
  </si>
  <si>
    <t>Playoff 3 - League date 10</t>
  </si>
  <si>
    <t>Fill in from separate playoff sheet</t>
  </si>
  <si>
    <t>Spare Date</t>
  </si>
  <si>
    <t>Spare date</t>
  </si>
  <si>
    <t>25th September</t>
  </si>
  <si>
    <t>2nd October</t>
  </si>
  <si>
    <t>16th October</t>
  </si>
  <si>
    <t>6th November</t>
  </si>
  <si>
    <t>13th November</t>
  </si>
  <si>
    <t>18th December</t>
  </si>
  <si>
    <t>15th January</t>
  </si>
  <si>
    <t>Playoff 1 - 12th February</t>
  </si>
  <si>
    <t>Playoff 2 - 4th March</t>
  </si>
  <si>
    <t>Playoff 3 - 18th March</t>
  </si>
  <si>
    <t>West London 1</t>
  </si>
  <si>
    <t>12th February</t>
  </si>
  <si>
    <t>i</t>
  </si>
  <si>
    <t>j</t>
  </si>
  <si>
    <t>k</t>
  </si>
  <si>
    <t>8th January</t>
  </si>
  <si>
    <t>4th March</t>
  </si>
  <si>
    <t>18th March</t>
  </si>
  <si>
    <t>5</t>
  </si>
  <si>
    <t xml:space="preserve">b, e </t>
  </si>
  <si>
    <t>not hitchin</t>
  </si>
  <si>
    <t xml:space="preserve">h = </t>
  </si>
  <si>
    <t>cougars</t>
  </si>
  <si>
    <t>not blackheath</t>
  </si>
  <si>
    <t>not WL</t>
  </si>
  <si>
    <t>a,b,c,d,e,i,j,k</t>
  </si>
  <si>
    <t>West London 2</t>
  </si>
  <si>
    <t>Royal Holloway</t>
  </si>
  <si>
    <t>Reigate</t>
  </si>
  <si>
    <t>Spare date - 1st April</t>
  </si>
  <si>
    <t xml:space="preserve">b, c </t>
  </si>
  <si>
    <t>b,c,a,d,g,h,f,</t>
  </si>
  <si>
    <t>16th oct, 18th dec</t>
  </si>
  <si>
    <t>13th nov</t>
  </si>
  <si>
    <t xml:space="preserve">a,b,c,e, g, i, j </t>
  </si>
  <si>
    <t>not WL2 - WL1 hosting</t>
  </si>
  <si>
    <t>not blackheath2 - blackheath 1 hosting</t>
  </si>
  <si>
    <t>fg</t>
  </si>
  <si>
    <t>dfk</t>
  </si>
  <si>
    <t>2nd nov</t>
  </si>
  <si>
    <t>not pendley</t>
  </si>
  <si>
    <t>Fiona Scott</t>
  </si>
  <si>
    <t>harpendenlacrosseseniors@hotmail.co.uk</t>
  </si>
  <si>
    <t>07986 346424</t>
  </si>
  <si>
    <t>Kate Nelson Lee  knelsonlee@hotmail.com
Fiona Gee - f.a.gee@hotmail.co.uk</t>
  </si>
  <si>
    <t>Please could we request to avoid any dates that coincide with Wales or Scotland training dates as well as big school tournaments (let me know if you need me to find out Wales / Scotland training weekends from the national players of those respecitive teams)</t>
  </si>
  <si>
    <t>Division 1</t>
  </si>
  <si>
    <t>tbc</t>
  </si>
  <si>
    <t>Rickmansworth Masonic School
Chorleywood Road
Rickmansworth
Herts
WD3 4HF
(Lower Pitches at rear of school near pavilion)</t>
  </si>
  <si>
    <t xml:space="preserve">Haydons Road Recreation Ground
Haydons Road
SW19 1EZ
</t>
  </si>
  <si>
    <t>22nd October</t>
  </si>
  <si>
    <t>South Clubs and Colleges Tournament</t>
  </si>
  <si>
    <t>Caterham</t>
  </si>
  <si>
    <t>29th January</t>
  </si>
  <si>
    <t>Indoor Tournament</t>
  </si>
  <si>
    <t>24th March</t>
  </si>
  <si>
    <t>National Universities and Clubs Championships - 1st Teams</t>
  </si>
  <si>
    <t>25th March</t>
  </si>
  <si>
    <t>National Universities and Clubs Championships - 2nd Teams
National Universities and Clubs Championships - Mixed</t>
  </si>
  <si>
    <t>x</t>
  </si>
  <si>
    <t xml:space="preserve">Pendley </t>
  </si>
  <si>
    <t xml:space="preserve">Essex Blades </t>
  </si>
  <si>
    <t xml:space="preserve">Royal Holloway </t>
  </si>
  <si>
    <t>Newbury</t>
  </si>
  <si>
    <t>P</t>
  </si>
  <si>
    <t xml:space="preserve">26th Feb </t>
  </si>
  <si>
    <t>Home team</t>
  </si>
  <si>
    <t>Away team</t>
  </si>
  <si>
    <t>Not playing</t>
  </si>
  <si>
    <t>Original date</t>
  </si>
  <si>
    <t>rearranged date?</t>
  </si>
  <si>
    <t>vs</t>
  </si>
  <si>
    <t>25th Feb</t>
  </si>
  <si>
    <t>Essex</t>
  </si>
  <si>
    <t>12th Feb</t>
  </si>
</sst>
</file>

<file path=xl/styles.xml><?xml version="1.0" encoding="utf-8"?>
<styleSheet xmlns="http://schemas.openxmlformats.org/spreadsheetml/2006/main">
  <numFmts count="5">
    <numFmt numFmtId="6" formatCode="&quot;£&quot;#,##0;[Red]\-&quot;£&quot;#,##0"/>
    <numFmt numFmtId="43" formatCode="_-* #,##0.00_-;\-* #,##0.00_-;_-* &quot;-&quot;??_-;_-@_-"/>
    <numFmt numFmtId="164" formatCode="0_ ;[Red]\-0\ "/>
    <numFmt numFmtId="165" formatCode="#,##0_ ;[Red]\-#,##0\ "/>
    <numFmt numFmtId="166" formatCode="[$-F800]dddd\,\ mmmm\ dd\,\ yyyy"/>
  </numFmts>
  <fonts count="40">
    <font>
      <sz val="12"/>
      <name val="Arial MT"/>
    </font>
    <font>
      <sz val="10"/>
      <name val="Arial"/>
    </font>
    <font>
      <sz val="10"/>
      <name val="Arial"/>
    </font>
    <font>
      <sz val="9"/>
      <name val="Arial MT"/>
    </font>
    <font>
      <b/>
      <sz val="9"/>
      <name val="Arial MT"/>
    </font>
    <font>
      <sz val="12"/>
      <name val="Arial MT"/>
    </font>
    <font>
      <b/>
      <sz val="12"/>
      <name val="Arial MT"/>
    </font>
    <font>
      <sz val="12"/>
      <color indexed="48"/>
      <name val="Arial MT"/>
    </font>
    <font>
      <sz val="10"/>
      <name val="Arial MT"/>
    </font>
    <font>
      <b/>
      <sz val="10"/>
      <name val="Arial MT"/>
    </font>
    <font>
      <sz val="9"/>
      <name val="Arial"/>
      <family val="2"/>
    </font>
    <font>
      <u/>
      <sz val="9"/>
      <color indexed="12"/>
      <name val="Arial"/>
      <family val="2"/>
    </font>
    <font>
      <u/>
      <sz val="10"/>
      <color indexed="12"/>
      <name val="Arial"/>
    </font>
    <font>
      <b/>
      <i/>
      <sz val="9"/>
      <name val="Arial MT"/>
    </font>
    <font>
      <sz val="12"/>
      <name val="Arial MT"/>
    </font>
    <font>
      <b/>
      <sz val="9"/>
      <name val="Arial"/>
      <family val="2"/>
    </font>
    <font>
      <b/>
      <sz val="12"/>
      <color indexed="10"/>
      <name val="Arial MT"/>
    </font>
    <font>
      <b/>
      <u/>
      <sz val="12"/>
      <name val="Arial MT"/>
    </font>
    <font>
      <b/>
      <u/>
      <sz val="9"/>
      <name val="Arial MT"/>
    </font>
    <font>
      <sz val="10"/>
      <color indexed="12"/>
      <name val="Arial"/>
      <family val="2"/>
    </font>
    <font>
      <sz val="9"/>
      <color indexed="12"/>
      <name val="Arial"/>
      <family val="2"/>
    </font>
    <font>
      <sz val="8"/>
      <name val="Arial MT"/>
    </font>
    <font>
      <sz val="11"/>
      <name val="Arial"/>
      <family val="2"/>
    </font>
    <font>
      <vertAlign val="superscript"/>
      <sz val="11"/>
      <name val="Arial"/>
      <family val="2"/>
    </font>
    <font>
      <b/>
      <u/>
      <sz val="11"/>
      <name val="Arial"/>
      <family val="2"/>
    </font>
    <font>
      <sz val="10"/>
      <name val="Arial"/>
      <family val="2"/>
    </font>
    <font>
      <b/>
      <sz val="10"/>
      <color indexed="21"/>
      <name val="Century Gothic"/>
      <family val="2"/>
    </font>
    <font>
      <i/>
      <sz val="9"/>
      <name val="Arial"/>
      <family val="2"/>
    </font>
    <font>
      <i/>
      <u/>
      <sz val="10"/>
      <color indexed="12"/>
      <name val="Arial"/>
      <family val="2"/>
    </font>
    <font>
      <sz val="10"/>
      <color indexed="12"/>
      <name val="Arial"/>
    </font>
    <font>
      <b/>
      <u/>
      <sz val="10"/>
      <name val="Arial MT"/>
    </font>
    <font>
      <u/>
      <sz val="10"/>
      <color indexed="12"/>
      <name val="Arial"/>
      <family val="2"/>
    </font>
    <font>
      <sz val="10"/>
      <color indexed="18"/>
      <name val="Arial"/>
      <family val="2"/>
    </font>
    <font>
      <sz val="11"/>
      <name val="Calibri"/>
      <family val="2"/>
    </font>
    <font>
      <sz val="12"/>
      <name val="Times New Roman"/>
      <family val="1"/>
    </font>
    <font>
      <b/>
      <sz val="10"/>
      <name val="Arial"/>
      <family val="2"/>
    </font>
    <font>
      <u/>
      <sz val="9"/>
      <color indexed="12"/>
      <name val="Arial"/>
      <family val="2"/>
    </font>
    <font>
      <u/>
      <sz val="10"/>
      <color theme="10"/>
      <name val="Arial"/>
      <family val="2"/>
    </font>
    <font>
      <b/>
      <sz val="10"/>
      <name val="Calibri"/>
      <family val="2"/>
      <scheme val="minor"/>
    </font>
    <font>
      <sz val="10"/>
      <name val="Calibri"/>
      <family val="2"/>
      <scheme val="minor"/>
    </font>
  </fonts>
  <fills count="14">
    <fill>
      <patternFill patternType="none"/>
    </fill>
    <fill>
      <patternFill patternType="gray125"/>
    </fill>
    <fill>
      <patternFill patternType="solid">
        <fgColor indexed="41"/>
        <bgColor indexed="64"/>
      </patternFill>
    </fill>
    <fill>
      <patternFill patternType="solid">
        <fgColor indexed="22"/>
        <bgColor indexed="64"/>
      </patternFill>
    </fill>
    <fill>
      <patternFill patternType="solid">
        <fgColor indexed="15"/>
        <bgColor indexed="64"/>
      </patternFill>
    </fill>
    <fill>
      <patternFill patternType="solid">
        <fgColor indexed="27"/>
        <bgColor indexed="64"/>
      </patternFill>
    </fill>
    <fill>
      <patternFill patternType="solid">
        <fgColor indexed="10"/>
        <bgColor indexed="64"/>
      </patternFill>
    </fill>
    <fill>
      <patternFill patternType="solid">
        <fgColor indexed="57"/>
        <bgColor indexed="64"/>
      </patternFill>
    </fill>
    <fill>
      <patternFill patternType="solid">
        <fgColor indexed="51"/>
        <bgColor indexed="64"/>
      </patternFill>
    </fill>
    <fill>
      <patternFill patternType="solid">
        <fgColor indexed="13"/>
        <bgColor indexed="64"/>
      </patternFill>
    </fill>
    <fill>
      <patternFill patternType="solid">
        <fgColor indexed="52"/>
        <bgColor indexed="64"/>
      </patternFill>
    </fill>
    <fill>
      <patternFill patternType="solid">
        <fgColor indexed="50"/>
        <bgColor indexed="64"/>
      </patternFill>
    </fill>
    <fill>
      <patternFill patternType="solid">
        <fgColor indexed="9"/>
        <bgColor indexed="64"/>
      </patternFill>
    </fill>
    <fill>
      <patternFill patternType="solid">
        <fgColor rgb="FF92D050"/>
        <bgColor indexed="64"/>
      </patternFill>
    </fill>
  </fills>
  <borders count="88">
    <border>
      <left/>
      <right/>
      <top/>
      <bottom/>
      <diagonal/>
    </border>
    <border>
      <left/>
      <right/>
      <top/>
      <bottom style="medium">
        <color indexed="64"/>
      </bottom>
      <diagonal/>
    </border>
    <border>
      <left/>
      <right style="medium">
        <color indexed="64"/>
      </right>
      <top/>
      <bottom/>
      <diagonal/>
    </border>
    <border>
      <left style="medium">
        <color indexed="64"/>
      </left>
      <right/>
      <top/>
      <bottom style="medium">
        <color indexed="64"/>
      </bottom>
      <diagonal/>
    </border>
    <border>
      <left style="medium">
        <color indexed="64"/>
      </left>
      <right/>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medium">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bottom style="medium">
        <color indexed="8"/>
      </bottom>
      <diagonal/>
    </border>
    <border>
      <left style="thin">
        <color indexed="64"/>
      </left>
      <right/>
      <top/>
      <bottom style="medium">
        <color indexed="64"/>
      </bottom>
      <diagonal/>
    </border>
    <border>
      <left/>
      <right style="thin">
        <color indexed="64"/>
      </right>
      <top/>
      <bottom style="medium">
        <color indexed="64"/>
      </bottom>
      <diagonal/>
    </border>
    <border>
      <left style="double">
        <color indexed="8"/>
      </left>
      <right style="thin">
        <color indexed="8"/>
      </right>
      <top/>
      <bottom/>
      <diagonal/>
    </border>
    <border>
      <left style="double">
        <color indexed="8"/>
      </left>
      <right style="thin">
        <color indexed="8"/>
      </right>
      <top style="double">
        <color indexed="8"/>
      </top>
      <bottom/>
      <diagonal/>
    </border>
    <border>
      <left style="double">
        <color indexed="8"/>
      </left>
      <right style="thin">
        <color indexed="8"/>
      </right>
      <top/>
      <bottom style="double">
        <color indexed="8"/>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top style="double">
        <color indexed="8"/>
      </top>
      <bottom/>
      <diagonal/>
    </border>
    <border>
      <left style="thin">
        <color indexed="8"/>
      </left>
      <right/>
      <top style="double">
        <color indexed="8"/>
      </top>
      <bottom/>
      <diagonal/>
    </border>
    <border>
      <left/>
      <right style="double">
        <color indexed="8"/>
      </right>
      <top style="double">
        <color indexed="8"/>
      </top>
      <bottom/>
      <diagonal/>
    </border>
    <border>
      <left/>
      <right/>
      <top/>
      <bottom style="double">
        <color indexed="8"/>
      </bottom>
      <diagonal/>
    </border>
    <border>
      <left/>
      <right style="double">
        <color indexed="8"/>
      </right>
      <top/>
      <bottom style="double">
        <color indexed="8"/>
      </bottom>
      <diagonal/>
    </border>
    <border>
      <left style="thin">
        <color indexed="8"/>
      </left>
      <right/>
      <top/>
      <bottom/>
      <diagonal/>
    </border>
    <border>
      <left/>
      <right style="double">
        <color indexed="8"/>
      </right>
      <top/>
      <bottom/>
      <diagonal/>
    </border>
    <border>
      <left style="thin">
        <color indexed="8"/>
      </left>
      <right/>
      <top/>
      <bottom style="double">
        <color indexed="8"/>
      </bottom>
      <diagonal/>
    </border>
    <border>
      <left/>
      <right/>
      <top style="thin">
        <color indexed="64"/>
      </top>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bottom style="thin">
        <color indexed="64"/>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n">
        <color indexed="64"/>
      </left>
      <right style="thick">
        <color indexed="64"/>
      </right>
      <top/>
      <bottom style="thin">
        <color indexed="64"/>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style="medium">
        <color indexed="8"/>
      </bottom>
      <diagonal/>
    </border>
    <border>
      <left/>
      <right style="thin">
        <color indexed="64"/>
      </right>
      <top style="thin">
        <color indexed="64"/>
      </top>
      <bottom/>
      <diagonal/>
    </border>
    <border>
      <left/>
      <right style="thin">
        <color indexed="64"/>
      </right>
      <top/>
      <bottom style="medium">
        <color indexed="8"/>
      </bottom>
      <diagonal/>
    </border>
    <border>
      <left style="thin">
        <color indexed="64"/>
      </left>
      <right style="thin">
        <color indexed="64"/>
      </right>
      <top/>
      <bottom style="medium">
        <color indexed="64"/>
      </bottom>
      <diagonal/>
    </border>
    <border>
      <left style="thin">
        <color indexed="64"/>
      </left>
      <right style="thin">
        <color indexed="64"/>
      </right>
      <top/>
      <bottom style="medium">
        <color indexed="8"/>
      </bottom>
      <diagonal/>
    </border>
    <border>
      <left style="thin">
        <color indexed="64"/>
      </left>
      <right style="thin">
        <color indexed="64"/>
      </right>
      <top style="medium">
        <color indexed="64"/>
      </top>
      <bottom/>
      <diagonal/>
    </border>
    <border>
      <left/>
      <right style="thin">
        <color indexed="64"/>
      </right>
      <top style="double">
        <color indexed="8"/>
      </top>
      <bottom/>
      <diagonal/>
    </border>
    <border>
      <left/>
      <right style="thin">
        <color indexed="64"/>
      </right>
      <top/>
      <bottom style="double">
        <color indexed="8"/>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8"/>
      </right>
      <top/>
      <bottom style="double">
        <color indexed="8"/>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ck">
        <color indexed="64"/>
      </left>
      <right style="thin">
        <color indexed="64"/>
      </right>
      <top/>
      <bottom/>
      <diagonal/>
    </border>
    <border>
      <left style="thin">
        <color indexed="64"/>
      </left>
      <right style="thick">
        <color indexed="64"/>
      </right>
      <top/>
      <bottom/>
      <diagonal/>
    </border>
  </borders>
  <cellStyleXfs count="5">
    <xf numFmtId="0" fontId="0" fillId="0" borderId="0"/>
    <xf numFmtId="43" fontId="2" fillId="0" borderId="0" applyFont="0" applyFill="0" applyBorder="0" applyAlignment="0" applyProtection="0"/>
    <xf numFmtId="0" fontId="12"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1" fillId="0" borderId="0"/>
  </cellStyleXfs>
  <cellXfs count="602">
    <xf numFmtId="0" fontId="0" fillId="0" borderId="0" xfId="0"/>
    <xf numFmtId="0" fontId="3" fillId="0" borderId="0" xfId="0" applyFont="1"/>
    <xf numFmtId="0" fontId="0" fillId="0" borderId="0" xfId="0" applyAlignment="1">
      <alignment horizontal="center"/>
    </xf>
    <xf numFmtId="0" fontId="0" fillId="0" borderId="1" xfId="0" applyBorder="1"/>
    <xf numFmtId="0" fontId="0" fillId="0" borderId="1" xfId="0" applyBorder="1" applyAlignment="1">
      <alignment horizontal="center"/>
    </xf>
    <xf numFmtId="0" fontId="5" fillId="0" borderId="0" xfId="0" applyFont="1" applyAlignment="1">
      <alignment horizontal="center"/>
    </xf>
    <xf numFmtId="0" fontId="6" fillId="0" borderId="1" xfId="0" applyFont="1" applyBorder="1"/>
    <xf numFmtId="0" fontId="6" fillId="0" borderId="1" xfId="0" applyFont="1" applyBorder="1" applyAlignment="1">
      <alignment horizontal="center"/>
    </xf>
    <xf numFmtId="0" fontId="7" fillId="0" borderId="0" xfId="0" applyFont="1"/>
    <xf numFmtId="16" fontId="5" fillId="0" borderId="0" xfId="0" applyNumberFormat="1" applyFont="1" applyAlignment="1">
      <alignment horizontal="center"/>
    </xf>
    <xf numFmtId="0" fontId="6" fillId="0" borderId="0" xfId="0" applyFont="1" applyAlignment="1">
      <alignment horizontal="center"/>
    </xf>
    <xf numFmtId="0" fontId="6" fillId="0" borderId="0" xfId="0" applyFont="1"/>
    <xf numFmtId="0" fontId="8" fillId="0" borderId="0" xfId="0" applyFont="1"/>
    <xf numFmtId="0" fontId="9" fillId="0" borderId="1" xfId="0" applyFont="1" applyBorder="1" applyAlignment="1">
      <alignment horizontal="center"/>
    </xf>
    <xf numFmtId="0" fontId="8" fillId="0" borderId="1" xfId="0" applyFont="1" applyBorder="1"/>
    <xf numFmtId="0" fontId="9" fillId="0" borderId="1" xfId="0" quotePrefix="1" applyFont="1" applyBorder="1" applyAlignment="1">
      <alignment horizontal="center"/>
    </xf>
    <xf numFmtId="0" fontId="8" fillId="0" borderId="0" xfId="0" applyFont="1" applyBorder="1"/>
    <xf numFmtId="0" fontId="0" fillId="0" borderId="0" xfId="0" applyAlignment="1">
      <alignment horizontal="left"/>
    </xf>
    <xf numFmtId="164" fontId="9" fillId="0" borderId="2" xfId="1" applyNumberFormat="1" applyFont="1" applyBorder="1" applyAlignment="1">
      <alignment horizontal="center"/>
    </xf>
    <xf numFmtId="0" fontId="8" fillId="0" borderId="3" xfId="0" applyFont="1" applyBorder="1"/>
    <xf numFmtId="0" fontId="9" fillId="0" borderId="4" xfId="0" applyFont="1" applyBorder="1"/>
    <xf numFmtId="0" fontId="8" fillId="0" borderId="2" xfId="0" applyFont="1" applyBorder="1"/>
    <xf numFmtId="0" fontId="9" fillId="0" borderId="3" xfId="0" applyFont="1" applyBorder="1" applyAlignment="1">
      <alignment horizontal="center"/>
    </xf>
    <xf numFmtId="0" fontId="9" fillId="0" borderId="5" xfId="0" applyFont="1" applyBorder="1" applyAlignment="1">
      <alignment horizontal="center"/>
    </xf>
    <xf numFmtId="0" fontId="8" fillId="0" borderId="4" xfId="0" applyFont="1" applyBorder="1"/>
    <xf numFmtId="164" fontId="8" fillId="0" borderId="0" xfId="1" applyNumberFormat="1" applyFont="1" applyBorder="1" applyAlignment="1">
      <alignment horizontal="center"/>
    </xf>
    <xf numFmtId="0" fontId="8" fillId="0" borderId="5" xfId="0" applyFont="1" applyBorder="1"/>
    <xf numFmtId="165" fontId="8" fillId="0" borderId="0" xfId="1" applyNumberFormat="1" applyFont="1" applyBorder="1" applyAlignment="1">
      <alignment horizontal="center"/>
    </xf>
    <xf numFmtId="165" fontId="9" fillId="0" borderId="2" xfId="1" applyNumberFormat="1" applyFont="1" applyBorder="1" applyAlignment="1">
      <alignment horizontal="center"/>
    </xf>
    <xf numFmtId="164" fontId="8" fillId="0" borderId="0" xfId="0" applyNumberFormat="1" applyFont="1" applyBorder="1"/>
    <xf numFmtId="164" fontId="8" fillId="0" borderId="2" xfId="0" applyNumberFormat="1" applyFont="1" applyBorder="1"/>
    <xf numFmtId="0" fontId="8" fillId="0" borderId="0" xfId="0" applyFont="1" applyAlignment="1">
      <alignment horizontal="left"/>
    </xf>
    <xf numFmtId="16" fontId="8" fillId="0" borderId="0" xfId="0" applyNumberFormat="1" applyFont="1"/>
    <xf numFmtId="0" fontId="9" fillId="0" borderId="0" xfId="0" applyFont="1"/>
    <xf numFmtId="0" fontId="8" fillId="0" borderId="6" xfId="0" applyFont="1" applyBorder="1"/>
    <xf numFmtId="0" fontId="8" fillId="0" borderId="6" xfId="0" applyFont="1" applyBorder="1" applyAlignment="1">
      <alignment horizontal="left"/>
    </xf>
    <xf numFmtId="0" fontId="8" fillId="0" borderId="7" xfId="0" applyFont="1" applyBorder="1"/>
    <xf numFmtId="0" fontId="8" fillId="0" borderId="8" xfId="0" applyFont="1" applyBorder="1"/>
    <xf numFmtId="0" fontId="8" fillId="0" borderId="9" xfId="0" applyFont="1" applyBorder="1"/>
    <xf numFmtId="0" fontId="8" fillId="0" borderId="10" xfId="0" applyFont="1" applyBorder="1"/>
    <xf numFmtId="0" fontId="13" fillId="0" borderId="0" xfId="0" applyFont="1"/>
    <xf numFmtId="0" fontId="14" fillId="0" borderId="0" xfId="0" applyFont="1"/>
    <xf numFmtId="0" fontId="10" fillId="0" borderId="0" xfId="0" applyFont="1" applyBorder="1"/>
    <xf numFmtId="0" fontId="10" fillId="0" borderId="0" xfId="0" applyFont="1" applyBorder="1" applyAlignment="1">
      <alignment horizontal="center"/>
    </xf>
    <xf numFmtId="0" fontId="3" fillId="0" borderId="0" xfId="0" applyFont="1" applyAlignment="1"/>
    <xf numFmtId="0" fontId="15" fillId="0" borderId="1" xfId="0" applyFont="1" applyBorder="1" applyAlignment="1">
      <alignment horizontal="center"/>
    </xf>
    <xf numFmtId="18" fontId="0" fillId="0" borderId="0" xfId="0" applyNumberFormat="1" applyAlignment="1">
      <alignment horizontal="center"/>
    </xf>
    <xf numFmtId="0" fontId="16" fillId="0" borderId="0" xfId="0" applyFont="1" applyAlignment="1">
      <alignment horizontal="center"/>
    </xf>
    <xf numFmtId="0" fontId="16" fillId="0" borderId="1" xfId="0" applyFont="1" applyBorder="1" applyAlignment="1">
      <alignment horizontal="center"/>
    </xf>
    <xf numFmtId="0" fontId="6" fillId="0" borderId="0" xfId="0" applyFont="1" applyAlignment="1">
      <alignment horizontal="left"/>
    </xf>
    <xf numFmtId="0" fontId="6" fillId="0" borderId="0" xfId="0" applyFont="1" applyBorder="1" applyAlignment="1">
      <alignment horizontal="center"/>
    </xf>
    <xf numFmtId="0" fontId="6" fillId="0" borderId="0" xfId="0" applyFont="1" applyBorder="1"/>
    <xf numFmtId="0" fontId="16" fillId="0" borderId="0" xfId="0" applyFont="1" applyBorder="1" applyAlignment="1">
      <alignment horizontal="center"/>
    </xf>
    <xf numFmtId="0" fontId="10" fillId="0" borderId="11" xfId="0" applyFont="1" applyBorder="1"/>
    <xf numFmtId="0" fontId="12" fillId="0" borderId="11" xfId="2" applyBorder="1" applyAlignment="1" applyProtection="1"/>
    <xf numFmtId="0" fontId="19" fillId="0" borderId="11" xfId="2" applyFont="1" applyBorder="1" applyAlignment="1" applyProtection="1">
      <alignment horizontal="center"/>
    </xf>
    <xf numFmtId="0" fontId="10" fillId="0" borderId="11" xfId="0" applyFont="1" applyBorder="1" applyAlignment="1">
      <alignment horizontal="center"/>
    </xf>
    <xf numFmtId="0" fontId="10" fillId="2" borderId="0" xfId="0" applyFont="1" applyFill="1" applyBorder="1"/>
    <xf numFmtId="0" fontId="10" fillId="2" borderId="0" xfId="0" applyFont="1" applyFill="1" applyBorder="1" applyAlignment="1">
      <alignment horizontal="center"/>
    </xf>
    <xf numFmtId="0" fontId="10" fillId="2" borderId="12" xfId="0" applyFont="1" applyFill="1" applyBorder="1"/>
    <xf numFmtId="6" fontId="10" fillId="0" borderId="11" xfId="0" applyNumberFormat="1" applyFont="1" applyBorder="1" applyAlignment="1">
      <alignment horizontal="center"/>
    </xf>
    <xf numFmtId="0" fontId="10" fillId="0" borderId="13" xfId="0" applyFont="1" applyBorder="1"/>
    <xf numFmtId="0" fontId="10" fillId="0" borderId="13" xfId="0" applyFont="1" applyBorder="1" applyAlignment="1">
      <alignment horizontal="center"/>
    </xf>
    <xf numFmtId="0" fontId="10" fillId="2" borderId="14" xfId="0" applyFont="1" applyFill="1" applyBorder="1"/>
    <xf numFmtId="0" fontId="10" fillId="0" borderId="11" xfId="0" quotePrefix="1" applyFont="1" applyBorder="1"/>
    <xf numFmtId="0" fontId="10" fillId="0" borderId="13" xfId="0" quotePrefix="1" applyFont="1" applyBorder="1"/>
    <xf numFmtId="0" fontId="12" fillId="0" borderId="13" xfId="2" applyBorder="1" applyAlignment="1" applyProtection="1"/>
    <xf numFmtId="0" fontId="19" fillId="0" borderId="13" xfId="2" applyFont="1" applyBorder="1" applyAlignment="1" applyProtection="1">
      <alignment horizontal="center"/>
    </xf>
    <xf numFmtId="6" fontId="10" fillId="0" borderId="13" xfId="0" applyNumberFormat="1" applyFont="1" applyBorder="1" applyAlignment="1">
      <alignment horizontal="center"/>
    </xf>
    <xf numFmtId="0" fontId="10" fillId="2" borderId="0" xfId="0" quotePrefix="1" applyFont="1" applyFill="1" applyBorder="1"/>
    <xf numFmtId="0" fontId="11" fillId="2" borderId="0" xfId="2" applyFont="1" applyFill="1" applyBorder="1" applyAlignment="1" applyProtection="1"/>
    <xf numFmtId="0" fontId="20" fillId="2" borderId="0" xfId="2" applyFont="1" applyFill="1" applyBorder="1" applyAlignment="1" applyProtection="1">
      <alignment horizontal="center"/>
    </xf>
    <xf numFmtId="0" fontId="10" fillId="2" borderId="15" xfId="0" applyFont="1" applyFill="1" applyBorder="1"/>
    <xf numFmtId="0" fontId="11" fillId="0" borderId="11" xfId="2" applyFont="1" applyBorder="1" applyAlignment="1" applyProtection="1"/>
    <xf numFmtId="0" fontId="20" fillId="0" borderId="13" xfId="2" applyFont="1" applyBorder="1" applyAlignment="1" applyProtection="1">
      <alignment horizontal="center"/>
    </xf>
    <xf numFmtId="0" fontId="20" fillId="0" borderId="11" xfId="2" applyFont="1" applyBorder="1" applyAlignment="1" applyProtection="1">
      <alignment horizontal="center"/>
    </xf>
    <xf numFmtId="0" fontId="10" fillId="0" borderId="16" xfId="0" applyFont="1" applyBorder="1"/>
    <xf numFmtId="0" fontId="12" fillId="0" borderId="16" xfId="2" applyBorder="1" applyAlignment="1" applyProtection="1"/>
    <xf numFmtId="0" fontId="19" fillId="0" borderId="16" xfId="2" applyFont="1" applyBorder="1" applyAlignment="1" applyProtection="1">
      <alignment horizontal="center"/>
    </xf>
    <xf numFmtId="0" fontId="10" fillId="0" borderId="16" xfId="0" applyFont="1" applyBorder="1" applyAlignment="1">
      <alignment horizontal="center"/>
    </xf>
    <xf numFmtId="0" fontId="10" fillId="0" borderId="0" xfId="0" applyFont="1" applyFill="1" applyBorder="1"/>
    <xf numFmtId="0" fontId="12" fillId="0" borderId="11" xfId="2" applyFont="1" applyBorder="1" applyAlignment="1" applyProtection="1"/>
    <xf numFmtId="0" fontId="3" fillId="0" borderId="11" xfId="0" applyFont="1" applyBorder="1"/>
    <xf numFmtId="0" fontId="3" fillId="0" borderId="13" xfId="0" applyFont="1" applyBorder="1"/>
    <xf numFmtId="0" fontId="3" fillId="0" borderId="13" xfId="0" applyFont="1" applyBorder="1" applyAlignment="1">
      <alignment vertical="center"/>
    </xf>
    <xf numFmtId="0" fontId="12" fillId="0" borderId="13" xfId="2" applyBorder="1" applyAlignment="1" applyProtection="1">
      <alignment vertical="center"/>
    </xf>
    <xf numFmtId="0" fontId="19" fillId="0" borderId="13" xfId="2" applyFont="1" applyBorder="1" applyAlignment="1" applyProtection="1">
      <alignment horizontal="center" vertical="center"/>
    </xf>
    <xf numFmtId="0" fontId="9" fillId="0" borderId="4" xfId="0" applyFont="1" applyBorder="1" applyAlignment="1">
      <alignment horizontal="center"/>
    </xf>
    <xf numFmtId="0" fontId="9" fillId="0" borderId="0" xfId="0" applyFont="1" applyBorder="1" applyAlignment="1">
      <alignment horizontal="center"/>
    </xf>
    <xf numFmtId="0" fontId="9" fillId="0" borderId="0" xfId="0" quotePrefix="1" applyFont="1" applyBorder="1" applyAlignment="1">
      <alignment horizontal="center"/>
    </xf>
    <xf numFmtId="0" fontId="9" fillId="0" borderId="2" xfId="0" applyFont="1" applyBorder="1" applyAlignment="1">
      <alignment horizontal="center"/>
    </xf>
    <xf numFmtId="0" fontId="15" fillId="0" borderId="0" xfId="0" applyFont="1" applyBorder="1"/>
    <xf numFmtId="6" fontId="10" fillId="0" borderId="11" xfId="0" quotePrefix="1" applyNumberFormat="1" applyFont="1" applyBorder="1" applyAlignment="1">
      <alignment horizontal="center"/>
    </xf>
    <xf numFmtId="0" fontId="12" fillId="0" borderId="16" xfId="2" applyFont="1" applyBorder="1" applyAlignment="1" applyProtection="1"/>
    <xf numFmtId="0" fontId="10" fillId="2" borderId="7" xfId="0" applyFont="1" applyFill="1" applyBorder="1"/>
    <xf numFmtId="0" fontId="10" fillId="2" borderId="9" xfId="0" applyFont="1" applyFill="1" applyBorder="1"/>
    <xf numFmtId="0" fontId="10" fillId="2" borderId="9" xfId="0" applyFont="1" applyFill="1" applyBorder="1" applyAlignment="1">
      <alignment horizontal="center"/>
    </xf>
    <xf numFmtId="0" fontId="10" fillId="2" borderId="8" xfId="0" applyFont="1" applyFill="1" applyBorder="1"/>
    <xf numFmtId="6" fontId="10" fillId="0" borderId="16" xfId="0" applyNumberFormat="1" applyFont="1" applyBorder="1" applyAlignment="1">
      <alignment horizontal="center"/>
    </xf>
    <xf numFmtId="0" fontId="11" fillId="2" borderId="9" xfId="2" applyFont="1" applyFill="1" applyBorder="1" applyAlignment="1" applyProtection="1"/>
    <xf numFmtId="0" fontId="20" fillId="2" borderId="9" xfId="2" applyFont="1" applyFill="1" applyBorder="1" applyAlignment="1" applyProtection="1">
      <alignment horizontal="center"/>
    </xf>
    <xf numFmtId="0" fontId="0" fillId="0" borderId="0" xfId="0" applyBorder="1" applyAlignment="1">
      <alignment horizontal="left"/>
    </xf>
    <xf numFmtId="0" fontId="0" fillId="3" borderId="17" xfId="0" applyFill="1" applyBorder="1" applyAlignment="1">
      <alignment horizontal="center"/>
    </xf>
    <xf numFmtId="0" fontId="6" fillId="3" borderId="17" xfId="0" applyFont="1" applyFill="1" applyBorder="1" applyAlignment="1">
      <alignment horizontal="center"/>
    </xf>
    <xf numFmtId="0" fontId="0" fillId="0" borderId="10" xfId="0" applyBorder="1" applyAlignment="1">
      <alignment horizontal="left"/>
    </xf>
    <xf numFmtId="0" fontId="0" fillId="0" borderId="18" xfId="0" applyBorder="1" applyAlignment="1">
      <alignment horizontal="center"/>
    </xf>
    <xf numFmtId="0" fontId="0" fillId="0" borderId="19" xfId="0" applyBorder="1"/>
    <xf numFmtId="164" fontId="4" fillId="0" borderId="0" xfId="0" applyNumberFormat="1" applyFont="1" applyProtection="1"/>
    <xf numFmtId="164" fontId="3" fillId="0" borderId="0" xfId="0" applyNumberFormat="1" applyFont="1" applyProtection="1"/>
    <xf numFmtId="164" fontId="3" fillId="0" borderId="0" xfId="0" applyNumberFormat="1" applyFont="1" applyBorder="1" applyProtection="1"/>
    <xf numFmtId="164" fontId="4" fillId="0" borderId="20" xfId="0" applyNumberFormat="1" applyFont="1" applyBorder="1" applyProtection="1"/>
    <xf numFmtId="164" fontId="4" fillId="0" borderId="21" xfId="0" applyNumberFormat="1" applyFont="1" applyBorder="1" applyProtection="1"/>
    <xf numFmtId="164" fontId="4" fillId="0" borderId="22" xfId="0" applyNumberFormat="1" applyFont="1" applyBorder="1" applyProtection="1"/>
    <xf numFmtId="164" fontId="18" fillId="0" borderId="0" xfId="0" applyNumberFormat="1" applyFont="1" applyProtection="1"/>
    <xf numFmtId="0" fontId="24" fillId="0" borderId="0" xfId="0" applyFont="1"/>
    <xf numFmtId="43" fontId="22" fillId="0" borderId="0" xfId="1" applyFont="1"/>
    <xf numFmtId="43" fontId="22" fillId="0" borderId="0" xfId="1" applyFont="1" applyAlignment="1">
      <alignment horizontal="left"/>
    </xf>
    <xf numFmtId="0" fontId="25" fillId="0" borderId="0" xfId="0" applyFont="1" applyAlignment="1">
      <alignment horizontal="left"/>
    </xf>
    <xf numFmtId="0" fontId="3" fillId="0" borderId="16" xfId="0" applyFont="1" applyBorder="1"/>
    <xf numFmtId="0" fontId="26" fillId="0" borderId="0" xfId="0" applyFont="1"/>
    <xf numFmtId="0" fontId="10" fillId="0" borderId="16" xfId="0" quotePrefix="1" applyFont="1" applyBorder="1"/>
    <xf numFmtId="0" fontId="20" fillId="0" borderId="16" xfId="2" applyFont="1" applyBorder="1" applyAlignment="1" applyProtection="1">
      <alignment horizontal="center"/>
    </xf>
    <xf numFmtId="0" fontId="10" fillId="0" borderId="0" xfId="0" applyFont="1"/>
    <xf numFmtId="6" fontId="10" fillId="0" borderId="23" xfId="0" applyNumberFormat="1" applyFont="1" applyBorder="1" applyAlignment="1">
      <alignment horizontal="center"/>
    </xf>
    <xf numFmtId="0" fontId="12" fillId="0" borderId="13" xfId="2" applyFont="1" applyBorder="1" applyAlignment="1" applyProtection="1"/>
    <xf numFmtId="0" fontId="5" fillId="0" borderId="0" xfId="0" applyFont="1" applyAlignment="1">
      <alignment horizontal="left"/>
    </xf>
    <xf numFmtId="0" fontId="0" fillId="0" borderId="0" xfId="0" applyFill="1" applyBorder="1"/>
    <xf numFmtId="0" fontId="0" fillId="3" borderId="17" xfId="0" applyFill="1" applyBorder="1"/>
    <xf numFmtId="0" fontId="25" fillId="0" borderId="0" xfId="0" applyFont="1"/>
    <xf numFmtId="0" fontId="28" fillId="0" borderId="11" xfId="2" applyFont="1" applyBorder="1" applyAlignment="1" applyProtection="1"/>
    <xf numFmtId="0" fontId="29" fillId="0" borderId="11" xfId="2" applyFont="1" applyBorder="1" applyAlignment="1" applyProtection="1"/>
    <xf numFmtId="0" fontId="27" fillId="0" borderId="11" xfId="0" applyFont="1" applyBorder="1"/>
    <xf numFmtId="0" fontId="10" fillId="0" borderId="16" xfId="0" applyFont="1" applyFill="1" applyBorder="1"/>
    <xf numFmtId="49" fontId="25" fillId="0" borderId="0" xfId="0" applyNumberFormat="1" applyFont="1"/>
    <xf numFmtId="0" fontId="6" fillId="0" borderId="0" xfId="0" applyFont="1" applyAlignment="1"/>
    <xf numFmtId="0" fontId="30" fillId="0" borderId="0" xfId="0" applyFont="1"/>
    <xf numFmtId="0" fontId="9" fillId="3" borderId="24" xfId="0" applyFont="1" applyFill="1" applyBorder="1" applyAlignment="1">
      <alignment horizontal="center"/>
    </xf>
    <xf numFmtId="0" fontId="9" fillId="3" borderId="25" xfId="0" applyFont="1" applyFill="1" applyBorder="1" applyAlignment="1">
      <alignment horizontal="center"/>
    </xf>
    <xf numFmtId="0" fontId="9" fillId="3" borderId="3" xfId="0" applyFont="1" applyFill="1" applyBorder="1" applyAlignment="1">
      <alignment horizontal="center"/>
    </xf>
    <xf numFmtId="0" fontId="9" fillId="3" borderId="1" xfId="0" applyFont="1" applyFill="1" applyBorder="1" applyAlignment="1">
      <alignment horizontal="center"/>
    </xf>
    <xf numFmtId="0" fontId="9" fillId="3" borderId="1" xfId="0" applyFont="1" applyFill="1" applyBorder="1"/>
    <xf numFmtId="0" fontId="9" fillId="3" borderId="5" xfId="0" applyFont="1" applyFill="1" applyBorder="1"/>
    <xf numFmtId="0" fontId="8" fillId="0" borderId="24" xfId="0" applyFont="1" applyBorder="1"/>
    <xf numFmtId="0" fontId="8" fillId="0" borderId="25" xfId="0" applyFont="1" applyBorder="1"/>
    <xf numFmtId="0" fontId="8" fillId="0" borderId="26" xfId="0" applyFont="1" applyBorder="1"/>
    <xf numFmtId="0" fontId="8" fillId="0" borderId="0" xfId="0" applyFont="1" applyBorder="1" applyAlignment="1">
      <alignment horizontal="center"/>
    </xf>
    <xf numFmtId="0" fontId="8" fillId="0" borderId="2" xfId="0" applyFont="1" applyBorder="1" applyAlignment="1">
      <alignment horizontal="center"/>
    </xf>
    <xf numFmtId="0" fontId="9" fillId="3" borderId="5" xfId="0" applyFont="1" applyFill="1" applyBorder="1" applyAlignment="1">
      <alignment horizontal="center"/>
    </xf>
    <xf numFmtId="0" fontId="9" fillId="3" borderId="27" xfId="0" applyFont="1" applyFill="1" applyBorder="1"/>
    <xf numFmtId="0" fontId="9" fillId="3" borderId="28" xfId="0" applyFont="1" applyFill="1" applyBorder="1"/>
    <xf numFmtId="0" fontId="9" fillId="3" borderId="3" xfId="0" applyFont="1" applyFill="1" applyBorder="1"/>
    <xf numFmtId="0" fontId="8" fillId="0" borderId="29" xfId="0" applyFont="1" applyBorder="1"/>
    <xf numFmtId="16" fontId="8" fillId="0" borderId="29" xfId="0" applyNumberFormat="1" applyFont="1" applyBorder="1" applyAlignment="1">
      <alignment horizontal="left"/>
    </xf>
    <xf numFmtId="16" fontId="8" fillId="0" borderId="28" xfId="0" applyNumberFormat="1" applyFont="1" applyBorder="1"/>
    <xf numFmtId="0" fontId="10" fillId="0" borderId="11" xfId="0" applyFont="1" applyFill="1" applyBorder="1"/>
    <xf numFmtId="6" fontId="10" fillId="4" borderId="11" xfId="0" applyNumberFormat="1" applyFont="1" applyFill="1" applyBorder="1" applyAlignment="1">
      <alignment horizontal="center"/>
    </xf>
    <xf numFmtId="6" fontId="10" fillId="4" borderId="23" xfId="0" applyNumberFormat="1" applyFont="1" applyFill="1" applyBorder="1" applyAlignment="1">
      <alignment horizontal="center"/>
    </xf>
    <xf numFmtId="0" fontId="31" fillId="0" borderId="13" xfId="2" applyFont="1" applyBorder="1" applyAlignment="1" applyProtection="1"/>
    <xf numFmtId="6" fontId="10" fillId="5" borderId="11" xfId="0" applyNumberFormat="1" applyFont="1" applyFill="1" applyBorder="1" applyAlignment="1">
      <alignment horizontal="center"/>
    </xf>
    <xf numFmtId="0" fontId="10" fillId="0" borderId="10" xfId="0" applyFont="1" applyBorder="1"/>
    <xf numFmtId="0" fontId="19" fillId="0" borderId="0" xfId="2" applyFont="1" applyBorder="1" applyAlignment="1" applyProtection="1">
      <alignment horizontal="center"/>
    </xf>
    <xf numFmtId="0" fontId="10" fillId="0" borderId="15" xfId="0" applyFont="1" applyBorder="1"/>
    <xf numFmtId="0" fontId="12" fillId="0" borderId="0" xfId="2" applyAlignment="1" applyProtection="1"/>
    <xf numFmtId="0" fontId="0" fillId="0" borderId="0" xfId="0" applyFill="1"/>
    <xf numFmtId="0" fontId="0" fillId="0" borderId="0" xfId="0" applyFill="1" applyAlignment="1">
      <alignment horizontal="center"/>
    </xf>
    <xf numFmtId="0" fontId="16" fillId="0" borderId="0" xfId="0" applyFont="1" applyFill="1" applyAlignment="1">
      <alignment horizontal="center"/>
    </xf>
    <xf numFmtId="18" fontId="0" fillId="0" borderId="0" xfId="0" applyNumberFormat="1" applyFill="1" applyAlignment="1">
      <alignment horizontal="center"/>
    </xf>
    <xf numFmtId="0" fontId="5" fillId="0" borderId="0" xfId="0" applyFont="1" applyFill="1" applyAlignment="1">
      <alignment horizontal="left"/>
    </xf>
    <xf numFmtId="0" fontId="0" fillId="0" borderId="6" xfId="0" applyBorder="1"/>
    <xf numFmtId="0" fontId="0" fillId="0" borderId="6" xfId="0" applyFill="1" applyBorder="1"/>
    <xf numFmtId="0" fontId="0" fillId="6" borderId="6" xfId="0" applyFill="1" applyBorder="1"/>
    <xf numFmtId="0" fontId="0" fillId="7" borderId="6" xfId="0" applyFill="1" applyBorder="1"/>
    <xf numFmtId="0" fontId="0" fillId="0" borderId="16" xfId="0" applyFill="1" applyBorder="1"/>
    <xf numFmtId="0" fontId="0" fillId="8" borderId="0" xfId="0" applyFill="1"/>
    <xf numFmtId="164" fontId="3" fillId="0" borderId="30" xfId="0" applyNumberFormat="1" applyFont="1" applyFill="1" applyBorder="1" applyProtection="1"/>
    <xf numFmtId="164" fontId="3" fillId="0" borderId="31" xfId="0" applyNumberFormat="1" applyFont="1" applyFill="1" applyBorder="1" applyProtection="1"/>
    <xf numFmtId="164" fontId="3" fillId="0" borderId="32" xfId="0" applyNumberFormat="1" applyFont="1" applyFill="1" applyBorder="1" applyProtection="1"/>
    <xf numFmtId="164" fontId="4" fillId="0" borderId="33" xfId="0" applyNumberFormat="1" applyFont="1" applyFill="1" applyBorder="1" applyAlignment="1" applyProtection="1">
      <alignment horizontal="center"/>
    </xf>
    <xf numFmtId="164" fontId="4" fillId="0" borderId="34" xfId="0" applyNumberFormat="1" applyFont="1" applyFill="1" applyBorder="1" applyAlignment="1" applyProtection="1">
      <alignment horizontal="center"/>
    </xf>
    <xf numFmtId="164" fontId="3" fillId="0" borderId="35" xfId="0" applyNumberFormat="1" applyFont="1" applyFill="1" applyBorder="1" applyAlignment="1" applyProtection="1">
      <alignment horizontal="center"/>
    </xf>
    <xf numFmtId="164" fontId="3" fillId="0" borderId="0" xfId="0" applyNumberFormat="1" applyFont="1" applyFill="1" applyAlignment="1" applyProtection="1">
      <alignment horizontal="center"/>
    </xf>
    <xf numFmtId="164" fontId="3" fillId="0" borderId="35" xfId="0" applyNumberFormat="1" applyFont="1" applyFill="1" applyBorder="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Border="1" applyAlignment="1" applyProtection="1">
      <alignment horizontal="center"/>
    </xf>
    <xf numFmtId="164" fontId="3" fillId="0" borderId="31" xfId="0" applyNumberFormat="1" applyFont="1" applyFill="1" applyBorder="1" applyAlignment="1" applyProtection="1">
      <alignment horizontal="center"/>
    </xf>
    <xf numFmtId="164" fontId="3" fillId="0" borderId="30" xfId="0" applyNumberFormat="1" applyFont="1" applyFill="1" applyBorder="1" applyAlignment="1" applyProtection="1">
      <alignment horizontal="center"/>
    </xf>
    <xf numFmtId="164" fontId="4" fillId="0" borderId="30" xfId="0" applyNumberFormat="1" applyFont="1" applyFill="1" applyBorder="1" applyAlignment="1" applyProtection="1">
      <alignment horizontal="center"/>
    </xf>
    <xf numFmtId="164" fontId="4" fillId="0" borderId="32" xfId="0" applyNumberFormat="1" applyFont="1" applyFill="1" applyBorder="1" applyAlignment="1" applyProtection="1">
      <alignment horizontal="center"/>
    </xf>
    <xf numFmtId="164" fontId="4" fillId="0" borderId="0" xfId="0" applyNumberFormat="1" applyFont="1" applyFill="1" applyAlignment="1" applyProtection="1">
      <alignment horizontal="center"/>
    </xf>
    <xf numFmtId="164" fontId="4" fillId="0" borderId="36" xfId="0" applyNumberFormat="1" applyFont="1" applyFill="1" applyBorder="1" applyAlignment="1" applyProtection="1">
      <alignment horizontal="center"/>
    </xf>
    <xf numFmtId="164" fontId="3" fillId="0" borderId="37" xfId="0" applyNumberFormat="1" applyFont="1" applyFill="1" applyBorder="1" applyAlignment="1" applyProtection="1">
      <alignment horizontal="center"/>
    </xf>
    <xf numFmtId="164" fontId="3" fillId="0" borderId="33" xfId="0" applyNumberFormat="1" applyFont="1" applyFill="1" applyBorder="1" applyAlignment="1" applyProtection="1">
      <alignment horizontal="center"/>
    </xf>
    <xf numFmtId="164" fontId="3" fillId="0" borderId="0" xfId="0" applyNumberFormat="1" applyFont="1" applyFill="1" applyProtection="1"/>
    <xf numFmtId="164" fontId="18" fillId="0" borderId="0" xfId="0" applyNumberFormat="1" applyFont="1" applyFill="1" applyProtection="1"/>
    <xf numFmtId="164" fontId="3" fillId="3" borderId="35" xfId="0" applyNumberFormat="1" applyFont="1" applyFill="1" applyBorder="1" applyAlignment="1" applyProtection="1">
      <alignment horizontal="center"/>
    </xf>
    <xf numFmtId="164" fontId="3" fillId="3" borderId="0" xfId="0" applyNumberFormat="1" applyFont="1" applyFill="1" applyAlignment="1" applyProtection="1">
      <alignment horizontal="center"/>
    </xf>
    <xf numFmtId="164" fontId="3" fillId="3" borderId="0" xfId="0" applyNumberFormat="1" applyFont="1" applyFill="1" applyBorder="1" applyAlignment="1" applyProtection="1">
      <alignment horizontal="center"/>
    </xf>
    <xf numFmtId="164" fontId="3" fillId="3" borderId="34" xfId="0" applyNumberFormat="1" applyFont="1" applyFill="1" applyBorder="1" applyAlignment="1" applyProtection="1">
      <alignment horizontal="center"/>
    </xf>
    <xf numFmtId="164" fontId="3" fillId="9" borderId="0" xfId="0" applyNumberFormat="1" applyFont="1" applyFill="1" applyProtection="1"/>
    <xf numFmtId="0" fontId="0" fillId="0" borderId="1" xfId="0" applyFill="1" applyBorder="1"/>
    <xf numFmtId="0" fontId="0" fillId="0" borderId="1" xfId="0" applyFill="1" applyBorder="1" applyAlignment="1">
      <alignment horizontal="center"/>
    </xf>
    <xf numFmtId="0" fontId="16" fillId="0" borderId="1" xfId="0" applyFont="1" applyFill="1" applyBorder="1" applyAlignment="1">
      <alignment horizontal="center"/>
    </xf>
    <xf numFmtId="0" fontId="10" fillId="9" borderId="11" xfId="0" applyFont="1" applyFill="1" applyBorder="1"/>
    <xf numFmtId="0" fontId="12" fillId="0" borderId="0" xfId="2" applyBorder="1" applyAlignment="1" applyProtection="1"/>
    <xf numFmtId="0" fontId="32" fillId="0" borderId="0" xfId="0" applyFont="1"/>
    <xf numFmtId="164" fontId="4" fillId="0" borderId="0" xfId="0" quotePrefix="1" applyNumberFormat="1" applyFont="1" applyFill="1" applyAlignment="1" applyProtection="1">
      <alignment horizontal="center"/>
      <protection locked="0"/>
    </xf>
    <xf numFmtId="164" fontId="4" fillId="0" borderId="36" xfId="0" quotePrefix="1" applyNumberFormat="1" applyFont="1" applyFill="1" applyBorder="1" applyAlignment="1" applyProtection="1">
      <alignment horizontal="center"/>
      <protection locked="0"/>
    </xf>
    <xf numFmtId="0" fontId="8" fillId="0" borderId="0" xfId="0" applyFont="1" applyFill="1"/>
    <xf numFmtId="0" fontId="10" fillId="9" borderId="11" xfId="0" quotePrefix="1" applyFont="1" applyFill="1" applyBorder="1"/>
    <xf numFmtId="0" fontId="12" fillId="9" borderId="11" xfId="2" applyFill="1" applyBorder="1" applyAlignment="1" applyProtection="1"/>
    <xf numFmtId="0" fontId="19" fillId="9" borderId="11" xfId="2" applyFont="1" applyFill="1" applyBorder="1" applyAlignment="1" applyProtection="1">
      <alignment horizontal="center"/>
    </xf>
    <xf numFmtId="0" fontId="10" fillId="9" borderId="11" xfId="0" applyFont="1" applyFill="1" applyBorder="1" applyAlignment="1">
      <alignment horizontal="center"/>
    </xf>
    <xf numFmtId="6" fontId="10" fillId="9" borderId="11" xfId="0" applyNumberFormat="1" applyFont="1" applyFill="1" applyBorder="1" applyAlignment="1">
      <alignment horizontal="center"/>
    </xf>
    <xf numFmtId="0" fontId="10" fillId="9" borderId="13" xfId="0" applyFont="1" applyFill="1" applyBorder="1"/>
    <xf numFmtId="0" fontId="12" fillId="9" borderId="13" xfId="2" applyFill="1" applyBorder="1" applyAlignment="1" applyProtection="1"/>
    <xf numFmtId="0" fontId="19" fillId="9" borderId="13" xfId="2" applyFont="1" applyFill="1" applyBorder="1" applyAlignment="1" applyProtection="1">
      <alignment horizontal="center"/>
    </xf>
    <xf numFmtId="0" fontId="10" fillId="9" borderId="13" xfId="0" applyFont="1" applyFill="1" applyBorder="1" applyAlignment="1">
      <alignment horizontal="center"/>
    </xf>
    <xf numFmtId="0" fontId="33" fillId="9" borderId="0" xfId="0" applyFont="1" applyFill="1"/>
    <xf numFmtId="0" fontId="10" fillId="9" borderId="0" xfId="0" applyFont="1" applyFill="1" applyBorder="1"/>
    <xf numFmtId="0" fontId="33" fillId="9" borderId="0" xfId="0" quotePrefix="1" applyFont="1" applyFill="1"/>
    <xf numFmtId="0" fontId="12" fillId="9" borderId="0" xfId="2" applyFill="1" applyAlignment="1" applyProtection="1"/>
    <xf numFmtId="0" fontId="10" fillId="9" borderId="16" xfId="0" applyFont="1" applyFill="1" applyBorder="1"/>
    <xf numFmtId="0" fontId="19" fillId="9" borderId="16" xfId="2" applyFont="1" applyFill="1" applyBorder="1" applyAlignment="1" applyProtection="1">
      <alignment horizontal="center"/>
    </xf>
    <xf numFmtId="0" fontId="10" fillId="9" borderId="16" xfId="0" applyFont="1" applyFill="1" applyBorder="1" applyAlignment="1">
      <alignment horizontal="center"/>
    </xf>
    <xf numFmtId="6" fontId="10" fillId="9" borderId="16" xfId="0" applyNumberFormat="1" applyFont="1" applyFill="1" applyBorder="1" applyAlignment="1">
      <alignment horizontal="center"/>
    </xf>
    <xf numFmtId="0" fontId="20" fillId="9" borderId="11" xfId="2" applyFont="1" applyFill="1" applyBorder="1" applyAlignment="1" applyProtection="1">
      <alignment horizontal="center"/>
    </xf>
    <xf numFmtId="0" fontId="12" fillId="9" borderId="0" xfId="2" applyFill="1" applyBorder="1" applyAlignment="1" applyProtection="1"/>
    <xf numFmtId="0" fontId="20" fillId="9" borderId="13" xfId="2" applyFont="1" applyFill="1" applyBorder="1" applyAlignment="1" applyProtection="1">
      <alignment horizontal="center"/>
    </xf>
    <xf numFmtId="0" fontId="31" fillId="9" borderId="13" xfId="2" applyFont="1" applyFill="1" applyBorder="1" applyAlignment="1" applyProtection="1"/>
    <xf numFmtId="0" fontId="25" fillId="9" borderId="0" xfId="0" applyFont="1" applyFill="1"/>
    <xf numFmtId="0" fontId="0" fillId="9" borderId="0" xfId="0" applyFill="1"/>
    <xf numFmtId="0" fontId="10" fillId="9" borderId="13" xfId="0" quotePrefix="1" applyFont="1" applyFill="1" applyBorder="1"/>
    <xf numFmtId="49" fontId="0" fillId="9" borderId="0" xfId="0" applyNumberFormat="1" applyFill="1"/>
    <xf numFmtId="0" fontId="12" fillId="6" borderId="16" xfId="2" applyFill="1" applyBorder="1" applyAlignment="1" applyProtection="1"/>
    <xf numFmtId="0" fontId="3" fillId="9" borderId="16" xfId="0" applyFont="1" applyFill="1" applyBorder="1"/>
    <xf numFmtId="0" fontId="3" fillId="9" borderId="16" xfId="0" quotePrefix="1" applyFont="1" applyFill="1" applyBorder="1"/>
    <xf numFmtId="0" fontId="12" fillId="9" borderId="16" xfId="2" applyFill="1" applyBorder="1" applyAlignment="1" applyProtection="1"/>
    <xf numFmtId="0" fontId="3" fillId="9" borderId="13" xfId="0" applyFont="1" applyFill="1" applyBorder="1"/>
    <xf numFmtId="0" fontId="3" fillId="9" borderId="13" xfId="0" applyFont="1" applyFill="1" applyBorder="1" applyAlignment="1">
      <alignment vertical="center"/>
    </xf>
    <xf numFmtId="0" fontId="12" fillId="9" borderId="11" xfId="2" applyFont="1" applyFill="1" applyBorder="1" applyAlignment="1" applyProtection="1"/>
    <xf numFmtId="0" fontId="29" fillId="6" borderId="11" xfId="2" applyFont="1" applyFill="1" applyBorder="1" applyAlignment="1" applyProtection="1"/>
    <xf numFmtId="49" fontId="25" fillId="9" borderId="0" xfId="0" applyNumberFormat="1" applyFont="1" applyFill="1"/>
    <xf numFmtId="0" fontId="10" fillId="9" borderId="16" xfId="0" quotePrefix="1" applyFont="1" applyFill="1" applyBorder="1"/>
    <xf numFmtId="0" fontId="5" fillId="0" borderId="0" xfId="0" applyFont="1" applyFill="1" applyAlignment="1">
      <alignment horizontal="center"/>
    </xf>
    <xf numFmtId="0" fontId="0" fillId="0" borderId="38" xfId="0" applyBorder="1"/>
    <xf numFmtId="0" fontId="16" fillId="0" borderId="38" xfId="0" applyFont="1" applyBorder="1" applyAlignment="1">
      <alignment horizontal="center"/>
    </xf>
    <xf numFmtId="0" fontId="0" fillId="0" borderId="38" xfId="0" applyBorder="1" applyAlignment="1">
      <alignment horizontal="center"/>
    </xf>
    <xf numFmtId="16" fontId="5" fillId="0" borderId="0" xfId="0" applyNumberFormat="1" applyFont="1" applyFill="1" applyAlignment="1">
      <alignment horizontal="center"/>
    </xf>
    <xf numFmtId="0" fontId="0" fillId="0" borderId="0" xfId="0" applyFill="1" applyAlignment="1">
      <alignment horizontal="left"/>
    </xf>
    <xf numFmtId="166" fontId="0" fillId="0" borderId="0" xfId="0" applyNumberFormat="1" applyAlignment="1">
      <alignment horizontal="center"/>
    </xf>
    <xf numFmtId="0" fontId="6" fillId="0" borderId="0" xfId="0" applyFont="1" applyBorder="1" applyAlignment="1"/>
    <xf numFmtId="0" fontId="34" fillId="0" borderId="0" xfId="0" applyFont="1"/>
    <xf numFmtId="0" fontId="34" fillId="0" borderId="0" xfId="0" applyFont="1" applyFill="1"/>
    <xf numFmtId="0" fontId="0" fillId="0" borderId="0" xfId="0" applyFont="1" applyFill="1"/>
    <xf numFmtId="0" fontId="0" fillId="10" borderId="0" xfId="0" applyFill="1"/>
    <xf numFmtId="0" fontId="6" fillId="0" borderId="0" xfId="0" applyFont="1" applyBorder="1" applyAlignment="1">
      <alignment horizontal="left"/>
    </xf>
    <xf numFmtId="0" fontId="0" fillId="0" borderId="0" xfId="0" applyAlignment="1"/>
    <xf numFmtId="0" fontId="0" fillId="0" borderId="0" xfId="0" applyFill="1" applyAlignment="1"/>
    <xf numFmtId="0" fontId="10" fillId="0" borderId="0" xfId="0" applyFont="1" applyAlignment="1">
      <alignment horizontal="center"/>
    </xf>
    <xf numFmtId="0" fontId="10" fillId="0" borderId="6" xfId="0" applyFont="1" applyBorder="1" applyAlignment="1">
      <alignment horizontal="center"/>
    </xf>
    <xf numFmtId="0" fontId="10" fillId="0" borderId="39" xfId="0" applyFont="1" applyBorder="1"/>
    <xf numFmtId="0" fontId="10" fillId="0" borderId="40" xfId="0" applyFont="1" applyBorder="1" applyAlignment="1">
      <alignment horizontal="center"/>
    </xf>
    <xf numFmtId="0" fontId="10" fillId="0" borderId="41" xfId="0" applyFont="1" applyBorder="1" applyAlignment="1">
      <alignment horizontal="center"/>
    </xf>
    <xf numFmtId="0" fontId="10" fillId="0" borderId="42" xfId="0" applyFont="1" applyBorder="1"/>
    <xf numFmtId="0" fontId="10" fillId="0" borderId="43" xfId="0" applyFont="1" applyBorder="1" applyAlignment="1">
      <alignment horizontal="center"/>
    </xf>
    <xf numFmtId="0" fontId="10" fillId="0" borderId="44" xfId="0" applyFont="1" applyBorder="1"/>
    <xf numFmtId="0" fontId="10" fillId="0" borderId="45" xfId="0" applyFont="1" applyBorder="1" applyAlignment="1">
      <alignment horizontal="center"/>
    </xf>
    <xf numFmtId="0" fontId="10" fillId="0" borderId="46" xfId="0" applyFont="1" applyBorder="1" applyAlignment="1">
      <alignment horizontal="center"/>
    </xf>
    <xf numFmtId="0" fontId="10" fillId="0" borderId="47" xfId="0" applyFont="1" applyBorder="1"/>
    <xf numFmtId="0" fontId="10" fillId="0" borderId="48" xfId="0" applyFont="1" applyBorder="1" applyAlignment="1">
      <alignment horizontal="center"/>
    </xf>
    <xf numFmtId="0" fontId="10" fillId="0" borderId="49" xfId="0" applyFont="1" applyBorder="1"/>
    <xf numFmtId="0" fontId="10" fillId="0" borderId="50" xfId="0" applyFont="1" applyBorder="1"/>
    <xf numFmtId="0" fontId="10" fillId="0" borderId="51" xfId="0" applyFont="1" applyBorder="1" applyAlignment="1">
      <alignment horizontal="center"/>
    </xf>
    <xf numFmtId="0" fontId="10" fillId="0" borderId="52" xfId="0" applyFont="1" applyBorder="1" applyAlignment="1">
      <alignment horizontal="center"/>
    </xf>
    <xf numFmtId="0" fontId="10" fillId="0" borderId="53" xfId="0" applyFont="1" applyBorder="1" applyAlignment="1">
      <alignment horizontal="center"/>
    </xf>
    <xf numFmtId="0" fontId="0" fillId="0" borderId="54" xfId="0" applyBorder="1"/>
    <xf numFmtId="0" fontId="16" fillId="0" borderId="54" xfId="0" applyFont="1" applyBorder="1" applyAlignment="1">
      <alignment horizontal="center"/>
    </xf>
    <xf numFmtId="0" fontId="0" fillId="0" borderId="54" xfId="0" applyBorder="1" applyAlignment="1">
      <alignment horizontal="center"/>
    </xf>
    <xf numFmtId="166" fontId="0" fillId="0" borderId="54" xfId="0" applyNumberFormat="1" applyBorder="1" applyAlignment="1">
      <alignment horizontal="center"/>
    </xf>
    <xf numFmtId="0" fontId="5" fillId="0" borderId="54" xfId="0" applyFont="1" applyBorder="1" applyAlignment="1">
      <alignment horizontal="center"/>
    </xf>
    <xf numFmtId="18" fontId="0" fillId="0" borderId="54" xfId="0" applyNumberFormat="1" applyBorder="1" applyAlignment="1">
      <alignment horizontal="center"/>
    </xf>
    <xf numFmtId="0" fontId="0" fillId="0" borderId="54" xfId="0" applyFill="1" applyBorder="1"/>
    <xf numFmtId="0" fontId="16" fillId="0" borderId="54" xfId="0" applyFont="1" applyBorder="1" applyAlignment="1"/>
    <xf numFmtId="0" fontId="0" fillId="0" borderId="54" xfId="0" applyFill="1" applyBorder="1" applyAlignment="1">
      <alignment horizontal="center"/>
    </xf>
    <xf numFmtId="0" fontId="0" fillId="0" borderId="0" xfId="0" applyFont="1"/>
    <xf numFmtId="0" fontId="0" fillId="0" borderId="1" xfId="0" applyFont="1" applyBorder="1"/>
    <xf numFmtId="0" fontId="0" fillId="0" borderId="38" xfId="0" applyFont="1" applyBorder="1"/>
    <xf numFmtId="0" fontId="0" fillId="0" borderId="0" xfId="0" applyFont="1" applyAlignment="1">
      <alignment horizontal="left"/>
    </xf>
    <xf numFmtId="0" fontId="25" fillId="0" borderId="0" xfId="0" applyFont="1" applyFill="1"/>
    <xf numFmtId="0" fontId="10" fillId="0" borderId="0" xfId="0" applyFont="1" applyFill="1"/>
    <xf numFmtId="0" fontId="35" fillId="0" borderId="6" xfId="4" applyFont="1" applyBorder="1"/>
    <xf numFmtId="22" fontId="10" fillId="0" borderId="11" xfId="4" applyNumberFormat="1" applyFont="1" applyBorder="1"/>
    <xf numFmtId="0" fontId="10" fillId="0" borderId="11" xfId="4" applyFont="1" applyBorder="1"/>
    <xf numFmtId="0" fontId="10" fillId="0" borderId="6" xfId="4" applyFont="1" applyBorder="1"/>
    <xf numFmtId="0" fontId="36" fillId="0" borderId="6" xfId="3" applyFont="1" applyBorder="1" applyAlignment="1" applyProtection="1"/>
    <xf numFmtId="22" fontId="10" fillId="0" borderId="16" xfId="4" applyNumberFormat="1" applyFont="1" applyBorder="1"/>
    <xf numFmtId="0" fontId="10" fillId="0" borderId="16" xfId="4" applyFont="1" applyBorder="1"/>
    <xf numFmtId="22" fontId="10" fillId="0" borderId="13" xfId="4" applyNumberFormat="1" applyFont="1" applyBorder="1"/>
    <xf numFmtId="0" fontId="10" fillId="0" borderId="13" xfId="4" applyFont="1" applyBorder="1"/>
    <xf numFmtId="0" fontId="10" fillId="0" borderId="6" xfId="4" applyFont="1" applyBorder="1" applyAlignment="1">
      <alignment wrapText="1"/>
    </xf>
    <xf numFmtId="0" fontId="36" fillId="0" borderId="6" xfId="3" applyFont="1" applyBorder="1" applyAlignment="1" applyProtection="1">
      <alignment wrapText="1"/>
    </xf>
    <xf numFmtId="0" fontId="35" fillId="0" borderId="6" xfId="4" applyFont="1" applyBorder="1" applyAlignment="1">
      <alignment wrapText="1"/>
    </xf>
    <xf numFmtId="0" fontId="0" fillId="0" borderId="54" xfId="0" applyBorder="1" applyAlignment="1">
      <alignment horizontal="left"/>
    </xf>
    <xf numFmtId="16" fontId="0" fillId="0" borderId="0" xfId="0" applyNumberFormat="1" applyFill="1" applyAlignment="1">
      <alignment horizontal="center"/>
    </xf>
    <xf numFmtId="49" fontId="6" fillId="0" borderId="0" xfId="0" applyNumberFormat="1" applyFont="1"/>
    <xf numFmtId="49" fontId="6" fillId="0" borderId="0" xfId="0" applyNumberFormat="1" applyFont="1" applyBorder="1"/>
    <xf numFmtId="0" fontId="0" fillId="10" borderId="6" xfId="0" applyFill="1" applyBorder="1"/>
    <xf numFmtId="0" fontId="0" fillId="10" borderId="6" xfId="0" applyFill="1" applyBorder="1" applyAlignment="1">
      <alignment horizontal="center"/>
    </xf>
    <xf numFmtId="0" fontId="12" fillId="0" borderId="6" xfId="2" applyBorder="1" applyAlignment="1" applyProtection="1"/>
    <xf numFmtId="0" fontId="0" fillId="0" borderId="0" xfId="0" applyBorder="1" applyAlignment="1">
      <alignment horizontal="center"/>
    </xf>
    <xf numFmtId="0" fontId="0" fillId="10" borderId="11" xfId="0" applyFill="1" applyBorder="1"/>
    <xf numFmtId="0" fontId="0" fillId="10" borderId="11" xfId="0" applyFill="1" applyBorder="1" applyAlignment="1">
      <alignment horizontal="center"/>
    </xf>
    <xf numFmtId="0" fontId="0" fillId="0" borderId="11" xfId="0" applyBorder="1"/>
    <xf numFmtId="0" fontId="0" fillId="0" borderId="13" xfId="0" applyBorder="1"/>
    <xf numFmtId="0" fontId="5" fillId="0" borderId="38" xfId="0" applyFont="1" applyBorder="1" applyAlignment="1">
      <alignment horizontal="center"/>
    </xf>
    <xf numFmtId="0" fontId="6" fillId="0" borderId="38" xfId="0" applyFont="1" applyBorder="1"/>
    <xf numFmtId="0" fontId="0" fillId="0" borderId="0" xfId="0" applyBorder="1"/>
    <xf numFmtId="0" fontId="5" fillId="0" borderId="0" xfId="0" applyFont="1" applyBorder="1" applyAlignment="1">
      <alignment horizontal="center"/>
    </xf>
    <xf numFmtId="18" fontId="0" fillId="0" borderId="0" xfId="0" applyNumberFormat="1" applyBorder="1" applyAlignment="1">
      <alignment horizontal="center"/>
    </xf>
    <xf numFmtId="0" fontId="0" fillId="0" borderId="55" xfId="0" applyBorder="1"/>
    <xf numFmtId="0" fontId="0" fillId="0" borderId="55" xfId="0" applyBorder="1" applyAlignment="1">
      <alignment horizontal="center"/>
    </xf>
    <xf numFmtId="0" fontId="16" fillId="0" borderId="55" xfId="0" applyFont="1" applyBorder="1" applyAlignment="1">
      <alignment horizontal="center"/>
    </xf>
    <xf numFmtId="0" fontId="5" fillId="0" borderId="55" xfId="0" applyFont="1" applyBorder="1" applyAlignment="1">
      <alignment horizontal="center"/>
    </xf>
    <xf numFmtId="18" fontId="0" fillId="0" borderId="55" xfId="0" applyNumberFormat="1" applyBorder="1" applyAlignment="1">
      <alignment horizontal="center"/>
    </xf>
    <xf numFmtId="0" fontId="6" fillId="0" borderId="55" xfId="0" applyFont="1" applyBorder="1"/>
    <xf numFmtId="0" fontId="0" fillId="10" borderId="16" xfId="0" applyFill="1" applyBorder="1"/>
    <xf numFmtId="0" fontId="0" fillId="10" borderId="16" xfId="0" applyFill="1" applyBorder="1" applyAlignment="1">
      <alignment horizontal="center"/>
    </xf>
    <xf numFmtId="0" fontId="0" fillId="0" borderId="16" xfId="0" applyBorder="1"/>
    <xf numFmtId="0" fontId="5" fillId="0" borderId="38" xfId="0" applyFont="1" applyBorder="1" applyAlignment="1">
      <alignment horizontal="left"/>
    </xf>
    <xf numFmtId="0" fontId="5" fillId="0" borderId="55" xfId="0" applyFont="1" applyBorder="1" applyAlignment="1">
      <alignment horizontal="left"/>
    </xf>
    <xf numFmtId="0" fontId="0" fillId="0" borderId="55" xfId="0" applyBorder="1" applyAlignment="1"/>
    <xf numFmtId="0" fontId="34" fillId="0" borderId="38" xfId="0" applyFont="1" applyBorder="1"/>
    <xf numFmtId="0" fontId="0" fillId="0" borderId="38" xfId="0" applyFill="1" applyBorder="1"/>
    <xf numFmtId="0" fontId="34" fillId="0" borderId="0" xfId="0" applyFont="1" applyBorder="1"/>
    <xf numFmtId="0" fontId="0" fillId="0" borderId="0" xfId="0" applyBorder="1" applyAlignment="1"/>
    <xf numFmtId="0" fontId="0" fillId="0" borderId="0" xfId="0" applyFill="1" applyBorder="1" applyAlignment="1"/>
    <xf numFmtId="0" fontId="34" fillId="0" borderId="55" xfId="0" applyFont="1" applyBorder="1"/>
    <xf numFmtId="0" fontId="0" fillId="0" borderId="55" xfId="0" applyFill="1" applyBorder="1"/>
    <xf numFmtId="0" fontId="0" fillId="0" borderId="55" xfId="0" applyFill="1" applyBorder="1" applyAlignment="1"/>
    <xf numFmtId="0" fontId="0" fillId="0" borderId="38" xfId="0" applyFont="1" applyFill="1" applyBorder="1"/>
    <xf numFmtId="0" fontId="0" fillId="0" borderId="38" xfId="0" applyFill="1" applyBorder="1" applyAlignment="1">
      <alignment horizontal="center"/>
    </xf>
    <xf numFmtId="0" fontId="0" fillId="0" borderId="0" xfId="0" applyFill="1" applyBorder="1" applyAlignment="1">
      <alignment horizontal="center"/>
    </xf>
    <xf numFmtId="18" fontId="0" fillId="0" borderId="0" xfId="0" applyNumberFormat="1" applyFill="1" applyBorder="1" applyAlignment="1">
      <alignment horizontal="center"/>
    </xf>
    <xf numFmtId="0" fontId="0" fillId="0" borderId="55" xfId="0" applyFill="1" applyBorder="1" applyAlignment="1">
      <alignment horizontal="center"/>
    </xf>
    <xf numFmtId="18" fontId="0" fillId="0" borderId="55" xfId="0" applyNumberFormat="1" applyFill="1" applyBorder="1" applyAlignment="1">
      <alignment horizontal="center"/>
    </xf>
    <xf numFmtId="18" fontId="0" fillId="0" borderId="38" xfId="0" applyNumberFormat="1" applyFill="1" applyBorder="1" applyAlignment="1">
      <alignment horizontal="center"/>
    </xf>
    <xf numFmtId="0" fontId="5" fillId="0" borderId="38" xfId="0" applyFont="1" applyFill="1" applyBorder="1" applyAlignment="1">
      <alignment horizontal="left"/>
    </xf>
    <xf numFmtId="0" fontId="5" fillId="0" borderId="55" xfId="0" applyFont="1" applyFill="1" applyBorder="1" applyAlignment="1">
      <alignment horizontal="left"/>
    </xf>
    <xf numFmtId="0" fontId="16" fillId="0" borderId="38" xfId="0" applyFont="1" applyFill="1" applyBorder="1" applyAlignment="1">
      <alignment horizontal="center"/>
    </xf>
    <xf numFmtId="0" fontId="16" fillId="0" borderId="0" xfId="0" applyFont="1" applyFill="1" applyBorder="1" applyAlignment="1">
      <alignment horizontal="center"/>
    </xf>
    <xf numFmtId="0" fontId="16" fillId="0" borderId="55" xfId="0" applyFont="1" applyFill="1" applyBorder="1" applyAlignment="1">
      <alignment horizontal="center"/>
    </xf>
    <xf numFmtId="0" fontId="0" fillId="0" borderId="38" xfId="0" applyFill="1" applyBorder="1" applyAlignment="1">
      <alignment horizontal="left"/>
    </xf>
    <xf numFmtId="0" fontId="0" fillId="0" borderId="55" xfId="0" applyFill="1" applyBorder="1" applyAlignment="1">
      <alignment horizontal="left"/>
    </xf>
    <xf numFmtId="0" fontId="0" fillId="0" borderId="55" xfId="0" applyBorder="1" applyAlignment="1">
      <alignment horizontal="left"/>
    </xf>
    <xf numFmtId="0" fontId="5" fillId="0" borderId="0" xfId="0" applyFont="1" applyBorder="1" applyAlignment="1">
      <alignment horizontal="left"/>
    </xf>
    <xf numFmtId="49" fontId="6" fillId="0" borderId="10" xfId="0" applyNumberFormat="1" applyFont="1" applyBorder="1"/>
    <xf numFmtId="0" fontId="0" fillId="0" borderId="10" xfId="0" applyBorder="1"/>
    <xf numFmtId="0" fontId="0" fillId="0" borderId="10" xfId="0" applyBorder="1" applyAlignment="1">
      <alignment horizontal="center"/>
    </xf>
    <xf numFmtId="0" fontId="5" fillId="0" borderId="23" xfId="0" applyFont="1" applyBorder="1" applyAlignment="1">
      <alignment horizontal="center"/>
    </xf>
    <xf numFmtId="0" fontId="0" fillId="0" borderId="56" xfId="0" applyBorder="1" applyAlignment="1">
      <alignment horizontal="center"/>
    </xf>
    <xf numFmtId="0" fontId="5" fillId="0" borderId="10" xfId="0" applyFont="1" applyBorder="1" applyAlignment="1">
      <alignment horizontal="center"/>
    </xf>
    <xf numFmtId="0" fontId="0" fillId="0" borderId="23" xfId="0" applyBorder="1" applyAlignment="1">
      <alignment horizontal="center"/>
    </xf>
    <xf numFmtId="0" fontId="5" fillId="0" borderId="56" xfId="0" applyFont="1" applyBorder="1" applyAlignment="1">
      <alignment horizontal="center"/>
    </xf>
    <xf numFmtId="0" fontId="0" fillId="0" borderId="10" xfId="0" applyFill="1" applyBorder="1"/>
    <xf numFmtId="0" fontId="0" fillId="0" borderId="18" xfId="0" applyFill="1" applyBorder="1"/>
    <xf numFmtId="0" fontId="0" fillId="0" borderId="18" xfId="0" applyBorder="1"/>
    <xf numFmtId="0" fontId="0" fillId="0" borderId="10" xfId="0" applyFill="1" applyBorder="1" applyAlignment="1">
      <alignment horizontal="center"/>
    </xf>
    <xf numFmtId="0" fontId="5" fillId="0" borderId="0" xfId="0" applyFont="1" applyFill="1" applyBorder="1" applyAlignment="1">
      <alignment horizontal="center"/>
    </xf>
    <xf numFmtId="0" fontId="5" fillId="0" borderId="10" xfId="0" applyFont="1" applyFill="1" applyBorder="1" applyAlignment="1">
      <alignment horizontal="center"/>
    </xf>
    <xf numFmtId="0" fontId="6" fillId="3" borderId="57" xfId="0" applyFont="1" applyFill="1" applyBorder="1" applyAlignment="1">
      <alignment horizontal="center"/>
    </xf>
    <xf numFmtId="49" fontId="6" fillId="0" borderId="15" xfId="0" applyNumberFormat="1" applyFont="1" applyBorder="1" applyAlignment="1"/>
    <xf numFmtId="49" fontId="6" fillId="0" borderId="15" xfId="0" applyNumberFormat="1" applyFont="1" applyBorder="1"/>
    <xf numFmtId="0" fontId="0" fillId="0" borderId="15" xfId="0" applyBorder="1"/>
    <xf numFmtId="0" fontId="6" fillId="0" borderId="19" xfId="0" applyFont="1" applyBorder="1" applyAlignment="1">
      <alignment horizontal="center"/>
    </xf>
    <xf numFmtId="0" fontId="0" fillId="0" borderId="15" xfId="0" applyBorder="1" applyAlignment="1">
      <alignment horizontal="center"/>
    </xf>
    <xf numFmtId="0" fontId="5" fillId="0" borderId="58" xfId="0" applyFont="1" applyBorder="1" applyAlignment="1">
      <alignment horizontal="center"/>
    </xf>
    <xf numFmtId="0" fontId="0" fillId="0" borderId="14" xfId="0" applyBorder="1" applyAlignment="1">
      <alignment horizontal="center"/>
    </xf>
    <xf numFmtId="0" fontId="0" fillId="0" borderId="19" xfId="0" applyBorder="1" applyAlignment="1">
      <alignment horizontal="center"/>
    </xf>
    <xf numFmtId="0" fontId="0" fillId="0" borderId="58" xfId="0" applyBorder="1" applyAlignment="1">
      <alignment horizontal="center"/>
    </xf>
    <xf numFmtId="0" fontId="5" fillId="0" borderId="14" xfId="0" applyFont="1" applyBorder="1" applyAlignment="1">
      <alignment horizontal="center"/>
    </xf>
    <xf numFmtId="0" fontId="0" fillId="0" borderId="15" xfId="0" applyFill="1" applyBorder="1"/>
    <xf numFmtId="0" fontId="0" fillId="0" borderId="19" xfId="0" applyFill="1" applyBorder="1"/>
    <xf numFmtId="0" fontId="5" fillId="0" borderId="15" xfId="0" applyFont="1" applyBorder="1" applyAlignment="1">
      <alignment horizontal="center"/>
    </xf>
    <xf numFmtId="0" fontId="0" fillId="0" borderId="15" xfId="0" applyFill="1" applyBorder="1" applyAlignment="1">
      <alignment horizontal="center"/>
    </xf>
    <xf numFmtId="0" fontId="5" fillId="0" borderId="15" xfId="0" applyFont="1" applyFill="1" applyBorder="1" applyAlignment="1">
      <alignment horizontal="center"/>
    </xf>
    <xf numFmtId="0" fontId="6" fillId="3" borderId="59" xfId="0" applyFont="1" applyFill="1" applyBorder="1" applyAlignment="1">
      <alignment horizontal="center"/>
    </xf>
    <xf numFmtId="0" fontId="0" fillId="3" borderId="59" xfId="0" applyFill="1" applyBorder="1"/>
    <xf numFmtId="0" fontId="6" fillId="0" borderId="18" xfId="0" applyFont="1" applyBorder="1" applyAlignment="1">
      <alignment horizontal="center"/>
    </xf>
    <xf numFmtId="0" fontId="0" fillId="0" borderId="60" xfId="0" applyBorder="1"/>
    <xf numFmtId="0" fontId="6" fillId="0" borderId="16" xfId="0" applyFont="1" applyBorder="1" applyAlignment="1">
      <alignment horizontal="left"/>
    </xf>
    <xf numFmtId="0" fontId="6" fillId="0" borderId="16" xfId="0" applyFont="1" applyBorder="1"/>
    <xf numFmtId="0" fontId="6" fillId="0" borderId="60" xfId="0" applyFont="1" applyBorder="1" applyAlignment="1">
      <alignment horizontal="center"/>
    </xf>
    <xf numFmtId="0" fontId="0" fillId="0" borderId="16" xfId="0" applyBorder="1" applyAlignment="1">
      <alignment horizontal="center"/>
    </xf>
    <xf numFmtId="0" fontId="0" fillId="0" borderId="11" xfId="0" applyBorder="1" applyAlignment="1">
      <alignment horizontal="center"/>
    </xf>
    <xf numFmtId="0" fontId="5" fillId="0" borderId="16" xfId="0" applyFont="1" applyBorder="1" applyAlignment="1">
      <alignment horizontal="center"/>
    </xf>
    <xf numFmtId="0" fontId="0" fillId="0" borderId="13" xfId="0" applyBorder="1" applyAlignment="1">
      <alignment horizontal="center"/>
    </xf>
    <xf numFmtId="0" fontId="5" fillId="0" borderId="13" xfId="0" applyFont="1" applyBorder="1" applyAlignment="1">
      <alignment horizontal="center"/>
    </xf>
    <xf numFmtId="0" fontId="0" fillId="0" borderId="60" xfId="0" applyBorder="1" applyAlignment="1">
      <alignment horizontal="center"/>
    </xf>
    <xf numFmtId="0" fontId="5" fillId="0" borderId="11" xfId="0" applyFont="1" applyBorder="1" applyAlignment="1">
      <alignment horizontal="center"/>
    </xf>
    <xf numFmtId="0" fontId="0" fillId="0" borderId="16" xfId="0" applyFill="1" applyBorder="1" applyAlignment="1">
      <alignment horizontal="center"/>
    </xf>
    <xf numFmtId="0" fontId="0" fillId="0" borderId="60" xfId="0" applyFill="1" applyBorder="1" applyAlignment="1">
      <alignment horizontal="center"/>
    </xf>
    <xf numFmtId="0" fontId="6" fillId="3" borderId="61" xfId="0" applyFont="1" applyFill="1" applyBorder="1" applyAlignment="1">
      <alignment horizontal="center"/>
    </xf>
    <xf numFmtId="0" fontId="0" fillId="3" borderId="61" xfId="0" applyFill="1" applyBorder="1" applyAlignment="1">
      <alignment horizontal="center"/>
    </xf>
    <xf numFmtId="0" fontId="0" fillId="0" borderId="14" xfId="0" applyFill="1" applyBorder="1" applyAlignment="1">
      <alignment horizontal="center"/>
    </xf>
    <xf numFmtId="0" fontId="0" fillId="0" borderId="19" xfId="0" applyFill="1" applyBorder="1" applyAlignment="1">
      <alignment horizontal="center"/>
    </xf>
    <xf numFmtId="0" fontId="0" fillId="0" borderId="13" xfId="0" applyFill="1" applyBorder="1" applyAlignment="1">
      <alignment horizontal="center"/>
    </xf>
    <xf numFmtId="0" fontId="0" fillId="0" borderId="56" xfId="0" applyBorder="1"/>
    <xf numFmtId="0" fontId="0" fillId="0" borderId="23" xfId="0" applyBorder="1"/>
    <xf numFmtId="0" fontId="0" fillId="0" borderId="56" xfId="0" applyFill="1" applyBorder="1" applyAlignment="1">
      <alignment horizontal="center"/>
    </xf>
    <xf numFmtId="0" fontId="0" fillId="0" borderId="23" xfId="0" applyFill="1" applyBorder="1" applyAlignment="1">
      <alignment horizontal="center"/>
    </xf>
    <xf numFmtId="0" fontId="0" fillId="0" borderId="11" xfId="0" applyFill="1" applyBorder="1" applyAlignment="1">
      <alignment horizontal="center"/>
    </xf>
    <xf numFmtId="0" fontId="0" fillId="0" borderId="58" xfId="0" applyBorder="1"/>
    <xf numFmtId="166" fontId="0" fillId="0" borderId="23" xfId="0" applyNumberFormat="1" applyBorder="1" applyAlignment="1">
      <alignment horizontal="center"/>
    </xf>
    <xf numFmtId="18" fontId="0" fillId="0" borderId="58" xfId="0" applyNumberFormat="1" applyBorder="1" applyAlignment="1">
      <alignment horizontal="center"/>
    </xf>
    <xf numFmtId="18" fontId="0" fillId="0" borderId="15" xfId="0" applyNumberFormat="1" applyBorder="1" applyAlignment="1">
      <alignment horizontal="center"/>
    </xf>
    <xf numFmtId="18" fontId="0" fillId="0" borderId="14" xfId="0" applyNumberFormat="1" applyBorder="1" applyAlignment="1">
      <alignment horizontal="center"/>
    </xf>
    <xf numFmtId="0" fontId="0" fillId="0" borderId="56" xfId="0" applyFill="1" applyBorder="1"/>
    <xf numFmtId="0" fontId="0" fillId="0" borderId="23" xfId="0" applyFill="1" applyBorder="1"/>
    <xf numFmtId="18" fontId="0" fillId="0" borderId="58" xfId="0" applyNumberFormat="1" applyFill="1" applyBorder="1" applyAlignment="1">
      <alignment horizontal="center"/>
    </xf>
    <xf numFmtId="16" fontId="0" fillId="0" borderId="23" xfId="0" applyNumberFormat="1" applyFill="1" applyBorder="1" applyAlignment="1">
      <alignment horizontal="center"/>
    </xf>
    <xf numFmtId="16" fontId="0" fillId="0" borderId="10" xfId="0" applyNumberFormat="1" applyFill="1" applyBorder="1" applyAlignment="1">
      <alignment horizontal="center"/>
    </xf>
    <xf numFmtId="16" fontId="5" fillId="0" borderId="10" xfId="0" applyNumberFormat="1" applyFont="1" applyFill="1" applyBorder="1" applyAlignment="1">
      <alignment horizontal="center"/>
    </xf>
    <xf numFmtId="16" fontId="5" fillId="0" borderId="10" xfId="0" applyNumberFormat="1" applyFont="1" applyBorder="1" applyAlignment="1">
      <alignment horizontal="center"/>
    </xf>
    <xf numFmtId="18" fontId="0" fillId="0" borderId="15" xfId="0" applyNumberFormat="1" applyFill="1" applyBorder="1" applyAlignment="1">
      <alignment horizontal="center"/>
    </xf>
    <xf numFmtId="0" fontId="0" fillId="0" borderId="14" xfId="0" applyBorder="1"/>
    <xf numFmtId="0" fontId="6" fillId="0" borderId="16" xfId="0" applyFont="1" applyBorder="1" applyAlignment="1">
      <alignment horizontal="center"/>
    </xf>
    <xf numFmtId="166" fontId="0" fillId="0" borderId="16" xfId="0" applyNumberFormat="1" applyBorder="1" applyAlignment="1">
      <alignment horizontal="center"/>
    </xf>
    <xf numFmtId="0" fontId="0" fillId="0" borderId="60" xfId="0" applyFill="1" applyBorder="1"/>
    <xf numFmtId="0" fontId="5" fillId="0" borderId="16" xfId="0" applyFont="1" applyBorder="1" applyAlignment="1">
      <alignment horizontal="left"/>
    </xf>
    <xf numFmtId="0" fontId="6" fillId="0" borderId="15" xfId="0" applyFont="1" applyBorder="1" applyAlignment="1"/>
    <xf numFmtId="0" fontId="6" fillId="0" borderId="15" xfId="0" applyFont="1" applyBorder="1"/>
    <xf numFmtId="0" fontId="0" fillId="0" borderId="16" xfId="0" applyFont="1" applyBorder="1" applyAlignment="1">
      <alignment horizontal="left"/>
    </xf>
    <xf numFmtId="18" fontId="0" fillId="0" borderId="16" xfId="0" applyNumberFormat="1" applyFill="1" applyBorder="1" applyAlignment="1">
      <alignment horizontal="center"/>
    </xf>
    <xf numFmtId="166" fontId="0" fillId="0" borderId="11" xfId="0" applyNumberFormat="1" applyBorder="1" applyAlignment="1">
      <alignment horizontal="center"/>
    </xf>
    <xf numFmtId="18" fontId="0" fillId="0" borderId="11" xfId="0" applyNumberFormat="1" applyBorder="1" applyAlignment="1">
      <alignment horizontal="center"/>
    </xf>
    <xf numFmtId="0" fontId="0" fillId="10" borderId="38" xfId="0" applyFill="1" applyBorder="1"/>
    <xf numFmtId="0" fontId="0" fillId="10" borderId="55" xfId="0" applyFill="1" applyBorder="1"/>
    <xf numFmtId="0" fontId="0" fillId="0" borderId="38" xfId="0" applyFill="1" applyBorder="1" applyAlignment="1"/>
    <xf numFmtId="18" fontId="0" fillId="0" borderId="11" xfId="0" applyNumberFormat="1" applyFill="1" applyBorder="1" applyAlignment="1">
      <alignment horizontal="center"/>
    </xf>
    <xf numFmtId="0" fontId="0" fillId="0" borderId="13" xfId="0" applyFill="1" applyBorder="1"/>
    <xf numFmtId="0" fontId="0" fillId="0" borderId="11" xfId="0" applyFill="1" applyBorder="1"/>
    <xf numFmtId="0" fontId="0" fillId="0" borderId="58" xfId="0" applyFill="1" applyBorder="1" applyAlignment="1">
      <alignment horizontal="center"/>
    </xf>
    <xf numFmtId="0" fontId="0" fillId="0" borderId="9" xfId="0" applyBorder="1"/>
    <xf numFmtId="0" fontId="0" fillId="0" borderId="6" xfId="0" applyFill="1" applyBorder="1" applyAlignment="1">
      <alignment horizontal="center"/>
    </xf>
    <xf numFmtId="0" fontId="0" fillId="0" borderId="9" xfId="0" applyFill="1" applyBorder="1" applyAlignment="1">
      <alignment horizontal="center"/>
    </xf>
    <xf numFmtId="0" fontId="0" fillId="0" borderId="9" xfId="0" applyFill="1" applyBorder="1"/>
    <xf numFmtId="0" fontId="5" fillId="0" borderId="9" xfId="0" applyFont="1" applyFill="1" applyBorder="1" applyAlignment="1">
      <alignment horizontal="left"/>
    </xf>
    <xf numFmtId="0" fontId="0" fillId="0" borderId="9" xfId="0" applyFont="1" applyFill="1" applyBorder="1"/>
    <xf numFmtId="0" fontId="0" fillId="0" borderId="62" xfId="0" applyFill="1" applyBorder="1" applyAlignment="1">
      <alignment horizontal="center"/>
    </xf>
    <xf numFmtId="0" fontId="0" fillId="0" borderId="6" xfId="0" applyFill="1" applyBorder="1" applyAlignment="1">
      <alignment horizontal="center" vertical="top"/>
    </xf>
    <xf numFmtId="0" fontId="0" fillId="0" borderId="25" xfId="0" applyBorder="1"/>
    <xf numFmtId="0" fontId="0" fillId="0" borderId="62" xfId="0" applyFill="1" applyBorder="1"/>
    <xf numFmtId="0" fontId="0" fillId="0" borderId="25" xfId="0" applyFill="1" applyBorder="1"/>
    <xf numFmtId="0" fontId="0" fillId="0" borderId="12" xfId="0" applyFill="1" applyBorder="1"/>
    <xf numFmtId="0" fontId="0" fillId="0" borderId="25" xfId="0" applyFill="1" applyBorder="1" applyAlignment="1">
      <alignment horizontal="center"/>
    </xf>
    <xf numFmtId="164" fontId="4" fillId="0" borderId="63" xfId="0" applyNumberFormat="1" applyFont="1" applyFill="1" applyBorder="1" applyAlignment="1" applyProtection="1">
      <alignment horizontal="center"/>
      <protection locked="0"/>
    </xf>
    <xf numFmtId="164" fontId="4" fillId="0" borderId="15" xfId="0" applyNumberFormat="1" applyFont="1" applyFill="1" applyBorder="1" applyAlignment="1" applyProtection="1">
      <alignment horizontal="center"/>
      <protection locked="0"/>
    </xf>
    <xf numFmtId="164" fontId="3" fillId="3" borderId="15" xfId="0" applyNumberFormat="1" applyFont="1" applyFill="1" applyBorder="1" applyAlignment="1" applyProtection="1">
      <alignment horizontal="center"/>
    </xf>
    <xf numFmtId="164" fontId="4" fillId="0" borderId="63" xfId="0" applyNumberFormat="1" applyFont="1" applyFill="1" applyBorder="1" applyAlignment="1" applyProtection="1">
      <alignment horizontal="center"/>
    </xf>
    <xf numFmtId="164" fontId="4" fillId="0" borderId="15" xfId="0" applyNumberFormat="1" applyFont="1" applyFill="1" applyBorder="1" applyAlignment="1" applyProtection="1">
      <alignment horizontal="center"/>
    </xf>
    <xf numFmtId="164" fontId="4" fillId="0" borderId="64" xfId="0" applyNumberFormat="1" applyFont="1" applyFill="1" applyBorder="1" applyAlignment="1" applyProtection="1">
      <alignment horizontal="center"/>
    </xf>
    <xf numFmtId="164" fontId="3" fillId="0" borderId="0" xfId="0" applyNumberFormat="1" applyFont="1" applyFill="1" applyBorder="1" applyAlignment="1" applyProtection="1">
      <alignment horizontal="center"/>
      <protection locked="0"/>
    </xf>
    <xf numFmtId="164" fontId="4" fillId="0" borderId="64" xfId="0" applyNumberFormat="1" applyFont="1" applyFill="1" applyBorder="1" applyAlignment="1" applyProtection="1">
      <alignment horizontal="center"/>
      <protection locked="0"/>
    </xf>
    <xf numFmtId="0" fontId="0" fillId="9" borderId="55" xfId="0" applyFill="1" applyBorder="1" applyAlignment="1">
      <alignment horizontal="center"/>
    </xf>
    <xf numFmtId="0" fontId="38" fillId="0" borderId="74" xfId="0" applyFont="1" applyBorder="1" applyAlignment="1">
      <alignment horizontal="center"/>
    </xf>
    <xf numFmtId="0" fontId="38" fillId="0" borderId="75" xfId="0" applyFont="1" applyBorder="1" applyAlignment="1">
      <alignment horizontal="center"/>
    </xf>
    <xf numFmtId="0" fontId="38" fillId="0" borderId="75" xfId="0" quotePrefix="1" applyFont="1" applyBorder="1" applyAlignment="1">
      <alignment horizontal="center"/>
    </xf>
    <xf numFmtId="0" fontId="38" fillId="0" borderId="76" xfId="0" applyFont="1" applyBorder="1" applyAlignment="1">
      <alignment horizontal="center"/>
    </xf>
    <xf numFmtId="0" fontId="38" fillId="0" borderId="70" xfId="0" applyFont="1" applyBorder="1"/>
    <xf numFmtId="164" fontId="39" fillId="0" borderId="6" xfId="1" applyNumberFormat="1" applyFont="1" applyBorder="1" applyAlignment="1">
      <alignment horizontal="center"/>
    </xf>
    <xf numFmtId="164" fontId="39" fillId="0" borderId="6" xfId="1" applyNumberFormat="1" applyFont="1" applyFill="1" applyBorder="1" applyAlignment="1">
      <alignment horizontal="center"/>
    </xf>
    <xf numFmtId="164" fontId="38" fillId="0" borderId="71" xfId="1" applyNumberFormat="1" applyFont="1" applyBorder="1" applyAlignment="1">
      <alignment horizontal="center"/>
    </xf>
    <xf numFmtId="0" fontId="38" fillId="0" borderId="72" xfId="0" applyFont="1" applyBorder="1"/>
    <xf numFmtId="164" fontId="39" fillId="0" borderId="69" xfId="1" applyNumberFormat="1" applyFont="1" applyBorder="1" applyAlignment="1">
      <alignment horizontal="center"/>
    </xf>
    <xf numFmtId="164" fontId="39" fillId="0" borderId="69" xfId="1" applyNumberFormat="1" applyFont="1" applyFill="1" applyBorder="1" applyAlignment="1">
      <alignment horizontal="center"/>
    </xf>
    <xf numFmtId="164" fontId="38" fillId="0" borderId="73" xfId="1" applyNumberFormat="1" applyFont="1" applyBorder="1" applyAlignment="1">
      <alignment horizontal="center"/>
    </xf>
    <xf numFmtId="0" fontId="38" fillId="0" borderId="77" xfId="0" applyFont="1" applyBorder="1" applyAlignment="1">
      <alignment horizontal="center"/>
    </xf>
    <xf numFmtId="0" fontId="38" fillId="0" borderId="78" xfId="0" applyFont="1" applyBorder="1" applyAlignment="1">
      <alignment horizontal="center"/>
    </xf>
    <xf numFmtId="0" fontId="38" fillId="0" borderId="78" xfId="0" quotePrefix="1" applyFont="1" applyBorder="1" applyAlignment="1">
      <alignment horizontal="center"/>
    </xf>
    <xf numFmtId="0" fontId="38" fillId="0" borderId="79" xfId="0" applyFont="1" applyBorder="1" applyAlignment="1">
      <alignment horizontal="center"/>
    </xf>
    <xf numFmtId="0" fontId="38" fillId="0" borderId="74" xfId="0" applyFont="1" applyBorder="1"/>
    <xf numFmtId="164" fontId="39" fillId="0" borderId="75" xfId="1" applyNumberFormat="1" applyFont="1" applyBorder="1" applyAlignment="1">
      <alignment horizontal="center"/>
    </xf>
    <xf numFmtId="164" fontId="39" fillId="0" borderId="75" xfId="1" applyNumberFormat="1" applyFont="1" applyFill="1" applyBorder="1" applyAlignment="1">
      <alignment horizontal="center"/>
    </xf>
    <xf numFmtId="165" fontId="39" fillId="0" borderId="75" xfId="1" applyNumberFormat="1" applyFont="1" applyBorder="1" applyAlignment="1">
      <alignment horizontal="center"/>
    </xf>
    <xf numFmtId="165" fontId="38" fillId="0" borderId="76" xfId="1" applyNumberFormat="1" applyFont="1" applyBorder="1" applyAlignment="1">
      <alignment horizontal="center"/>
    </xf>
    <xf numFmtId="165" fontId="39" fillId="0" borderId="6" xfId="1" applyNumberFormat="1" applyFont="1" applyBorder="1" applyAlignment="1">
      <alignment horizontal="center"/>
    </xf>
    <xf numFmtId="165" fontId="38" fillId="0" borderId="71" xfId="1" applyNumberFormat="1" applyFont="1" applyBorder="1" applyAlignment="1">
      <alignment horizontal="center"/>
    </xf>
    <xf numFmtId="165" fontId="39" fillId="0" borderId="69" xfId="1" applyNumberFormat="1" applyFont="1" applyBorder="1" applyAlignment="1">
      <alignment horizontal="center"/>
    </xf>
    <xf numFmtId="165" fontId="38" fillId="0" borderId="73" xfId="1" applyNumberFormat="1" applyFont="1" applyBorder="1" applyAlignment="1">
      <alignment horizontal="center"/>
    </xf>
    <xf numFmtId="0" fontId="6" fillId="0" borderId="0" xfId="0" applyFont="1" applyAlignment="1">
      <alignment horizontal="center"/>
    </xf>
    <xf numFmtId="0" fontId="9" fillId="3" borderId="65" xfId="0" applyFont="1" applyFill="1" applyBorder="1" applyAlignment="1">
      <alignment horizontal="center"/>
    </xf>
    <xf numFmtId="0" fontId="9" fillId="3" borderId="66" xfId="0" applyFont="1" applyFill="1" applyBorder="1" applyAlignment="1">
      <alignment horizontal="center"/>
    </xf>
    <xf numFmtId="0" fontId="9" fillId="3" borderId="67" xfId="0" applyFont="1" applyFill="1" applyBorder="1" applyAlignment="1">
      <alignment horizontal="center"/>
    </xf>
    <xf numFmtId="0" fontId="0" fillId="0" borderId="0" xfId="0" applyBorder="1" applyAlignment="1">
      <alignment horizontal="center"/>
    </xf>
    <xf numFmtId="0" fontId="6" fillId="3" borderId="23" xfId="0" applyFont="1" applyFill="1" applyBorder="1" applyAlignment="1">
      <alignment horizontal="left"/>
    </xf>
    <xf numFmtId="0" fontId="6" fillId="3" borderId="38" xfId="0" applyFont="1" applyFill="1" applyBorder="1" applyAlignment="1">
      <alignment horizontal="left"/>
    </xf>
    <xf numFmtId="0" fontId="6" fillId="3" borderId="58" xfId="0" applyFont="1" applyFill="1" applyBorder="1" applyAlignment="1">
      <alignment horizontal="left"/>
    </xf>
    <xf numFmtId="0" fontId="6" fillId="3" borderId="10" xfId="0" applyFont="1" applyFill="1" applyBorder="1" applyAlignment="1">
      <alignment horizontal="left"/>
    </xf>
    <xf numFmtId="0" fontId="6" fillId="3" borderId="0" xfId="0" applyFont="1" applyFill="1" applyBorder="1" applyAlignment="1">
      <alignment horizontal="left"/>
    </xf>
    <xf numFmtId="0" fontId="6" fillId="3" borderId="15" xfId="0" applyFont="1" applyFill="1" applyBorder="1" applyAlignment="1">
      <alignment horizontal="left"/>
    </xf>
    <xf numFmtId="0" fontId="6" fillId="3" borderId="1" xfId="0" applyFont="1" applyFill="1" applyBorder="1" applyAlignment="1">
      <alignment horizontal="left"/>
    </xf>
    <xf numFmtId="0" fontId="6" fillId="3" borderId="19" xfId="0" applyFont="1" applyFill="1" applyBorder="1" applyAlignment="1">
      <alignment horizontal="left"/>
    </xf>
    <xf numFmtId="0" fontId="6" fillId="3" borderId="17" xfId="0" applyFont="1" applyFill="1" applyBorder="1" applyAlignment="1">
      <alignment horizontal="center"/>
    </xf>
    <xf numFmtId="0" fontId="6" fillId="0" borderId="1" xfId="0" applyFont="1" applyBorder="1" applyAlignment="1">
      <alignment horizontal="center"/>
    </xf>
    <xf numFmtId="0" fontId="17" fillId="0" borderId="0" xfId="0" applyFont="1" applyAlignment="1" applyProtection="1">
      <alignment horizontal="center"/>
    </xf>
    <xf numFmtId="164" fontId="4" fillId="11" borderId="37" xfId="0" applyNumberFormat="1" applyFont="1" applyFill="1" applyBorder="1" applyAlignment="1" applyProtection="1">
      <alignment horizontal="center"/>
    </xf>
    <xf numFmtId="164" fontId="4" fillId="11" borderId="33" xfId="0" applyNumberFormat="1" applyFont="1" applyFill="1" applyBorder="1" applyAlignment="1" applyProtection="1">
      <alignment horizontal="center"/>
    </xf>
    <xf numFmtId="164" fontId="4" fillId="11" borderId="68" xfId="0" applyNumberFormat="1" applyFont="1" applyFill="1" applyBorder="1" applyAlignment="1" applyProtection="1">
      <alignment horizontal="center"/>
    </xf>
    <xf numFmtId="164" fontId="4" fillId="0" borderId="37" xfId="0" applyNumberFormat="1" applyFont="1" applyFill="1" applyBorder="1" applyAlignment="1" applyProtection="1">
      <alignment horizontal="center"/>
    </xf>
    <xf numFmtId="164" fontId="4" fillId="0" borderId="33" xfId="0" applyNumberFormat="1" applyFont="1" applyFill="1" applyBorder="1" applyAlignment="1" applyProtection="1">
      <alignment horizontal="center"/>
    </xf>
    <xf numFmtId="164" fontId="4" fillId="0" borderId="68" xfId="0" applyNumberFormat="1" applyFont="1" applyFill="1" applyBorder="1" applyAlignment="1" applyProtection="1">
      <alignment horizontal="center"/>
    </xf>
    <xf numFmtId="164" fontId="4" fillId="0" borderId="21" xfId="0" applyNumberFormat="1" applyFont="1" applyBorder="1" applyAlignment="1" applyProtection="1">
      <alignment horizontal="center" vertical="center"/>
    </xf>
    <xf numFmtId="164" fontId="4" fillId="0" borderId="22" xfId="0" applyNumberFormat="1" applyFont="1" applyBorder="1" applyAlignment="1" applyProtection="1">
      <alignment horizontal="center" vertical="center"/>
    </xf>
    <xf numFmtId="164" fontId="4" fillId="11" borderId="34" xfId="0" applyNumberFormat="1" applyFont="1" applyFill="1" applyBorder="1" applyAlignment="1" applyProtection="1">
      <alignment horizontal="center"/>
    </xf>
    <xf numFmtId="0" fontId="8" fillId="0" borderId="4" xfId="0" applyFont="1" applyBorder="1" applyAlignment="1">
      <alignment horizontal="center"/>
    </xf>
    <xf numFmtId="0" fontId="8" fillId="0" borderId="0" xfId="0" applyFont="1" applyBorder="1" applyAlignment="1">
      <alignment horizontal="center"/>
    </xf>
    <xf numFmtId="0" fontId="8" fillId="0" borderId="2" xfId="0" applyFont="1" applyBorder="1" applyAlignment="1">
      <alignment horizontal="center"/>
    </xf>
    <xf numFmtId="0" fontId="9" fillId="3" borderId="25" xfId="0" applyFont="1" applyFill="1" applyBorder="1" applyAlignment="1">
      <alignment horizontal="center"/>
    </xf>
    <xf numFmtId="0" fontId="9" fillId="3" borderId="26" xfId="0" applyFont="1" applyFill="1" applyBorder="1" applyAlignment="1">
      <alignment horizontal="center"/>
    </xf>
    <xf numFmtId="0" fontId="9" fillId="3" borderId="24" xfId="0" applyFont="1" applyFill="1" applyBorder="1" applyAlignment="1">
      <alignment horizontal="center"/>
    </xf>
    <xf numFmtId="0" fontId="10" fillId="0" borderId="11" xfId="4" applyFont="1" applyBorder="1" applyAlignment="1">
      <alignment horizontal="left" vertical="top"/>
    </xf>
    <xf numFmtId="0" fontId="10" fillId="0" borderId="16" xfId="4" applyFont="1" applyBorder="1" applyAlignment="1">
      <alignment horizontal="left" vertical="top"/>
    </xf>
    <xf numFmtId="0" fontId="10" fillId="0" borderId="13" xfId="4" applyFont="1" applyBorder="1" applyAlignment="1">
      <alignment horizontal="left" vertical="top"/>
    </xf>
    <xf numFmtId="0" fontId="10" fillId="0" borderId="6" xfId="4" applyFont="1" applyBorder="1" applyAlignment="1">
      <alignment horizontal="left" vertical="top"/>
    </xf>
    <xf numFmtId="0" fontId="10" fillId="0" borderId="6" xfId="4" applyFont="1" applyBorder="1" applyAlignment="1">
      <alignment horizontal="left" vertical="top" wrapText="1"/>
    </xf>
    <xf numFmtId="0" fontId="10" fillId="0" borderId="6" xfId="4" applyNumberFormat="1" applyFont="1" applyBorder="1" applyAlignment="1">
      <alignment horizontal="left" vertical="top" wrapText="1"/>
    </xf>
    <xf numFmtId="0" fontId="10" fillId="0" borderId="11" xfId="4" applyFont="1" applyBorder="1" applyAlignment="1">
      <alignment horizontal="left" vertical="top" wrapText="1"/>
    </xf>
    <xf numFmtId="0" fontId="10" fillId="0" borderId="16" xfId="4" applyFont="1" applyBorder="1" applyAlignment="1">
      <alignment horizontal="left" vertical="top" wrapText="1"/>
    </xf>
    <xf numFmtId="0" fontId="10" fillId="0" borderId="13" xfId="4" applyFont="1" applyBorder="1" applyAlignment="1">
      <alignment horizontal="left" vertical="top" wrapText="1"/>
    </xf>
    <xf numFmtId="0" fontId="6" fillId="0" borderId="18" xfId="0" applyFont="1" applyBorder="1" applyAlignment="1">
      <alignment horizontal="center"/>
    </xf>
    <xf numFmtId="0" fontId="6" fillId="0" borderId="19" xfId="0" applyFont="1" applyBorder="1" applyAlignment="1">
      <alignment horizontal="center"/>
    </xf>
    <xf numFmtId="0" fontId="0" fillId="0" borderId="7" xfId="0" applyFill="1" applyBorder="1" applyAlignment="1">
      <alignment horizontal="center"/>
    </xf>
    <xf numFmtId="0" fontId="0" fillId="0" borderId="9" xfId="0" applyFill="1" applyBorder="1" applyAlignment="1">
      <alignment horizontal="center"/>
    </xf>
    <xf numFmtId="0" fontId="0" fillId="0" borderId="8" xfId="0" applyFill="1" applyBorder="1" applyAlignment="1">
      <alignment horizontal="center"/>
    </xf>
    <xf numFmtId="0" fontId="8" fillId="0" borderId="7" xfId="0" applyFont="1" applyFill="1" applyBorder="1" applyAlignment="1">
      <alignment horizontal="center"/>
    </xf>
    <xf numFmtId="0" fontId="8" fillId="0" borderId="9" xfId="0" applyFont="1" applyFill="1" applyBorder="1" applyAlignment="1">
      <alignment horizontal="center"/>
    </xf>
    <xf numFmtId="0" fontId="8" fillId="0" borderId="8" xfId="0" applyFont="1" applyFill="1" applyBorder="1" applyAlignment="1">
      <alignment horizontal="center"/>
    </xf>
    <xf numFmtId="0" fontId="8" fillId="0" borderId="7" xfId="0" applyFont="1" applyFill="1" applyBorder="1" applyAlignment="1">
      <alignment horizontal="center" wrapText="1"/>
    </xf>
    <xf numFmtId="0" fontId="38" fillId="3" borderId="65" xfId="0" applyFont="1" applyFill="1" applyBorder="1" applyAlignment="1">
      <alignment horizontal="center"/>
    </xf>
    <xf numFmtId="0" fontId="38" fillId="3" borderId="66" xfId="0" applyFont="1" applyFill="1" applyBorder="1" applyAlignment="1">
      <alignment horizontal="center"/>
    </xf>
    <xf numFmtId="0" fontId="38" fillId="3" borderId="67" xfId="0" applyFont="1" applyFill="1" applyBorder="1" applyAlignment="1">
      <alignment horizontal="center"/>
    </xf>
    <xf numFmtId="164" fontId="4" fillId="12" borderId="37" xfId="0" applyNumberFormat="1" applyFont="1" applyFill="1" applyBorder="1" applyAlignment="1" applyProtection="1">
      <alignment horizontal="center"/>
    </xf>
    <xf numFmtId="164" fontId="4" fillId="12" borderId="33" xfId="0" applyNumberFormat="1" applyFont="1" applyFill="1" applyBorder="1" applyAlignment="1" applyProtection="1">
      <alignment horizontal="center"/>
    </xf>
    <xf numFmtId="164" fontId="4" fillId="12" borderId="68" xfId="0" applyNumberFormat="1" applyFont="1" applyFill="1" applyBorder="1" applyAlignment="1" applyProtection="1">
      <alignment horizontal="center"/>
    </xf>
    <xf numFmtId="0" fontId="0" fillId="13" borderId="23" xfId="0" applyFill="1" applyBorder="1"/>
    <xf numFmtId="0" fontId="0" fillId="13" borderId="23" xfId="0" applyFill="1" applyBorder="1" applyAlignment="1">
      <alignment horizontal="center"/>
    </xf>
    <xf numFmtId="0" fontId="16" fillId="13" borderId="38" xfId="0" applyFont="1" applyFill="1" applyBorder="1" applyAlignment="1">
      <alignment horizontal="center"/>
    </xf>
    <xf numFmtId="0" fontId="0" fillId="13" borderId="38" xfId="0" applyFill="1" applyBorder="1" applyAlignment="1">
      <alignment horizontal="center"/>
    </xf>
    <xf numFmtId="0" fontId="0" fillId="13" borderId="58" xfId="0" applyFill="1" applyBorder="1" applyAlignment="1">
      <alignment horizontal="center"/>
    </xf>
    <xf numFmtId="0" fontId="0" fillId="13" borderId="38" xfId="0" applyFill="1" applyBorder="1"/>
    <xf numFmtId="0" fontId="0" fillId="13" borderId="11" xfId="0" applyFill="1" applyBorder="1" applyAlignment="1">
      <alignment horizontal="center"/>
    </xf>
    <xf numFmtId="0" fontId="0" fillId="13" borderId="80" xfId="0" applyFill="1" applyBorder="1"/>
    <xf numFmtId="0" fontId="16" fillId="13" borderId="81" xfId="0" applyFont="1" applyFill="1" applyBorder="1" applyAlignment="1">
      <alignment horizontal="center"/>
    </xf>
    <xf numFmtId="0" fontId="0" fillId="13" borderId="81" xfId="0" applyFill="1" applyBorder="1"/>
    <xf numFmtId="0" fontId="0" fillId="13" borderId="82" xfId="0" applyFill="1" applyBorder="1"/>
    <xf numFmtId="0" fontId="0" fillId="13" borderId="81" xfId="0" applyFill="1" applyBorder="1" applyAlignment="1">
      <alignment horizontal="center"/>
    </xf>
    <xf numFmtId="0" fontId="0" fillId="13" borderId="75" xfId="0" applyFill="1" applyBorder="1" applyAlignment="1">
      <alignment horizontal="center"/>
    </xf>
    <xf numFmtId="0" fontId="0" fillId="13" borderId="82" xfId="0" applyFill="1" applyBorder="1" applyAlignment="1">
      <alignment horizontal="center"/>
    </xf>
    <xf numFmtId="166" fontId="0" fillId="13" borderId="23" xfId="0" applyNumberFormat="1" applyFill="1" applyBorder="1" applyAlignment="1">
      <alignment horizontal="center"/>
    </xf>
    <xf numFmtId="0" fontId="5" fillId="13" borderId="58" xfId="0" applyFont="1" applyFill="1" applyBorder="1" applyAlignment="1">
      <alignment horizontal="center"/>
    </xf>
    <xf numFmtId="0" fontId="5" fillId="13" borderId="11" xfId="0" applyFont="1" applyFill="1" applyBorder="1" applyAlignment="1">
      <alignment horizontal="center"/>
    </xf>
    <xf numFmtId="18" fontId="0" fillId="13" borderId="58" xfId="0" applyNumberFormat="1" applyFill="1" applyBorder="1" applyAlignment="1">
      <alignment horizontal="center"/>
    </xf>
    <xf numFmtId="0" fontId="0" fillId="13" borderId="10" xfId="0" applyFill="1" applyBorder="1"/>
    <xf numFmtId="0" fontId="5" fillId="13" borderId="10" xfId="0" applyFont="1" applyFill="1" applyBorder="1" applyAlignment="1">
      <alignment horizontal="center"/>
    </xf>
    <xf numFmtId="0" fontId="16" fillId="13" borderId="0" xfId="0" applyFont="1" applyFill="1" applyBorder="1" applyAlignment="1">
      <alignment horizontal="center"/>
    </xf>
    <xf numFmtId="0" fontId="0" fillId="13" borderId="0" xfId="0" applyFill="1" applyBorder="1" applyAlignment="1">
      <alignment horizontal="center"/>
    </xf>
    <xf numFmtId="0" fontId="0" fillId="13" borderId="15" xfId="0" applyFill="1" applyBorder="1" applyAlignment="1">
      <alignment horizontal="center"/>
    </xf>
    <xf numFmtId="0" fontId="0" fillId="13" borderId="56" xfId="0" applyFill="1" applyBorder="1" applyAlignment="1">
      <alignment horizontal="center"/>
    </xf>
    <xf numFmtId="0" fontId="0" fillId="13" borderId="13" xfId="0" applyFill="1" applyBorder="1" applyAlignment="1">
      <alignment horizontal="center"/>
    </xf>
    <xf numFmtId="0" fontId="0" fillId="13" borderId="55" xfId="0" applyFill="1" applyBorder="1" applyAlignment="1">
      <alignment horizontal="center"/>
    </xf>
    <xf numFmtId="0" fontId="0" fillId="13" borderId="14" xfId="0" applyFill="1" applyBorder="1" applyAlignment="1">
      <alignment horizontal="center"/>
    </xf>
    <xf numFmtId="0" fontId="0" fillId="13" borderId="7" xfId="0" applyFill="1" applyBorder="1"/>
    <xf numFmtId="0" fontId="16" fillId="13" borderId="9" xfId="0" applyFont="1" applyFill="1" applyBorder="1" applyAlignment="1">
      <alignment horizontal="center"/>
    </xf>
    <xf numFmtId="0" fontId="0" fillId="13" borderId="9" xfId="0" applyFill="1" applyBorder="1"/>
    <xf numFmtId="0" fontId="0" fillId="13" borderId="8" xfId="0" applyFill="1" applyBorder="1"/>
    <xf numFmtId="0" fontId="0" fillId="13" borderId="16" xfId="0" applyFill="1" applyBorder="1" applyAlignment="1">
      <alignment horizontal="center"/>
    </xf>
    <xf numFmtId="0" fontId="5" fillId="13" borderId="23" xfId="0" applyFont="1" applyFill="1" applyBorder="1" applyAlignment="1">
      <alignment horizontal="center"/>
    </xf>
    <xf numFmtId="0" fontId="0" fillId="13" borderId="56" xfId="0" applyFill="1" applyBorder="1"/>
    <xf numFmtId="0" fontId="16" fillId="13" borderId="55" xfId="0" applyFont="1" applyFill="1" applyBorder="1" applyAlignment="1">
      <alignment horizontal="center"/>
    </xf>
    <xf numFmtId="0" fontId="5" fillId="13" borderId="13" xfId="0" applyFont="1" applyFill="1" applyBorder="1" applyAlignment="1">
      <alignment horizontal="center"/>
    </xf>
    <xf numFmtId="0" fontId="0" fillId="13" borderId="18" xfId="0" applyFill="1" applyBorder="1"/>
    <xf numFmtId="0" fontId="0" fillId="13" borderId="1" xfId="0" applyFill="1" applyBorder="1"/>
    <xf numFmtId="0" fontId="0" fillId="13" borderId="19" xfId="0" applyFill="1" applyBorder="1"/>
    <xf numFmtId="0" fontId="0" fillId="13" borderId="60" xfId="0" applyFill="1" applyBorder="1" applyAlignment="1">
      <alignment horizontal="center"/>
    </xf>
    <xf numFmtId="0" fontId="0" fillId="13" borderId="1" xfId="0" applyFill="1" applyBorder="1" applyAlignment="1">
      <alignment horizontal="center"/>
    </xf>
    <xf numFmtId="0" fontId="0" fillId="13" borderId="19" xfId="0" applyFill="1" applyBorder="1" applyAlignment="1">
      <alignment horizontal="center"/>
    </xf>
    <xf numFmtId="0" fontId="0" fillId="13" borderId="0" xfId="0" applyFill="1" applyBorder="1"/>
    <xf numFmtId="0" fontId="0" fillId="13" borderId="15" xfId="0" applyFill="1" applyBorder="1"/>
    <xf numFmtId="0" fontId="0" fillId="13" borderId="83" xfId="0" applyFill="1" applyBorder="1"/>
    <xf numFmtId="0" fontId="16" fillId="13" borderId="84" xfId="0" applyFont="1" applyFill="1" applyBorder="1" applyAlignment="1">
      <alignment horizontal="center"/>
    </xf>
    <xf numFmtId="0" fontId="0" fillId="13" borderId="84" xfId="0" applyFill="1" applyBorder="1"/>
    <xf numFmtId="0" fontId="0" fillId="13" borderId="85" xfId="0" applyFill="1" applyBorder="1"/>
    <xf numFmtId="0" fontId="0" fillId="13" borderId="69" xfId="0" applyFill="1" applyBorder="1" applyAlignment="1">
      <alignment horizontal="center"/>
    </xf>
    <xf numFmtId="0" fontId="0" fillId="13" borderId="84" xfId="0" applyFill="1" applyBorder="1" applyAlignment="1">
      <alignment horizontal="center"/>
    </xf>
    <xf numFmtId="0" fontId="0" fillId="13" borderId="85" xfId="0" applyFill="1" applyBorder="1" applyAlignment="1">
      <alignment horizontal="center"/>
    </xf>
    <xf numFmtId="0" fontId="6" fillId="0" borderId="6" xfId="0" applyFont="1" applyBorder="1"/>
    <xf numFmtId="0" fontId="16" fillId="0" borderId="6" xfId="0" applyFont="1" applyBorder="1" applyAlignment="1">
      <alignment horizontal="center"/>
    </xf>
    <xf numFmtId="0" fontId="6" fillId="0" borderId="6" xfId="0" applyFont="1" applyBorder="1" applyAlignment="1">
      <alignment horizontal="center"/>
    </xf>
    <xf numFmtId="0" fontId="0" fillId="0" borderId="6" xfId="0" applyBorder="1" applyAlignment="1">
      <alignment horizontal="center"/>
    </xf>
    <xf numFmtId="0" fontId="10" fillId="0" borderId="86" xfId="0" applyFont="1" applyBorder="1"/>
    <xf numFmtId="0" fontId="10" fillId="0" borderId="87" xfId="0" applyFont="1" applyBorder="1" applyAlignment="1">
      <alignment horizontal="center"/>
    </xf>
  </cellXfs>
  <cellStyles count="5">
    <cellStyle name="Comma" xfId="1" builtinId="3"/>
    <cellStyle name="Hyperlink" xfId="2" builtinId="8"/>
    <cellStyle name="Hyperlink 3" xfId="3"/>
    <cellStyle name="Normal" xfId="0" builtinId="0"/>
    <cellStyle name="Normal 3"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8" Type="http://schemas.openxmlformats.org/officeDocument/2006/relationships/hyperlink" Target="mailto:emma.sharp@stcatherines.info" TargetMode="External"/><Relationship Id="rId13" Type="http://schemas.openxmlformats.org/officeDocument/2006/relationships/hyperlink" Target="mailto:fpiper@maitland.co.uk" TargetMode="External"/><Relationship Id="rId18" Type="http://schemas.openxmlformats.org/officeDocument/2006/relationships/hyperlink" Target="mailto:trish_sillett@hotmail.com" TargetMode="External"/><Relationship Id="rId26" Type="http://schemas.openxmlformats.org/officeDocument/2006/relationships/hyperlink" Target="mailto:lizdavieskml5k@btopenworld.com" TargetMode="External"/><Relationship Id="rId3" Type="http://schemas.openxmlformats.org/officeDocument/2006/relationships/hyperlink" Target="mailto:linda.bithray@kpmg.co.uk" TargetMode="External"/><Relationship Id="rId21" Type="http://schemas.openxmlformats.org/officeDocument/2006/relationships/hyperlink" Target="mailto:mcknightmmm@aol.com" TargetMode="External"/><Relationship Id="rId7" Type="http://schemas.openxmlformats.org/officeDocument/2006/relationships/hyperlink" Target="mailto:victoriam@media.emap.co.uk" TargetMode="External"/><Relationship Id="rId12" Type="http://schemas.openxmlformats.org/officeDocument/2006/relationships/hyperlink" Target="mailto:alison@page-leigh.freeserve.co.uk" TargetMode="External"/><Relationship Id="rId17" Type="http://schemas.openxmlformats.org/officeDocument/2006/relationships/hyperlink" Target="mailto:sam.stedman@eu.sony.com" TargetMode="External"/><Relationship Id="rId25" Type="http://schemas.openxmlformats.org/officeDocument/2006/relationships/hyperlink" Target="mailto:bellakiddle@hotmail.com" TargetMode="External"/><Relationship Id="rId33" Type="http://schemas.openxmlformats.org/officeDocument/2006/relationships/printerSettings" Target="../printerSettings/printerSettings2.bin"/><Relationship Id="rId2" Type="http://schemas.openxmlformats.org/officeDocument/2006/relationships/hyperlink" Target="mailto:jo.craig@ubs.com" TargetMode="External"/><Relationship Id="rId16" Type="http://schemas.openxmlformats.org/officeDocument/2006/relationships/hyperlink" Target="mailto:londonlacrosse@hotmail.com" TargetMode="External"/><Relationship Id="rId20" Type="http://schemas.openxmlformats.org/officeDocument/2006/relationships/hyperlink" Target="mailto:josie.chamberlin@btopenworld.com" TargetMode="External"/><Relationship Id="rId29" Type="http://schemas.openxmlformats.org/officeDocument/2006/relationships/hyperlink" Target="mailto:aeb@rpc.co.uk" TargetMode="External"/><Relationship Id="rId1" Type="http://schemas.openxmlformats.org/officeDocument/2006/relationships/hyperlink" Target="mailto:pippa_nevard@hotmail.com" TargetMode="External"/><Relationship Id="rId6" Type="http://schemas.openxmlformats.org/officeDocument/2006/relationships/hyperlink" Target="mailto:tracyaveries@hotmail.com" TargetMode="External"/><Relationship Id="rId11" Type="http://schemas.openxmlformats.org/officeDocument/2006/relationships/hyperlink" Target="mailto:hannahjrhodes@hotmail.com" TargetMode="External"/><Relationship Id="rId24" Type="http://schemas.openxmlformats.org/officeDocument/2006/relationships/hyperlink" Target="mailto:nicola.speller@barclays.co.uk" TargetMode="External"/><Relationship Id="rId32" Type="http://schemas.openxmlformats.org/officeDocument/2006/relationships/hyperlink" Target="mailto:saz_mail@yahoo.co.uk" TargetMode="External"/><Relationship Id="rId5" Type="http://schemas.openxmlformats.org/officeDocument/2006/relationships/hyperlink" Target="mailto:anita.thorose@tns-global.com" TargetMode="External"/><Relationship Id="rId15" Type="http://schemas.openxmlformats.org/officeDocument/2006/relationships/hyperlink" Target="mailto:susie_c_s@yahoo.co.uk" TargetMode="External"/><Relationship Id="rId23" Type="http://schemas.openxmlformats.org/officeDocument/2006/relationships/hyperlink" Target="mailto:Zoe.Tabraham@ca.com" TargetMode="External"/><Relationship Id="rId28" Type="http://schemas.openxmlformats.org/officeDocument/2006/relationships/hyperlink" Target="mailto:debbie.clarke@mercer.com" TargetMode="External"/><Relationship Id="rId10" Type="http://schemas.openxmlformats.org/officeDocument/2006/relationships/hyperlink" Target="mailto:kellynstone@hotmail.com" TargetMode="External"/><Relationship Id="rId19" Type="http://schemas.openxmlformats.org/officeDocument/2006/relationships/hyperlink" Target="mailto:echandler@abbotshill.herts.sch.uk" TargetMode="External"/><Relationship Id="rId31" Type="http://schemas.openxmlformats.org/officeDocument/2006/relationships/hyperlink" Target="mailto:lacrosse@bowesjohn.freeserve.co.uk" TargetMode="External"/><Relationship Id="rId4" Type="http://schemas.openxmlformats.org/officeDocument/2006/relationships/hyperlink" Target="mailto:suzy.eul@cubiks.com" TargetMode="External"/><Relationship Id="rId9" Type="http://schemas.openxmlformats.org/officeDocument/2006/relationships/hyperlink" Target="mailto:black_otter@yahoo.com" TargetMode="External"/><Relationship Id="rId14" Type="http://schemas.openxmlformats.org/officeDocument/2006/relationships/hyperlink" Target="mailto:julia@mapbyte.com" TargetMode="External"/><Relationship Id="rId22" Type="http://schemas.openxmlformats.org/officeDocument/2006/relationships/hyperlink" Target="mailto:clare.anderson@cazenove.com" TargetMode="External"/><Relationship Id="rId27" Type="http://schemas.openxmlformats.org/officeDocument/2006/relationships/hyperlink" Target="mailto:KarenOwen@royal.surrey.sch.uk" TargetMode="External"/><Relationship Id="rId30" Type="http://schemas.openxmlformats.org/officeDocument/2006/relationships/hyperlink" Target="mailto:heidimarvin@yahoo.co.uk"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3" Type="http://schemas.openxmlformats.org/officeDocument/2006/relationships/hyperlink" Target="mailto:katietiley291@gmail.com" TargetMode="External"/><Relationship Id="rId18" Type="http://schemas.openxmlformats.org/officeDocument/2006/relationships/hyperlink" Target="mailto:laura.pollard@vodafone.com" TargetMode="External"/><Relationship Id="rId26" Type="http://schemas.openxmlformats.org/officeDocument/2006/relationships/hyperlink" Target="mailto:Legends@blackheathlacrosse.co.uk" TargetMode="External"/><Relationship Id="rId39" Type="http://schemas.openxmlformats.org/officeDocument/2006/relationships/hyperlink" Target="mailto:alison@page-leigh.freeserve.co.uk" TargetMode="External"/><Relationship Id="rId3" Type="http://schemas.openxmlformats.org/officeDocument/2006/relationships/hyperlink" Target="mailto:nicola.pigott@deafchildworldwide.org" TargetMode="External"/><Relationship Id="rId21" Type="http://schemas.openxmlformats.org/officeDocument/2006/relationships/hyperlink" Target="mailto:zenith.sport@yahoo.co.uk" TargetMode="External"/><Relationship Id="rId34" Type="http://schemas.openxmlformats.org/officeDocument/2006/relationships/hyperlink" Target="mailto:amosel@essex.ac.uk" TargetMode="External"/><Relationship Id="rId42" Type="http://schemas.openxmlformats.org/officeDocument/2006/relationships/hyperlink" Target="mailto:biondik@allegheny.edu" TargetMode="External"/><Relationship Id="rId47" Type="http://schemas.openxmlformats.org/officeDocument/2006/relationships/hyperlink" Target="mailto:lara.owen@mouchel.com" TargetMode="External"/><Relationship Id="rId50" Type="http://schemas.openxmlformats.org/officeDocument/2006/relationships/printerSettings" Target="../printerSettings/printerSettings17.bin"/><Relationship Id="rId7" Type="http://schemas.openxmlformats.org/officeDocument/2006/relationships/hyperlink" Target="mailto:anneka.patel@edelman.com" TargetMode="External"/><Relationship Id="rId12" Type="http://schemas.openxmlformats.org/officeDocument/2006/relationships/hyperlink" Target="mailto:katietiley291@gmail.com" TargetMode="External"/><Relationship Id="rId17" Type="http://schemas.openxmlformats.org/officeDocument/2006/relationships/hyperlink" Target="mailto:emma.oliver@oldvictheatre.com" TargetMode="External"/><Relationship Id="rId25" Type="http://schemas.openxmlformats.org/officeDocument/2006/relationships/hyperlink" Target="mailto:Storm@blackheathlacrosse.co.uk" TargetMode="External"/><Relationship Id="rId33" Type="http://schemas.openxmlformats.org/officeDocument/2006/relationships/hyperlink" Target="mailto:alex@thewatermans.biz" TargetMode="External"/><Relationship Id="rId38" Type="http://schemas.openxmlformats.org/officeDocument/2006/relationships/hyperlink" Target="mailto:alison@page-leigh.freeserve.co.uk" TargetMode="External"/><Relationship Id="rId46" Type="http://schemas.openxmlformats.org/officeDocument/2006/relationships/hyperlink" Target="mailto:rebecca@singlelaw.com" TargetMode="External"/><Relationship Id="rId2" Type="http://schemas.openxmlformats.org/officeDocument/2006/relationships/hyperlink" Target="mailto:angela@angelatupper.com" TargetMode="External"/><Relationship Id="rId16" Type="http://schemas.openxmlformats.org/officeDocument/2006/relationships/hyperlink" Target="mailto:treetop21@hotmail.com" TargetMode="External"/><Relationship Id="rId20" Type="http://schemas.openxmlformats.org/officeDocument/2006/relationships/hyperlink" Target="mailto:putneylacrosse@gmail.com" TargetMode="External"/><Relationship Id="rId29" Type="http://schemas.openxmlformats.org/officeDocument/2006/relationships/hyperlink" Target="mailto:webbs10@hotmail.co.uk" TargetMode="External"/><Relationship Id="rId41" Type="http://schemas.openxmlformats.org/officeDocument/2006/relationships/hyperlink" Target="mailto:markjameswinter@yahoo.co.uk" TargetMode="External"/><Relationship Id="rId1" Type="http://schemas.openxmlformats.org/officeDocument/2006/relationships/hyperlink" Target="mailto:thomasr1104@yahoo.co.uk" TargetMode="External"/><Relationship Id="rId6" Type="http://schemas.openxmlformats.org/officeDocument/2006/relationships/hyperlink" Target="mailto:caroline.ayling@synergy-sponsorship.com" TargetMode="External"/><Relationship Id="rId11" Type="http://schemas.openxmlformats.org/officeDocument/2006/relationships/hyperlink" Target="mailto:sjbailey18@hotmail.com" TargetMode="External"/><Relationship Id="rId24" Type="http://schemas.openxmlformats.org/officeDocument/2006/relationships/hyperlink" Target="mailto:rosebowl@blackheathlacrosse.co.uk" TargetMode="External"/><Relationship Id="rId32" Type="http://schemas.openxmlformats.org/officeDocument/2006/relationships/hyperlink" Target="mailto:alex@thewatermans.biz" TargetMode="External"/><Relationship Id="rId37" Type="http://schemas.openxmlformats.org/officeDocument/2006/relationships/hyperlink" Target="mailto:alison@page-leigh.freeserve.co.uk" TargetMode="External"/><Relationship Id="rId40" Type="http://schemas.openxmlformats.org/officeDocument/2006/relationships/hyperlink" Target="mailto:kittykat.bentz@googlemail.com" TargetMode="External"/><Relationship Id="rId45" Type="http://schemas.openxmlformats.org/officeDocument/2006/relationships/hyperlink" Target="mailto:harpendenlacrosseseniors@hotmail.co.uk" TargetMode="External"/><Relationship Id="rId5" Type="http://schemas.openxmlformats.org/officeDocument/2006/relationships/hyperlink" Target="mailto:dordie@hotmail.com" TargetMode="External"/><Relationship Id="rId15" Type="http://schemas.openxmlformats.org/officeDocument/2006/relationships/hyperlink" Target="mailto:treetop21@hotmail.com" TargetMode="External"/><Relationship Id="rId23" Type="http://schemas.openxmlformats.org/officeDocument/2006/relationships/hyperlink" Target="mailto:laura.parkinson@rpc.co.uk" TargetMode="External"/><Relationship Id="rId28" Type="http://schemas.openxmlformats.org/officeDocument/2006/relationships/hyperlink" Target="mailto:charlie_lankston@hotmail.co.uk" TargetMode="External"/><Relationship Id="rId36" Type="http://schemas.openxmlformats.org/officeDocument/2006/relationships/hyperlink" Target="mailto:anthonybarraclough@gmail.com" TargetMode="External"/><Relationship Id="rId49" Type="http://schemas.openxmlformats.org/officeDocument/2006/relationships/hyperlink" Target="mailto:lucy@lucywray.com" TargetMode="External"/><Relationship Id="rId10" Type="http://schemas.openxmlformats.org/officeDocument/2006/relationships/hyperlink" Target="mailto:torlever@hotmail.co.uk" TargetMode="External"/><Relationship Id="rId19" Type="http://schemas.openxmlformats.org/officeDocument/2006/relationships/hyperlink" Target="mailto:sfeurey@gmail.com" TargetMode="External"/><Relationship Id="rId31" Type="http://schemas.openxmlformats.org/officeDocument/2006/relationships/hyperlink" Target="mailto:tracyaveries@hotmail.com" TargetMode="External"/><Relationship Id="rId44" Type="http://schemas.openxmlformats.org/officeDocument/2006/relationships/hyperlink" Target="mailto:f.a.gee@hotmail.co.uk" TargetMode="External"/><Relationship Id="rId4" Type="http://schemas.openxmlformats.org/officeDocument/2006/relationships/hyperlink" Target="mailto:agordon82@hotmail.com" TargetMode="External"/><Relationship Id="rId9" Type="http://schemas.openxmlformats.org/officeDocument/2006/relationships/hyperlink" Target="mailto:hannahgrant1@hotmail.co.uk" TargetMode="External"/><Relationship Id="rId14" Type="http://schemas.openxmlformats.org/officeDocument/2006/relationships/hyperlink" Target="mailto:huish@hotmail.com" TargetMode="External"/><Relationship Id="rId22" Type="http://schemas.openxmlformats.org/officeDocument/2006/relationships/hyperlink" Target="mailto:laura.parkinson@rpc.co.uk" TargetMode="External"/><Relationship Id="rId27" Type="http://schemas.openxmlformats.org/officeDocument/2006/relationships/hyperlink" Target="mailto:captain@blackheathlacrosse.co.uk" TargetMode="External"/><Relationship Id="rId30" Type="http://schemas.openxmlformats.org/officeDocument/2006/relationships/hyperlink" Target="mailto:tracyaveries@hotmail.com" TargetMode="External"/><Relationship Id="rId35" Type="http://schemas.openxmlformats.org/officeDocument/2006/relationships/hyperlink" Target="mailto:amosel@essex.ac.uk" TargetMode="External"/><Relationship Id="rId43" Type="http://schemas.openxmlformats.org/officeDocument/2006/relationships/hyperlink" Target="mailto:j.kiddle@btconnect.com" TargetMode="External"/><Relationship Id="rId48" Type="http://schemas.openxmlformats.org/officeDocument/2006/relationships/hyperlink" Target="mailto:briony.sutcliffe@btinternet.com" TargetMode="External"/><Relationship Id="rId8" Type="http://schemas.openxmlformats.org/officeDocument/2006/relationships/hyperlink" Target="mailto:lindsay.j.davis@uk.pwc.com" TargetMode="External"/><Relationship Id="rId51" Type="http://schemas.openxmlformats.org/officeDocument/2006/relationships/vmlDrawing" Target="../drawings/vmlDrawing1.vml"/></Relationships>
</file>

<file path=xl/worksheets/_rels/sheet2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8" Type="http://schemas.openxmlformats.org/officeDocument/2006/relationships/hyperlink" Target="mailto:londonlacrosse@hotmail.com" TargetMode="External"/><Relationship Id="rId13" Type="http://schemas.openxmlformats.org/officeDocument/2006/relationships/hyperlink" Target="mailto:anita.thorose@tns-global.com" TargetMode="External"/><Relationship Id="rId18" Type="http://schemas.openxmlformats.org/officeDocument/2006/relationships/hyperlink" Target="mailto:alison@page_leigh.freeserve.co.uk" TargetMode="External"/><Relationship Id="rId26" Type="http://schemas.openxmlformats.org/officeDocument/2006/relationships/hyperlink" Target="mailto:bellakiddle@hotmail.com" TargetMode="External"/><Relationship Id="rId3" Type="http://schemas.openxmlformats.org/officeDocument/2006/relationships/hyperlink" Target="mailto:bridgettmain@hotmail.com" TargetMode="External"/><Relationship Id="rId21" Type="http://schemas.openxmlformats.org/officeDocument/2006/relationships/hyperlink" Target="mailto:josie.chamberlin@btopenworld.com" TargetMode="External"/><Relationship Id="rId7" Type="http://schemas.openxmlformats.org/officeDocument/2006/relationships/hyperlink" Target="mailto:sayaka_okano@hotmail.com" TargetMode="External"/><Relationship Id="rId12" Type="http://schemas.openxmlformats.org/officeDocument/2006/relationships/hyperlink" Target="mailto:linda.bithray@kpmg.co.uk" TargetMode="External"/><Relationship Id="rId17" Type="http://schemas.openxmlformats.org/officeDocument/2006/relationships/hyperlink" Target="mailto:kellynstone@hotmail.com" TargetMode="External"/><Relationship Id="rId25" Type="http://schemas.openxmlformats.org/officeDocument/2006/relationships/hyperlink" Target="mailto:nicola.speller@barclays.co.uk" TargetMode="External"/><Relationship Id="rId2" Type="http://schemas.openxmlformats.org/officeDocument/2006/relationships/hyperlink" Target="mailto:zoebradley@hotmail.com" TargetMode="External"/><Relationship Id="rId16" Type="http://schemas.openxmlformats.org/officeDocument/2006/relationships/hyperlink" Target="mailto:alice.galvin@hm-treasury.gsi.gov.uk" TargetMode="External"/><Relationship Id="rId20" Type="http://schemas.openxmlformats.org/officeDocument/2006/relationships/hyperlink" Target="mailto:scapenj@btopenworld.com" TargetMode="External"/><Relationship Id="rId29" Type="http://schemas.openxmlformats.org/officeDocument/2006/relationships/hyperlink" Target="mailto:debbie.clarke@mercer.com" TargetMode="External"/><Relationship Id="rId1" Type="http://schemas.openxmlformats.org/officeDocument/2006/relationships/hyperlink" Target="mailto:putneylacrosse@yahoo.co.uk" TargetMode="External"/><Relationship Id="rId6" Type="http://schemas.openxmlformats.org/officeDocument/2006/relationships/hyperlink" Target="http://www.ululacrosse.co.uk/" TargetMode="External"/><Relationship Id="rId11" Type="http://schemas.openxmlformats.org/officeDocument/2006/relationships/hyperlink" Target="mailto:pippa_nevard@hotmail.com" TargetMode="External"/><Relationship Id="rId24" Type="http://schemas.openxmlformats.org/officeDocument/2006/relationships/hyperlink" Target="mailto:melanie.thomas@unilever.com" TargetMode="External"/><Relationship Id="rId32" Type="http://schemas.openxmlformats.org/officeDocument/2006/relationships/printerSettings" Target="../printerSettings/printerSettings3.bin"/><Relationship Id="rId5" Type="http://schemas.openxmlformats.org/officeDocument/2006/relationships/hyperlink" Target="mailto:mcvittie@europe.yahoo-inc.com" TargetMode="External"/><Relationship Id="rId15" Type="http://schemas.openxmlformats.org/officeDocument/2006/relationships/hyperlink" Target="mailto:emma.jamieson@stcatherines.info" TargetMode="External"/><Relationship Id="rId23" Type="http://schemas.openxmlformats.org/officeDocument/2006/relationships/hyperlink" Target="mailto:ksimpson001@yahoo.co.uk" TargetMode="External"/><Relationship Id="rId28" Type="http://schemas.openxmlformats.org/officeDocument/2006/relationships/hyperlink" Target="mailto:KarenOwen@royal.surrey.sch.uk" TargetMode="External"/><Relationship Id="rId10" Type="http://schemas.openxmlformats.org/officeDocument/2006/relationships/hyperlink" Target="mailto:emilygarvey@yahoo.co.uk" TargetMode="External"/><Relationship Id="rId19" Type="http://schemas.openxmlformats.org/officeDocument/2006/relationships/hyperlink" Target="mailto:cicely.brown@bpif.org.uk" TargetMode="External"/><Relationship Id="rId31" Type="http://schemas.openxmlformats.org/officeDocument/2006/relationships/hyperlink" Target="mailto:saz_mail@yahoo.co.uk" TargetMode="External"/><Relationship Id="rId4" Type="http://schemas.openxmlformats.org/officeDocument/2006/relationships/hyperlink" Target="mailto:linda@bithray.co.uk" TargetMode="External"/><Relationship Id="rId9" Type="http://schemas.openxmlformats.org/officeDocument/2006/relationships/hyperlink" Target="mailto:chill@habsgirls.org.uk" TargetMode="External"/><Relationship Id="rId14" Type="http://schemas.openxmlformats.org/officeDocument/2006/relationships/hyperlink" Target="mailto:victoriam@media.emap.co.uk" TargetMode="External"/><Relationship Id="rId22" Type="http://schemas.openxmlformats.org/officeDocument/2006/relationships/hyperlink" Target="mailto:mcknightmmm@aol.com" TargetMode="External"/><Relationship Id="rId27" Type="http://schemas.openxmlformats.org/officeDocument/2006/relationships/hyperlink" Target="mailto:emd@stalbans-high.herts.sch.uk" TargetMode="External"/><Relationship Id="rId30" Type="http://schemas.openxmlformats.org/officeDocument/2006/relationships/hyperlink" Target="mailto:lacrosse@bowesjohn.freeserve.co.uk"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kn_bennett@hotmail.com" TargetMode="External"/><Relationship Id="rId13" Type="http://schemas.openxmlformats.org/officeDocument/2006/relationships/hyperlink" Target="mailto:chill@habsgirls.org.uk" TargetMode="External"/><Relationship Id="rId18" Type="http://schemas.openxmlformats.org/officeDocument/2006/relationships/hyperlink" Target="mailto:claire.smoothy@reuters.com" TargetMode="External"/><Relationship Id="rId26" Type="http://schemas.openxmlformats.org/officeDocument/2006/relationships/hyperlink" Target="mailto:sheenariddell@hotmail.com" TargetMode="External"/><Relationship Id="rId3" Type="http://schemas.openxmlformats.org/officeDocument/2006/relationships/hyperlink" Target="mailto:KarenOwen@royal.surrey.sch.uk" TargetMode="External"/><Relationship Id="rId21" Type="http://schemas.openxmlformats.org/officeDocument/2006/relationships/hyperlink" Target="mailto:suzyeul@hotmail.com" TargetMode="External"/><Relationship Id="rId34" Type="http://schemas.openxmlformats.org/officeDocument/2006/relationships/hyperlink" Target="mailto:emm237@hotmail.com" TargetMode="External"/><Relationship Id="rId7" Type="http://schemas.openxmlformats.org/officeDocument/2006/relationships/hyperlink" Target="mailto:alison@page_leigh.freeserve.co.uk" TargetMode="External"/><Relationship Id="rId12" Type="http://schemas.openxmlformats.org/officeDocument/2006/relationships/hyperlink" Target="mailto:emilygarvey@yahoo.co.uk" TargetMode="External"/><Relationship Id="rId17" Type="http://schemas.openxmlformats.org/officeDocument/2006/relationships/hyperlink" Target="mailto:amy_brough@yahoo.co.uk" TargetMode="External"/><Relationship Id="rId25" Type="http://schemas.openxmlformats.org/officeDocument/2006/relationships/hyperlink" Target="mailto:sophie.lehardy@fishburn-hedges.co.uk" TargetMode="External"/><Relationship Id="rId33" Type="http://schemas.openxmlformats.org/officeDocument/2006/relationships/hyperlink" Target="mailto:FRichards@dlkw.co.uk" TargetMode="External"/><Relationship Id="rId2" Type="http://schemas.openxmlformats.org/officeDocument/2006/relationships/hyperlink" Target="mailto:debbie.clarke@mercer.com" TargetMode="External"/><Relationship Id="rId16" Type="http://schemas.openxmlformats.org/officeDocument/2006/relationships/hyperlink" Target="mailto:maltzahn@loe.uk.net" TargetMode="External"/><Relationship Id="rId20" Type="http://schemas.openxmlformats.org/officeDocument/2006/relationships/hyperlink" Target="mailto:londonlacrosse@hotmail.com" TargetMode="External"/><Relationship Id="rId29" Type="http://schemas.openxmlformats.org/officeDocument/2006/relationships/hyperlink" Target="mailto:z.tabraham@virgin.net" TargetMode="External"/><Relationship Id="rId1" Type="http://schemas.openxmlformats.org/officeDocument/2006/relationships/hyperlink" Target="mailto:saz_mail@yahoo.co.uk" TargetMode="External"/><Relationship Id="rId6" Type="http://schemas.openxmlformats.org/officeDocument/2006/relationships/hyperlink" Target="mailto:scapenj@btopenworld.com" TargetMode="External"/><Relationship Id="rId11" Type="http://schemas.openxmlformats.org/officeDocument/2006/relationships/hyperlink" Target="mailto:pippa_nevard@hotmail.com" TargetMode="External"/><Relationship Id="rId24" Type="http://schemas.openxmlformats.org/officeDocument/2006/relationships/hyperlink" Target="mailto:rachel.sheridan@emap.com" TargetMode="External"/><Relationship Id="rId32" Type="http://schemas.openxmlformats.org/officeDocument/2006/relationships/hyperlink" Target="mailto:neatley@gmail.com" TargetMode="External"/><Relationship Id="rId37" Type="http://schemas.openxmlformats.org/officeDocument/2006/relationships/printerSettings" Target="../printerSettings/printerSettings4.bin"/><Relationship Id="rId5" Type="http://schemas.openxmlformats.org/officeDocument/2006/relationships/hyperlink" Target="mailto:josie.chamberlin@btopenworld.com" TargetMode="External"/><Relationship Id="rId15" Type="http://schemas.openxmlformats.org/officeDocument/2006/relationships/hyperlink" Target="mailto:sarahkirch@yahoo.co.uk" TargetMode="External"/><Relationship Id="rId23" Type="http://schemas.openxmlformats.org/officeDocument/2006/relationships/hyperlink" Target="mailto:mcvittie@europe.yahoo-inc.com" TargetMode="External"/><Relationship Id="rId28" Type="http://schemas.openxmlformats.org/officeDocument/2006/relationships/hyperlink" Target="mailto:amberrobinson@hotmail.co.uk" TargetMode="External"/><Relationship Id="rId36" Type="http://schemas.openxmlformats.org/officeDocument/2006/relationships/hyperlink" Target="http://www.hatchendladieslacrosse.co.uk/" TargetMode="External"/><Relationship Id="rId10" Type="http://schemas.openxmlformats.org/officeDocument/2006/relationships/hyperlink" Target="mailto:emma.jamieson@stcatherines.info" TargetMode="External"/><Relationship Id="rId19" Type="http://schemas.openxmlformats.org/officeDocument/2006/relationships/hyperlink" Target="mailto:alison@page-leigh.freeserve.co.uk" TargetMode="External"/><Relationship Id="rId31" Type="http://schemas.openxmlformats.org/officeDocument/2006/relationships/hyperlink" Target="mailto:suzy.eul@aspen-re.com" TargetMode="External"/><Relationship Id="rId4" Type="http://schemas.openxmlformats.org/officeDocument/2006/relationships/hyperlink" Target="mailto:nicola.speller@barclaysglobal.com" TargetMode="External"/><Relationship Id="rId9" Type="http://schemas.openxmlformats.org/officeDocument/2006/relationships/hyperlink" Target="mailto:hdurden@farebrother.net" TargetMode="External"/><Relationship Id="rId14" Type="http://schemas.openxmlformats.org/officeDocument/2006/relationships/hyperlink" Target="mailto:mcknightmmm@aol.com" TargetMode="External"/><Relationship Id="rId22" Type="http://schemas.openxmlformats.org/officeDocument/2006/relationships/hyperlink" Target="mailto:putneylacrosse@yahoo.co.uk" TargetMode="External"/><Relationship Id="rId27" Type="http://schemas.openxmlformats.org/officeDocument/2006/relationships/hyperlink" Target="mailto:katestanley@MTTconsulting.com" TargetMode="External"/><Relationship Id="rId30" Type="http://schemas.openxmlformats.org/officeDocument/2006/relationships/hyperlink" Target="mailto:clairehill58@hotmail.com" TargetMode="External"/><Relationship Id="rId35" Type="http://schemas.openxmlformats.org/officeDocument/2006/relationships/hyperlink" Target="mailto:hatchendlacrosse@yahoo.co.uk"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josie.chamberlin@btopenworld.com" TargetMode="External"/><Relationship Id="rId13" Type="http://schemas.openxmlformats.org/officeDocument/2006/relationships/hyperlink" Target="mailto:rosemeadians_lax@hotmail.co.uk" TargetMode="External"/><Relationship Id="rId18" Type="http://schemas.openxmlformats.org/officeDocument/2006/relationships/hyperlink" Target="mailto:sarahkirch@yahoo.co.uk" TargetMode="External"/><Relationship Id="rId3" Type="http://schemas.openxmlformats.org/officeDocument/2006/relationships/hyperlink" Target="mailto:hatchendlacrosse@yahoo.co.uk" TargetMode="External"/><Relationship Id="rId21" Type="http://schemas.openxmlformats.org/officeDocument/2006/relationships/hyperlink" Target="mailto:londonlacrosse@hotmail.com" TargetMode="External"/><Relationship Id="rId7" Type="http://schemas.openxmlformats.org/officeDocument/2006/relationships/hyperlink" Target="mailto:nicola.speller@barclaysglobal.com" TargetMode="External"/><Relationship Id="rId12" Type="http://schemas.openxmlformats.org/officeDocument/2006/relationships/hyperlink" Target="mailto:alison@page-leigh.freeserve.co.uk" TargetMode="External"/><Relationship Id="rId17" Type="http://schemas.openxmlformats.org/officeDocument/2006/relationships/hyperlink" Target="mailto:kn_bennett@hotmail.com" TargetMode="External"/><Relationship Id="rId2" Type="http://schemas.openxmlformats.org/officeDocument/2006/relationships/hyperlink" Target="mailto:suzyeul@hotmail.com" TargetMode="External"/><Relationship Id="rId16" Type="http://schemas.openxmlformats.org/officeDocument/2006/relationships/hyperlink" Target="mailto:dordieb@karen-earl.co.uk" TargetMode="External"/><Relationship Id="rId20" Type="http://schemas.openxmlformats.org/officeDocument/2006/relationships/hyperlink" Target="mailto:captain@blackheathlacrosse.co.uk" TargetMode="External"/><Relationship Id="rId1" Type="http://schemas.openxmlformats.org/officeDocument/2006/relationships/hyperlink" Target="mailto:mcknightmmm@aol.com" TargetMode="External"/><Relationship Id="rId6" Type="http://schemas.openxmlformats.org/officeDocument/2006/relationships/hyperlink" Target="mailto:debbie.clarke@mercer.com" TargetMode="External"/><Relationship Id="rId11" Type="http://schemas.openxmlformats.org/officeDocument/2006/relationships/hyperlink" Target="mailto:suzy.eul-brown@aspen-re.com" TargetMode="External"/><Relationship Id="rId5" Type="http://schemas.openxmlformats.org/officeDocument/2006/relationships/hyperlink" Target="mailto:mcknightmmm@aol.com" TargetMode="External"/><Relationship Id="rId15" Type="http://schemas.openxmlformats.org/officeDocument/2006/relationships/hyperlink" Target="mailto:neatley@gmail.com" TargetMode="External"/><Relationship Id="rId23" Type="http://schemas.openxmlformats.org/officeDocument/2006/relationships/printerSettings" Target="../printerSettings/printerSettings5.bin"/><Relationship Id="rId10" Type="http://schemas.openxmlformats.org/officeDocument/2006/relationships/hyperlink" Target="mailto:c.smoothy@cmcmarkets.com" TargetMode="External"/><Relationship Id="rId19" Type="http://schemas.openxmlformats.org/officeDocument/2006/relationships/hyperlink" Target="mailto:treetop21@hotmail.com" TargetMode="External"/><Relationship Id="rId4" Type="http://schemas.openxmlformats.org/officeDocument/2006/relationships/hyperlink" Target="http://www.hatchendladieslacrosse.co.uk/" TargetMode="External"/><Relationship Id="rId9" Type="http://schemas.openxmlformats.org/officeDocument/2006/relationships/hyperlink" Target="http://www.hatchendladieslacrosse.co.uk/" TargetMode="External"/><Relationship Id="rId14" Type="http://schemas.openxmlformats.org/officeDocument/2006/relationships/hyperlink" Target="mailto:hankeypanky@hotmail.com" TargetMode="External"/><Relationship Id="rId22" Type="http://schemas.openxmlformats.org/officeDocument/2006/relationships/hyperlink" Target="mailto:prina.mandavia@anixter.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bananasmoothy@yahoo.com" TargetMode="External"/><Relationship Id="rId13" Type="http://schemas.openxmlformats.org/officeDocument/2006/relationships/hyperlink" Target="mailto:dordieb@karen-earl.co.uk" TargetMode="External"/><Relationship Id="rId18" Type="http://schemas.openxmlformats.org/officeDocument/2006/relationships/hyperlink" Target="mailto:londonlacrosse@hotmail.com" TargetMode="External"/><Relationship Id="rId26" Type="http://schemas.openxmlformats.org/officeDocument/2006/relationships/hyperlink" Target="mailto:newsomeamy@hotmail.com" TargetMode="External"/><Relationship Id="rId3" Type="http://schemas.openxmlformats.org/officeDocument/2006/relationships/hyperlink" Target="http://www.hatchendladieslacrosse.co.uk/" TargetMode="External"/><Relationship Id="rId21" Type="http://schemas.openxmlformats.org/officeDocument/2006/relationships/hyperlink" Target="mailto:cleggs@btconnect.com" TargetMode="External"/><Relationship Id="rId7" Type="http://schemas.openxmlformats.org/officeDocument/2006/relationships/hyperlink" Target="mailto:lucy@lucywray.com" TargetMode="External"/><Relationship Id="rId12" Type="http://schemas.openxmlformats.org/officeDocument/2006/relationships/hyperlink" Target="mailto:neatley@gmail.com" TargetMode="External"/><Relationship Id="rId17" Type="http://schemas.openxmlformats.org/officeDocument/2006/relationships/hyperlink" Target="mailto:captain@blackheathlacrosse.co.uk" TargetMode="External"/><Relationship Id="rId25" Type="http://schemas.openxmlformats.org/officeDocument/2006/relationships/hyperlink" Target="mailto:avkent@rvc.ac.uk" TargetMode="External"/><Relationship Id="rId2" Type="http://schemas.openxmlformats.org/officeDocument/2006/relationships/hyperlink" Target="mailto:hatchendlacrosse@yahoo.co.uk" TargetMode="External"/><Relationship Id="rId16" Type="http://schemas.openxmlformats.org/officeDocument/2006/relationships/hyperlink" Target="mailto:treetop21@hotmail.com" TargetMode="External"/><Relationship Id="rId20" Type="http://schemas.openxmlformats.org/officeDocument/2006/relationships/hyperlink" Target="mailto:lucindajsibley@hotmail.com" TargetMode="External"/><Relationship Id="rId29" Type="http://schemas.openxmlformats.org/officeDocument/2006/relationships/hyperlink" Target="mailto:m.montagu@gmail.com" TargetMode="External"/><Relationship Id="rId1" Type="http://schemas.openxmlformats.org/officeDocument/2006/relationships/hyperlink" Target="mailto:suzyeul@hotmail.com" TargetMode="External"/><Relationship Id="rId6" Type="http://schemas.openxmlformats.org/officeDocument/2006/relationships/hyperlink" Target="mailto:hazel.wisbey@ntlworld.com" TargetMode="External"/><Relationship Id="rId11" Type="http://schemas.openxmlformats.org/officeDocument/2006/relationships/hyperlink" Target="mailto:rosemeadians_lax@hotmail.co.uk" TargetMode="External"/><Relationship Id="rId24" Type="http://schemas.openxmlformats.org/officeDocument/2006/relationships/hyperlink" Target="mailto:floslats637@hotmail.co.uk" TargetMode="External"/><Relationship Id="rId32" Type="http://schemas.openxmlformats.org/officeDocument/2006/relationships/printerSettings" Target="../printerSettings/printerSettings6.bin"/><Relationship Id="rId5" Type="http://schemas.openxmlformats.org/officeDocument/2006/relationships/hyperlink" Target="mailto:debbie.clarke@mercer.com" TargetMode="External"/><Relationship Id="rId15" Type="http://schemas.openxmlformats.org/officeDocument/2006/relationships/hyperlink" Target="mailto:sarahkirch@yahoo.co.uk" TargetMode="External"/><Relationship Id="rId23" Type="http://schemas.openxmlformats.org/officeDocument/2006/relationships/hyperlink" Target="mailto:emmalloydwilliams@yahoo.co.uk" TargetMode="External"/><Relationship Id="rId28" Type="http://schemas.openxmlformats.org/officeDocument/2006/relationships/hyperlink" Target="mailto:tilbury@lehs.org.uk" TargetMode="External"/><Relationship Id="rId10" Type="http://schemas.openxmlformats.org/officeDocument/2006/relationships/hyperlink" Target="mailto:alison@page-leigh.freeserve.co.uk" TargetMode="External"/><Relationship Id="rId19" Type="http://schemas.openxmlformats.org/officeDocument/2006/relationships/hyperlink" Target="mailto:michelle.reynolds@virgin.net" TargetMode="External"/><Relationship Id="rId31" Type="http://schemas.openxmlformats.org/officeDocument/2006/relationships/hyperlink" Target="mailto:penny.delve@carrlyons.com" TargetMode="External"/><Relationship Id="rId4" Type="http://schemas.openxmlformats.org/officeDocument/2006/relationships/hyperlink" Target="mailto:mcknightmmm@aol.com" TargetMode="External"/><Relationship Id="rId9" Type="http://schemas.openxmlformats.org/officeDocument/2006/relationships/hyperlink" Target="mailto:suzy.eul-brown@aspen-re.com" TargetMode="External"/><Relationship Id="rId14" Type="http://schemas.openxmlformats.org/officeDocument/2006/relationships/hyperlink" Target="mailto:kn_bennett@hotmail.com" TargetMode="External"/><Relationship Id="rId22" Type="http://schemas.openxmlformats.org/officeDocument/2006/relationships/hyperlink" Target="mailto:briony.sutcliffe@btinternet.com" TargetMode="External"/><Relationship Id="rId27" Type="http://schemas.openxmlformats.org/officeDocument/2006/relationships/hyperlink" Target="mailto:prinnnee@hotmail.com" TargetMode="External"/><Relationship Id="rId30" Type="http://schemas.openxmlformats.org/officeDocument/2006/relationships/hyperlink" Target="mailto:millymust@hotmail.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athorose@challow.net" TargetMode="External"/><Relationship Id="rId13" Type="http://schemas.openxmlformats.org/officeDocument/2006/relationships/hyperlink" Target="mailto:michelle.reynolds@virgin.net" TargetMode="External"/><Relationship Id="rId18" Type="http://schemas.openxmlformats.org/officeDocument/2006/relationships/hyperlink" Target="mailto:penny.delve@carrlyons.com" TargetMode="External"/><Relationship Id="rId3" Type="http://schemas.openxmlformats.org/officeDocument/2006/relationships/hyperlink" Target="mailto:hazel.wisbey@ntlworld.com" TargetMode="External"/><Relationship Id="rId21" Type="http://schemas.openxmlformats.org/officeDocument/2006/relationships/hyperlink" Target="mailto:tracyaveries@hotmail.com" TargetMode="External"/><Relationship Id="rId7" Type="http://schemas.openxmlformats.org/officeDocument/2006/relationships/hyperlink" Target="mailto:alison@page-leigh.freeserve.co.uk" TargetMode="External"/><Relationship Id="rId12" Type="http://schemas.openxmlformats.org/officeDocument/2006/relationships/hyperlink" Target="mailto:captain@blackheathlacrosse.co.uk" TargetMode="External"/><Relationship Id="rId17" Type="http://schemas.openxmlformats.org/officeDocument/2006/relationships/hyperlink" Target="mailto:m.montagu@gmail.com" TargetMode="External"/><Relationship Id="rId2" Type="http://schemas.openxmlformats.org/officeDocument/2006/relationships/hyperlink" Target="mailto:mcknightmmm@aol.com" TargetMode="External"/><Relationship Id="rId16" Type="http://schemas.openxmlformats.org/officeDocument/2006/relationships/hyperlink" Target="mailto:tilbury@lehs.org.uk" TargetMode="External"/><Relationship Id="rId20" Type="http://schemas.openxmlformats.org/officeDocument/2006/relationships/hyperlink" Target="mailto:sophiebrett@hotmail.com" TargetMode="External"/><Relationship Id="rId1" Type="http://schemas.openxmlformats.org/officeDocument/2006/relationships/hyperlink" Target="mailto:suzyeul@hotmail.com" TargetMode="External"/><Relationship Id="rId6" Type="http://schemas.openxmlformats.org/officeDocument/2006/relationships/hyperlink" Target="mailto:suzy.eul-brown@aspen-re.com" TargetMode="External"/><Relationship Id="rId11" Type="http://schemas.openxmlformats.org/officeDocument/2006/relationships/hyperlink" Target="mailto:treetop21@hotmail.com" TargetMode="External"/><Relationship Id="rId24" Type="http://schemas.openxmlformats.org/officeDocument/2006/relationships/printerSettings" Target="../printerSettings/printerSettings7.bin"/><Relationship Id="rId5" Type="http://schemas.openxmlformats.org/officeDocument/2006/relationships/hyperlink" Target="mailto:lara.owen@mouchel.com" TargetMode="External"/><Relationship Id="rId15" Type="http://schemas.openxmlformats.org/officeDocument/2006/relationships/hyperlink" Target="mailto:newsomeamy@hotmail.com" TargetMode="External"/><Relationship Id="rId23" Type="http://schemas.openxmlformats.org/officeDocument/2006/relationships/hyperlink" Target="mailto:owenlara10@hotmail.com" TargetMode="External"/><Relationship Id="rId10" Type="http://schemas.openxmlformats.org/officeDocument/2006/relationships/hyperlink" Target="mailto:sarahkirch@yahoo.co.uk" TargetMode="External"/><Relationship Id="rId19" Type="http://schemas.openxmlformats.org/officeDocument/2006/relationships/hyperlink" Target="mailto:bjones@osyachting.com" TargetMode="External"/><Relationship Id="rId4" Type="http://schemas.openxmlformats.org/officeDocument/2006/relationships/hyperlink" Target="mailto:lucy@lucywray.com" TargetMode="External"/><Relationship Id="rId9" Type="http://schemas.openxmlformats.org/officeDocument/2006/relationships/hyperlink" Target="mailto:kn_bennett@hotmail.com" TargetMode="External"/><Relationship Id="rId14" Type="http://schemas.openxmlformats.org/officeDocument/2006/relationships/hyperlink" Target="mailto:briony.sutcliffe@btinternet.com" TargetMode="External"/><Relationship Id="rId22" Type="http://schemas.openxmlformats.org/officeDocument/2006/relationships/hyperlink" Target="mailto:emmajaneoliver@gmail.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ransitionEvaluation="1" codeName="Sheet1"/>
  <dimension ref="A1:Q65"/>
  <sheetViews>
    <sheetView defaultGridColor="0" colorId="22" zoomScale="75" workbookViewId="0">
      <selection activeCell="C18" sqref="C18"/>
    </sheetView>
  </sheetViews>
  <sheetFormatPr defaultColWidth="9.77734375" defaultRowHeight="15"/>
  <sheetData>
    <row r="1" spans="1:17" ht="15.75">
      <c r="A1" s="490" t="s">
        <v>24</v>
      </c>
      <c r="B1" s="490"/>
      <c r="C1" s="490"/>
      <c r="D1" s="490"/>
      <c r="E1" s="490"/>
      <c r="F1" s="490"/>
      <c r="G1" s="490"/>
      <c r="H1" s="490"/>
      <c r="I1" s="490"/>
      <c r="J1" s="490"/>
      <c r="K1" s="490"/>
      <c r="L1" s="490"/>
      <c r="M1" s="490"/>
      <c r="N1" s="490"/>
      <c r="O1" s="490"/>
      <c r="P1" s="490"/>
      <c r="Q1" s="490"/>
    </row>
    <row r="2" spans="1:17" ht="15.75">
      <c r="A2" s="490" t="s">
        <v>845</v>
      </c>
      <c r="B2" s="490"/>
      <c r="C2" s="490"/>
      <c r="D2" s="490"/>
      <c r="E2" s="490"/>
      <c r="F2" s="490"/>
      <c r="G2" s="490"/>
      <c r="H2" s="490"/>
      <c r="I2" s="490"/>
      <c r="J2" s="490"/>
      <c r="K2" s="490"/>
      <c r="L2" s="490"/>
      <c r="M2" s="490"/>
      <c r="N2" s="490"/>
      <c r="O2" s="490"/>
      <c r="P2" s="490"/>
      <c r="Q2" s="490"/>
    </row>
    <row r="4" spans="1:17">
      <c r="A4" t="s">
        <v>729</v>
      </c>
    </row>
    <row r="7" spans="1:17" ht="15.75">
      <c r="A7" s="490" t="s">
        <v>53</v>
      </c>
      <c r="B7" s="490"/>
      <c r="C7" s="490"/>
      <c r="D7" s="490"/>
      <c r="E7" s="490"/>
      <c r="F7" s="490"/>
      <c r="G7" s="490"/>
      <c r="H7" s="490"/>
      <c r="I7" s="490"/>
      <c r="J7" s="490"/>
      <c r="K7" s="490"/>
      <c r="L7" s="490"/>
      <c r="M7" s="490"/>
      <c r="N7" s="490"/>
      <c r="O7" s="490"/>
      <c r="P7" s="490"/>
      <c r="Q7" s="490"/>
    </row>
    <row r="8" spans="1:17" ht="15.75">
      <c r="A8" s="490" t="s">
        <v>55</v>
      </c>
      <c r="B8" s="490"/>
      <c r="C8" s="490"/>
      <c r="D8" s="490"/>
      <c r="E8" s="490"/>
      <c r="F8" s="490"/>
      <c r="G8" s="490"/>
      <c r="H8" s="490"/>
      <c r="I8" s="490"/>
      <c r="J8" s="490"/>
      <c r="K8" s="490"/>
      <c r="L8" s="490"/>
      <c r="M8" s="490"/>
      <c r="N8" s="490"/>
      <c r="O8" s="490"/>
      <c r="P8" s="490"/>
      <c r="Q8" s="490"/>
    </row>
    <row r="10" spans="1:17">
      <c r="A10" t="s">
        <v>25</v>
      </c>
    </row>
    <row r="13" spans="1:17">
      <c r="A13" t="s">
        <v>26</v>
      </c>
    </row>
    <row r="14" spans="1:17">
      <c r="A14" t="s">
        <v>0</v>
      </c>
    </row>
    <row r="15" spans="1:17">
      <c r="A15" t="s">
        <v>1</v>
      </c>
    </row>
    <row r="19" spans="1:1">
      <c r="A19" t="s">
        <v>56</v>
      </c>
    </row>
    <row r="20" spans="1:1">
      <c r="A20" t="s">
        <v>57</v>
      </c>
    </row>
    <row r="21" spans="1:1">
      <c r="A21" t="s">
        <v>58</v>
      </c>
    </row>
    <row r="23" spans="1:1">
      <c r="A23" t="s">
        <v>59</v>
      </c>
    </row>
    <row r="25" spans="1:1">
      <c r="A25" t="s">
        <v>27</v>
      </c>
    </row>
    <row r="26" spans="1:1">
      <c r="A26" t="s">
        <v>0</v>
      </c>
    </row>
    <row r="27" spans="1:1">
      <c r="A27" t="s">
        <v>1</v>
      </c>
    </row>
    <row r="31" spans="1:1">
      <c r="A31" t="s">
        <v>56</v>
      </c>
    </row>
    <row r="32" spans="1:1">
      <c r="A32" t="s">
        <v>57</v>
      </c>
    </row>
    <row r="33" spans="1:1">
      <c r="A33" t="s">
        <v>58</v>
      </c>
    </row>
    <row r="35" spans="1:1">
      <c r="A35" t="s">
        <v>59</v>
      </c>
    </row>
    <row r="38" spans="1:1">
      <c r="A38" t="s">
        <v>28</v>
      </c>
    </row>
    <row r="40" spans="1:1">
      <c r="A40" t="s">
        <v>29</v>
      </c>
    </row>
    <row r="42" spans="1:1">
      <c r="A42" s="17">
        <v>1</v>
      </c>
    </row>
    <row r="43" spans="1:1">
      <c r="A43" s="17">
        <v>2</v>
      </c>
    </row>
    <row r="44" spans="1:1">
      <c r="A44" s="17">
        <v>3</v>
      </c>
    </row>
    <row r="45" spans="1:1">
      <c r="A45" s="17">
        <v>4</v>
      </c>
    </row>
    <row r="46" spans="1:1">
      <c r="A46" s="17">
        <v>5</v>
      </c>
    </row>
    <row r="47" spans="1:1">
      <c r="A47" s="17">
        <v>6</v>
      </c>
    </row>
    <row r="50" spans="1:1">
      <c r="A50" t="s">
        <v>30</v>
      </c>
    </row>
    <row r="51" spans="1:1">
      <c r="A51" t="s">
        <v>54</v>
      </c>
    </row>
    <row r="55" spans="1:1">
      <c r="A55" t="s">
        <v>31</v>
      </c>
    </row>
    <row r="56" spans="1:1">
      <c r="A56" t="s">
        <v>846</v>
      </c>
    </row>
    <row r="58" spans="1:1">
      <c r="A58" t="s">
        <v>32</v>
      </c>
    </row>
    <row r="59" spans="1:1">
      <c r="A59" t="s">
        <v>33</v>
      </c>
    </row>
    <row r="62" spans="1:1">
      <c r="A62" t="s">
        <v>34</v>
      </c>
    </row>
    <row r="65" spans="1:1">
      <c r="A65" t="s">
        <v>35</v>
      </c>
    </row>
  </sheetData>
  <mergeCells count="4">
    <mergeCell ref="A1:Q1"/>
    <mergeCell ref="A2:Q2"/>
    <mergeCell ref="A7:Q7"/>
    <mergeCell ref="A8:Q8"/>
  </mergeCells>
  <phoneticPr fontId="21" type="noConversion"/>
  <pageMargins left="0.63" right="0.51" top="0.63" bottom="0.51" header="0.5" footer="0.5"/>
  <pageSetup scale="46" orientation="portrait" r:id="rId1"/>
  <headerFooter alignWithMargins="0"/>
</worksheet>
</file>

<file path=xl/worksheets/sheet10.xml><?xml version="1.0" encoding="utf-8"?>
<worksheet xmlns="http://schemas.openxmlformats.org/spreadsheetml/2006/main" xmlns:r="http://schemas.openxmlformats.org/officeDocument/2006/relationships">
  <sheetPr codeName="Sheet17" enableFormatConditionsCalculation="0">
    <tabColor indexed="10"/>
  </sheetPr>
  <dimension ref="A2:I32"/>
  <sheetViews>
    <sheetView topLeftCell="A9" workbookViewId="0">
      <selection activeCell="F12" sqref="F12"/>
    </sheetView>
  </sheetViews>
  <sheetFormatPr defaultRowHeight="12.75"/>
  <cols>
    <col min="1" max="1" width="15.109375" style="12" bestFit="1" customWidth="1"/>
    <col min="2" max="2" width="7.21875" style="12" customWidth="1"/>
    <col min="3" max="3" width="5.5546875" style="12" customWidth="1"/>
    <col min="4" max="4" width="6.109375" style="12" customWidth="1"/>
    <col min="5" max="5" width="6.44140625" style="12" customWidth="1"/>
    <col min="6" max="6" width="7.88671875" style="12" customWidth="1"/>
    <col min="7" max="16384" width="8.88671875" style="12"/>
  </cols>
  <sheetData>
    <row r="2" spans="1:9" ht="13.5" thickBot="1"/>
    <row r="3" spans="1:9" ht="13.5" thickBot="1">
      <c r="A3" s="491" t="s">
        <v>4</v>
      </c>
      <c r="B3" s="492"/>
      <c r="C3" s="492"/>
      <c r="D3" s="492"/>
      <c r="E3" s="492"/>
      <c r="F3" s="492"/>
      <c r="G3" s="492"/>
      <c r="H3" s="492"/>
      <c r="I3" s="493"/>
    </row>
    <row r="4" spans="1:9">
      <c r="A4" s="20"/>
      <c r="B4" s="16"/>
      <c r="C4" s="16"/>
      <c r="D4" s="16"/>
      <c r="E4" s="16"/>
      <c r="F4" s="16"/>
      <c r="G4" s="16"/>
      <c r="H4" s="16"/>
      <c r="I4" s="21"/>
    </row>
    <row r="5" spans="1:9" ht="13.5" thickBot="1">
      <c r="A5" s="22" t="s">
        <v>51</v>
      </c>
      <c r="B5" s="13" t="s">
        <v>41</v>
      </c>
      <c r="C5" s="13" t="s">
        <v>42</v>
      </c>
      <c r="D5" s="13" t="s">
        <v>60</v>
      </c>
      <c r="E5" s="13" t="s">
        <v>43</v>
      </c>
      <c r="F5" s="13" t="s">
        <v>36</v>
      </c>
      <c r="G5" s="13" t="s">
        <v>40</v>
      </c>
      <c r="H5" s="15" t="s">
        <v>52</v>
      </c>
      <c r="I5" s="23" t="s">
        <v>38</v>
      </c>
    </row>
    <row r="6" spans="1:9">
      <c r="A6" s="20" t="s">
        <v>597</v>
      </c>
      <c r="B6" s="25">
        <v>8</v>
      </c>
      <c r="C6" s="25">
        <v>7</v>
      </c>
      <c r="D6" s="25">
        <v>0</v>
      </c>
      <c r="E6" s="25">
        <f t="shared" ref="E6:E14" si="0">B6-C6-D6</f>
        <v>1</v>
      </c>
      <c r="F6" s="27">
        <v>77</v>
      </c>
      <c r="G6" s="27">
        <v>41</v>
      </c>
      <c r="H6" s="27">
        <f t="shared" ref="H6:H14" si="1">F6-G6</f>
        <v>36</v>
      </c>
      <c r="I6" s="28">
        <v>35</v>
      </c>
    </row>
    <row r="7" spans="1:9">
      <c r="A7" s="20" t="s">
        <v>6</v>
      </c>
      <c r="B7" s="25">
        <v>8</v>
      </c>
      <c r="C7" s="25">
        <v>6</v>
      </c>
      <c r="D7" s="25">
        <v>1</v>
      </c>
      <c r="E7" s="25">
        <f t="shared" si="0"/>
        <v>1</v>
      </c>
      <c r="F7" s="27">
        <v>72</v>
      </c>
      <c r="G7" s="27">
        <v>33</v>
      </c>
      <c r="H7" s="27">
        <f t="shared" si="1"/>
        <v>39</v>
      </c>
      <c r="I7" s="28">
        <v>32</v>
      </c>
    </row>
    <row r="8" spans="1:9">
      <c r="A8" s="20" t="s">
        <v>596</v>
      </c>
      <c r="B8" s="25">
        <v>8</v>
      </c>
      <c r="C8" s="25">
        <v>6</v>
      </c>
      <c r="D8" s="25">
        <v>0</v>
      </c>
      <c r="E8" s="25">
        <f t="shared" si="0"/>
        <v>2</v>
      </c>
      <c r="F8" s="27">
        <v>77</v>
      </c>
      <c r="G8" s="27">
        <v>33</v>
      </c>
      <c r="H8" s="27">
        <f t="shared" si="1"/>
        <v>44</v>
      </c>
      <c r="I8" s="28">
        <v>29</v>
      </c>
    </row>
    <row r="9" spans="1:9">
      <c r="A9" s="20" t="s">
        <v>39</v>
      </c>
      <c r="B9" s="25">
        <v>8</v>
      </c>
      <c r="C9" s="25">
        <v>5</v>
      </c>
      <c r="D9" s="25">
        <v>1</v>
      </c>
      <c r="E9" s="25">
        <f t="shared" si="0"/>
        <v>2</v>
      </c>
      <c r="F9" s="27">
        <v>72</v>
      </c>
      <c r="G9" s="27">
        <v>51</v>
      </c>
      <c r="H9" s="27">
        <f t="shared" si="1"/>
        <v>21</v>
      </c>
      <c r="I9" s="28">
        <v>29</v>
      </c>
    </row>
    <row r="10" spans="1:9">
      <c r="A10" s="20" t="s">
        <v>598</v>
      </c>
      <c r="B10" s="25">
        <v>8</v>
      </c>
      <c r="C10" s="25">
        <v>3</v>
      </c>
      <c r="D10" s="25">
        <v>0</v>
      </c>
      <c r="E10" s="25">
        <f t="shared" si="0"/>
        <v>5</v>
      </c>
      <c r="F10" s="27">
        <v>32</v>
      </c>
      <c r="G10" s="27">
        <v>68</v>
      </c>
      <c r="H10" s="27">
        <f t="shared" si="1"/>
        <v>-36</v>
      </c>
      <c r="I10" s="28">
        <v>15</v>
      </c>
    </row>
    <row r="11" spans="1:9">
      <c r="A11" s="20" t="s">
        <v>5</v>
      </c>
      <c r="B11" s="25">
        <v>8</v>
      </c>
      <c r="C11" s="25">
        <v>3</v>
      </c>
      <c r="D11" s="25">
        <v>0</v>
      </c>
      <c r="E11" s="25">
        <f t="shared" si="0"/>
        <v>5</v>
      </c>
      <c r="F11" s="27">
        <v>36</v>
      </c>
      <c r="G11" s="27">
        <v>33</v>
      </c>
      <c r="H11" s="27">
        <f t="shared" si="1"/>
        <v>3</v>
      </c>
      <c r="I11" s="28">
        <v>13</v>
      </c>
    </row>
    <row r="12" spans="1:9">
      <c r="A12" s="20" t="s">
        <v>21</v>
      </c>
      <c r="B12" s="25">
        <v>8</v>
      </c>
      <c r="C12" s="25">
        <v>2</v>
      </c>
      <c r="D12" s="25">
        <v>0</v>
      </c>
      <c r="E12" s="25">
        <f t="shared" si="0"/>
        <v>6</v>
      </c>
      <c r="F12" s="27">
        <v>33</v>
      </c>
      <c r="G12" s="27">
        <v>63</v>
      </c>
      <c r="H12" s="27">
        <f t="shared" si="1"/>
        <v>-30</v>
      </c>
      <c r="I12" s="28">
        <v>11</v>
      </c>
    </row>
    <row r="13" spans="1:9">
      <c r="A13" s="20" t="s">
        <v>8</v>
      </c>
      <c r="B13" s="25">
        <v>8</v>
      </c>
      <c r="C13" s="25">
        <v>2</v>
      </c>
      <c r="D13" s="25">
        <v>0</v>
      </c>
      <c r="E13" s="25">
        <f t="shared" si="0"/>
        <v>6</v>
      </c>
      <c r="F13" s="27">
        <v>33</v>
      </c>
      <c r="G13" s="27">
        <v>38</v>
      </c>
      <c r="H13" s="27">
        <f t="shared" si="1"/>
        <v>-5</v>
      </c>
      <c r="I13" s="28">
        <v>7</v>
      </c>
    </row>
    <row r="14" spans="1:9">
      <c r="A14" s="20" t="s">
        <v>599</v>
      </c>
      <c r="B14" s="25">
        <v>8</v>
      </c>
      <c r="C14" s="25">
        <v>0</v>
      </c>
      <c r="D14" s="25">
        <v>0</v>
      </c>
      <c r="E14" s="25">
        <f t="shared" si="0"/>
        <v>8</v>
      </c>
      <c r="F14" s="27">
        <v>28</v>
      </c>
      <c r="G14" s="27">
        <v>100</v>
      </c>
      <c r="H14" s="27">
        <f t="shared" si="1"/>
        <v>-72</v>
      </c>
      <c r="I14" s="28">
        <v>-1</v>
      </c>
    </row>
    <row r="15" spans="1:9">
      <c r="A15" s="24"/>
      <c r="B15" s="16"/>
      <c r="C15" s="16"/>
      <c r="D15" s="16"/>
      <c r="E15" s="16"/>
      <c r="F15" s="16"/>
      <c r="G15" s="16"/>
      <c r="H15" s="16"/>
      <c r="I15" s="21"/>
    </row>
    <row r="16" spans="1:9" ht="13.5" thickBot="1">
      <c r="A16" s="19"/>
      <c r="B16" s="14"/>
      <c r="C16" s="14"/>
      <c r="D16" s="14"/>
      <c r="E16" s="14"/>
      <c r="F16" s="14"/>
      <c r="G16" s="14"/>
      <c r="H16" s="14"/>
      <c r="I16" s="26"/>
    </row>
    <row r="17" spans="1:9">
      <c r="A17" s="16"/>
      <c r="B17" s="16"/>
      <c r="C17" s="16"/>
      <c r="D17" s="16"/>
      <c r="E17" s="16"/>
      <c r="F17" s="16"/>
      <c r="G17" s="16"/>
      <c r="H17" s="16"/>
      <c r="I17" s="16"/>
    </row>
    <row r="19" spans="1:9" ht="13.5" thickBot="1"/>
    <row r="20" spans="1:9" ht="13.5" thickBot="1">
      <c r="A20" s="491" t="s">
        <v>44</v>
      </c>
      <c r="B20" s="492"/>
      <c r="C20" s="492"/>
      <c r="D20" s="492"/>
      <c r="E20" s="492"/>
      <c r="F20" s="492"/>
      <c r="G20" s="492"/>
      <c r="H20" s="492"/>
      <c r="I20" s="493"/>
    </row>
    <row r="21" spans="1:9">
      <c r="A21" s="20"/>
      <c r="B21" s="16"/>
      <c r="C21" s="16"/>
      <c r="D21" s="16"/>
      <c r="E21" s="16"/>
      <c r="F21" s="16"/>
      <c r="G21" s="16"/>
      <c r="H21" s="16"/>
      <c r="I21" s="21"/>
    </row>
    <row r="22" spans="1:9" ht="13.5" thickBot="1">
      <c r="A22" s="22" t="s">
        <v>51</v>
      </c>
      <c r="B22" s="13" t="s">
        <v>41</v>
      </c>
      <c r="C22" s="13" t="s">
        <v>42</v>
      </c>
      <c r="D22" s="13" t="s">
        <v>60</v>
      </c>
      <c r="E22" s="13" t="s">
        <v>43</v>
      </c>
      <c r="F22" s="13" t="s">
        <v>36</v>
      </c>
      <c r="G22" s="13" t="s">
        <v>40</v>
      </c>
      <c r="H22" s="15" t="s">
        <v>52</v>
      </c>
      <c r="I22" s="23" t="s">
        <v>38</v>
      </c>
    </row>
    <row r="23" spans="1:9">
      <c r="A23" s="20" t="s">
        <v>19</v>
      </c>
      <c r="B23" s="25">
        <v>7</v>
      </c>
      <c r="C23" s="25">
        <v>5</v>
      </c>
      <c r="D23" s="25">
        <v>0</v>
      </c>
      <c r="E23" s="25">
        <f t="shared" ref="E23:E30" si="2">B23-C23-D23</f>
        <v>2</v>
      </c>
      <c r="F23" s="25">
        <v>73</v>
      </c>
      <c r="G23" s="25">
        <v>49</v>
      </c>
      <c r="H23" s="25">
        <f t="shared" ref="H23:H30" si="3">F23-G23</f>
        <v>24</v>
      </c>
      <c r="I23" s="18">
        <v>27</v>
      </c>
    </row>
    <row r="24" spans="1:9">
      <c r="A24" s="20" t="s">
        <v>698</v>
      </c>
      <c r="B24" s="25">
        <v>7</v>
      </c>
      <c r="C24" s="25">
        <v>4</v>
      </c>
      <c r="D24" s="25">
        <v>0</v>
      </c>
      <c r="E24" s="25">
        <f t="shared" si="2"/>
        <v>3</v>
      </c>
      <c r="F24" s="25">
        <v>78</v>
      </c>
      <c r="G24" s="25">
        <v>48</v>
      </c>
      <c r="H24" s="25">
        <f t="shared" si="3"/>
        <v>30</v>
      </c>
      <c r="I24" s="18">
        <v>23</v>
      </c>
    </row>
    <row r="25" spans="1:9">
      <c r="A25" s="20" t="s">
        <v>604</v>
      </c>
      <c r="B25" s="25">
        <v>7</v>
      </c>
      <c r="C25" s="25">
        <v>4</v>
      </c>
      <c r="D25" s="25">
        <v>0</v>
      </c>
      <c r="E25" s="25">
        <f t="shared" si="2"/>
        <v>3</v>
      </c>
      <c r="F25" s="25">
        <v>39</v>
      </c>
      <c r="G25" s="25">
        <v>51</v>
      </c>
      <c r="H25" s="25">
        <f t="shared" si="3"/>
        <v>-12</v>
      </c>
      <c r="I25" s="18">
        <v>22</v>
      </c>
    </row>
    <row r="26" spans="1:9">
      <c r="A26" s="20" t="s">
        <v>600</v>
      </c>
      <c r="B26" s="25">
        <v>7</v>
      </c>
      <c r="C26" s="25">
        <v>4</v>
      </c>
      <c r="D26" s="25">
        <v>0</v>
      </c>
      <c r="E26" s="25">
        <f t="shared" si="2"/>
        <v>3</v>
      </c>
      <c r="F26" s="25">
        <v>39</v>
      </c>
      <c r="G26" s="25">
        <v>41</v>
      </c>
      <c r="H26" s="25">
        <f t="shared" si="3"/>
        <v>-2</v>
      </c>
      <c r="I26" s="18">
        <v>19</v>
      </c>
    </row>
    <row r="27" spans="1:9">
      <c r="A27" s="20" t="s">
        <v>114</v>
      </c>
      <c r="B27" s="25">
        <v>7</v>
      </c>
      <c r="C27" s="25">
        <v>3</v>
      </c>
      <c r="D27" s="25">
        <v>0</v>
      </c>
      <c r="E27" s="25">
        <f t="shared" si="2"/>
        <v>4</v>
      </c>
      <c r="F27" s="25">
        <v>47</v>
      </c>
      <c r="G27" s="25">
        <v>61</v>
      </c>
      <c r="H27" s="25">
        <f t="shared" si="3"/>
        <v>-14</v>
      </c>
      <c r="I27" s="18">
        <v>17</v>
      </c>
    </row>
    <row r="28" spans="1:9">
      <c r="A28" s="20" t="s">
        <v>602</v>
      </c>
      <c r="B28" s="25">
        <v>7</v>
      </c>
      <c r="C28" s="25">
        <v>3</v>
      </c>
      <c r="D28" s="25">
        <v>0</v>
      </c>
      <c r="E28" s="25">
        <f t="shared" si="2"/>
        <v>4</v>
      </c>
      <c r="F28" s="25">
        <v>43</v>
      </c>
      <c r="G28" s="25">
        <v>47</v>
      </c>
      <c r="H28" s="25">
        <f t="shared" si="3"/>
        <v>-4</v>
      </c>
      <c r="I28" s="18">
        <v>14</v>
      </c>
    </row>
    <row r="29" spans="1:9">
      <c r="A29" s="20" t="s">
        <v>10</v>
      </c>
      <c r="B29" s="25">
        <v>7</v>
      </c>
      <c r="C29" s="25">
        <v>3</v>
      </c>
      <c r="D29" s="25">
        <v>0</v>
      </c>
      <c r="E29" s="25">
        <f t="shared" si="2"/>
        <v>4</v>
      </c>
      <c r="F29" s="25">
        <v>26</v>
      </c>
      <c r="G29" s="25">
        <v>47</v>
      </c>
      <c r="H29" s="25">
        <f t="shared" si="3"/>
        <v>-21</v>
      </c>
      <c r="I29" s="18">
        <v>14</v>
      </c>
    </row>
    <row r="30" spans="1:9">
      <c r="A30" s="20" t="s">
        <v>603</v>
      </c>
      <c r="B30" s="25">
        <v>7</v>
      </c>
      <c r="C30" s="25">
        <v>2</v>
      </c>
      <c r="D30" s="25">
        <v>0</v>
      </c>
      <c r="E30" s="25">
        <f t="shared" si="2"/>
        <v>5</v>
      </c>
      <c r="F30" s="25">
        <v>23</v>
      </c>
      <c r="G30" s="25">
        <v>24</v>
      </c>
      <c r="H30" s="25">
        <f t="shared" si="3"/>
        <v>-1</v>
      </c>
      <c r="I30" s="18">
        <v>3</v>
      </c>
    </row>
    <row r="31" spans="1:9">
      <c r="A31" s="24"/>
      <c r="B31" s="16"/>
      <c r="C31" s="16"/>
      <c r="D31" s="16"/>
      <c r="E31" s="16"/>
      <c r="F31" s="16"/>
      <c r="G31" s="16"/>
      <c r="H31" s="16"/>
      <c r="I31" s="21"/>
    </row>
    <row r="32" spans="1:9" ht="13.5" thickBot="1">
      <c r="A32" s="19"/>
      <c r="B32" s="14"/>
      <c r="C32" s="14"/>
      <c r="D32" s="14"/>
      <c r="E32" s="14"/>
      <c r="F32" s="14"/>
      <c r="G32" s="14"/>
      <c r="H32" s="14"/>
      <c r="I32" s="26"/>
    </row>
  </sheetData>
  <mergeCells count="2">
    <mergeCell ref="A3:I3"/>
    <mergeCell ref="A20:I20"/>
  </mergeCells>
  <phoneticPr fontId="0" type="noConversion"/>
  <pageMargins left="0.43" right="0.75" top="1" bottom="1"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sheetPr enableFormatConditionsCalculation="0">
    <tabColor indexed="10"/>
  </sheetPr>
  <dimension ref="A3:J31"/>
  <sheetViews>
    <sheetView topLeftCell="A10" workbookViewId="0">
      <selection activeCell="J23" sqref="J23:J24"/>
    </sheetView>
  </sheetViews>
  <sheetFormatPr defaultRowHeight="15"/>
  <cols>
    <col min="1" max="1" width="14.44140625" bestFit="1" customWidth="1"/>
  </cols>
  <sheetData>
    <row r="3" spans="1:10">
      <c r="A3" t="s">
        <v>4</v>
      </c>
    </row>
    <row r="5" spans="1:10">
      <c r="A5" s="168" t="s">
        <v>51</v>
      </c>
      <c r="B5" s="168" t="s">
        <v>41</v>
      </c>
      <c r="C5" s="168" t="s">
        <v>42</v>
      </c>
      <c r="D5" s="168" t="s">
        <v>60</v>
      </c>
      <c r="E5" s="168" t="s">
        <v>43</v>
      </c>
      <c r="F5" s="168" t="s">
        <v>36</v>
      </c>
      <c r="G5" s="168" t="s">
        <v>40</v>
      </c>
      <c r="H5" s="168" t="s">
        <v>52</v>
      </c>
      <c r="I5" s="168" t="s">
        <v>38</v>
      </c>
    </row>
    <row r="6" spans="1:10">
      <c r="A6" s="168" t="s">
        <v>8</v>
      </c>
      <c r="B6" s="168">
        <v>8</v>
      </c>
      <c r="C6" s="168">
        <v>8</v>
      </c>
      <c r="D6" s="168">
        <v>0</v>
      </c>
      <c r="E6" s="168">
        <v>0</v>
      </c>
      <c r="F6" s="168">
        <v>88</v>
      </c>
      <c r="G6" s="168">
        <v>28</v>
      </c>
      <c r="H6" s="168">
        <v>60</v>
      </c>
      <c r="I6" s="168">
        <v>40</v>
      </c>
    </row>
    <row r="7" spans="1:10">
      <c r="A7" s="168" t="s">
        <v>597</v>
      </c>
      <c r="B7" s="168">
        <v>8</v>
      </c>
      <c r="C7" s="168">
        <v>7</v>
      </c>
      <c r="D7" s="168">
        <v>0</v>
      </c>
      <c r="E7" s="168">
        <v>1</v>
      </c>
      <c r="F7" s="168">
        <v>81</v>
      </c>
      <c r="G7" s="168">
        <v>39</v>
      </c>
      <c r="H7" s="168">
        <v>42</v>
      </c>
      <c r="I7" s="168">
        <v>36</v>
      </c>
    </row>
    <row r="8" spans="1:10">
      <c r="A8" s="169" t="s">
        <v>39</v>
      </c>
      <c r="B8" s="168">
        <v>8</v>
      </c>
      <c r="C8" s="168">
        <v>6</v>
      </c>
      <c r="D8" s="168">
        <v>0</v>
      </c>
      <c r="E8" s="168">
        <v>2</v>
      </c>
      <c r="F8" s="168">
        <v>58</v>
      </c>
      <c r="G8" s="168">
        <v>10</v>
      </c>
      <c r="H8" s="168">
        <v>48</v>
      </c>
      <c r="I8" s="168">
        <v>28</v>
      </c>
    </row>
    <row r="9" spans="1:10">
      <c r="A9" s="168" t="s">
        <v>596</v>
      </c>
      <c r="B9" s="168">
        <v>8</v>
      </c>
      <c r="C9" s="168">
        <v>4</v>
      </c>
      <c r="D9" s="168">
        <v>0</v>
      </c>
      <c r="E9" s="168">
        <v>4</v>
      </c>
      <c r="F9" s="168">
        <v>86</v>
      </c>
      <c r="G9" s="168">
        <v>43</v>
      </c>
      <c r="H9" s="168">
        <v>43</v>
      </c>
      <c r="I9" s="168">
        <v>19</v>
      </c>
    </row>
    <row r="10" spans="1:10">
      <c r="A10" s="168" t="s">
        <v>6</v>
      </c>
      <c r="B10" s="168">
        <v>8</v>
      </c>
      <c r="C10" s="168">
        <v>4</v>
      </c>
      <c r="D10" s="168">
        <v>0</v>
      </c>
      <c r="E10" s="168">
        <v>4</v>
      </c>
      <c r="F10" s="168">
        <v>68</v>
      </c>
      <c r="G10" s="168">
        <v>44</v>
      </c>
      <c r="H10" s="168">
        <v>24</v>
      </c>
      <c r="I10" s="168">
        <v>18</v>
      </c>
    </row>
    <row r="11" spans="1:10">
      <c r="A11" s="168" t="s">
        <v>5</v>
      </c>
      <c r="B11" s="168">
        <v>8</v>
      </c>
      <c r="C11" s="168">
        <v>3</v>
      </c>
      <c r="D11" s="168">
        <v>1</v>
      </c>
      <c r="E11" s="168">
        <v>4</v>
      </c>
      <c r="F11" s="168">
        <v>29</v>
      </c>
      <c r="G11" s="168">
        <v>34</v>
      </c>
      <c r="H11" s="168">
        <v>-5</v>
      </c>
      <c r="I11" s="168">
        <v>17</v>
      </c>
    </row>
    <row r="12" spans="1:10">
      <c r="A12" s="168" t="s">
        <v>21</v>
      </c>
      <c r="B12" s="168">
        <v>8</v>
      </c>
      <c r="C12" s="168">
        <v>2</v>
      </c>
      <c r="D12" s="168">
        <v>1</v>
      </c>
      <c r="E12" s="168">
        <v>5</v>
      </c>
      <c r="F12" s="168">
        <v>49</v>
      </c>
      <c r="G12" s="168">
        <v>91</v>
      </c>
      <c r="H12" s="168">
        <v>-42</v>
      </c>
      <c r="I12" s="168">
        <v>14</v>
      </c>
    </row>
    <row r="13" spans="1:10">
      <c r="A13" s="170" t="s">
        <v>598</v>
      </c>
      <c r="B13" s="170">
        <v>8</v>
      </c>
      <c r="C13" s="170">
        <v>1</v>
      </c>
      <c r="D13" s="170">
        <v>0</v>
      </c>
      <c r="E13" s="170">
        <v>7</v>
      </c>
      <c r="F13" s="170">
        <v>27</v>
      </c>
      <c r="G13" s="170">
        <v>99</v>
      </c>
      <c r="H13" s="170">
        <v>-72</v>
      </c>
      <c r="I13" s="170">
        <v>7</v>
      </c>
      <c r="J13" t="s">
        <v>730</v>
      </c>
    </row>
    <row r="14" spans="1:10">
      <c r="A14" s="170" t="s">
        <v>19</v>
      </c>
      <c r="B14" s="170">
        <v>8</v>
      </c>
      <c r="C14" s="170">
        <v>0</v>
      </c>
      <c r="D14" s="170">
        <v>0</v>
      </c>
      <c r="E14" s="170">
        <v>8</v>
      </c>
      <c r="F14" s="170">
        <v>20</v>
      </c>
      <c r="G14" s="170">
        <v>118</v>
      </c>
      <c r="H14" s="170">
        <v>-98</v>
      </c>
      <c r="I14" s="170">
        <v>0</v>
      </c>
      <c r="J14" t="s">
        <v>731</v>
      </c>
    </row>
    <row r="18" spans="1:10">
      <c r="A18" t="s">
        <v>44</v>
      </c>
    </row>
    <row r="22" spans="1:10">
      <c r="A22" s="168" t="s">
        <v>51</v>
      </c>
      <c r="B22" s="168" t="s">
        <v>41</v>
      </c>
      <c r="C22" s="168" t="s">
        <v>42</v>
      </c>
      <c r="D22" s="168" t="s">
        <v>60</v>
      </c>
      <c r="E22" s="168" t="s">
        <v>43</v>
      </c>
      <c r="F22" s="168" t="s">
        <v>36</v>
      </c>
      <c r="G22" s="168" t="s">
        <v>40</v>
      </c>
      <c r="H22" s="168" t="s">
        <v>52</v>
      </c>
      <c r="I22" s="168" t="s">
        <v>38</v>
      </c>
    </row>
    <row r="23" spans="1:10">
      <c r="A23" s="171" t="s">
        <v>599</v>
      </c>
      <c r="B23" s="171">
        <v>8</v>
      </c>
      <c r="C23" s="171">
        <v>7</v>
      </c>
      <c r="D23" s="171">
        <v>0</v>
      </c>
      <c r="E23" s="171">
        <v>1</v>
      </c>
      <c r="F23" s="171">
        <v>133</v>
      </c>
      <c r="G23" s="171">
        <v>29</v>
      </c>
      <c r="H23" s="171">
        <v>104</v>
      </c>
      <c r="I23" s="171">
        <v>36</v>
      </c>
      <c r="J23" t="s">
        <v>732</v>
      </c>
    </row>
    <row r="24" spans="1:10">
      <c r="A24" s="171" t="s">
        <v>602</v>
      </c>
      <c r="B24" s="171">
        <v>8</v>
      </c>
      <c r="C24" s="171">
        <v>6</v>
      </c>
      <c r="D24" s="171">
        <v>0</v>
      </c>
      <c r="E24" s="171">
        <v>2</v>
      </c>
      <c r="F24" s="171">
        <v>46</v>
      </c>
      <c r="G24" s="171">
        <v>34</v>
      </c>
      <c r="H24" s="171">
        <v>12</v>
      </c>
      <c r="I24" s="171">
        <v>29</v>
      </c>
      <c r="J24" t="s">
        <v>733</v>
      </c>
    </row>
    <row r="25" spans="1:10">
      <c r="A25" s="168" t="s">
        <v>698</v>
      </c>
      <c r="B25" s="168">
        <v>8</v>
      </c>
      <c r="C25" s="168">
        <v>5</v>
      </c>
      <c r="D25" s="168">
        <v>0</v>
      </c>
      <c r="E25" s="168">
        <v>3</v>
      </c>
      <c r="F25" s="168">
        <v>57</v>
      </c>
      <c r="G25" s="168">
        <v>51</v>
      </c>
      <c r="H25" s="168">
        <v>6</v>
      </c>
      <c r="I25" s="168">
        <v>26</v>
      </c>
    </row>
    <row r="26" spans="1:10">
      <c r="A26" s="168" t="s">
        <v>114</v>
      </c>
      <c r="B26" s="168">
        <v>8</v>
      </c>
      <c r="C26" s="168">
        <v>4</v>
      </c>
      <c r="D26" s="168">
        <v>1</v>
      </c>
      <c r="E26" s="168">
        <v>3</v>
      </c>
      <c r="F26" s="168">
        <v>55</v>
      </c>
      <c r="G26" s="168">
        <v>72</v>
      </c>
      <c r="H26" s="168">
        <v>-17</v>
      </c>
      <c r="I26" s="168">
        <v>23</v>
      </c>
    </row>
    <row r="27" spans="1:10">
      <c r="A27" s="168" t="s">
        <v>699</v>
      </c>
      <c r="B27" s="168">
        <v>8</v>
      </c>
      <c r="C27" s="168">
        <v>5</v>
      </c>
      <c r="D27" s="168">
        <v>0</v>
      </c>
      <c r="E27" s="168">
        <v>3</v>
      </c>
      <c r="F27" s="168">
        <v>57</v>
      </c>
      <c r="G27" s="168">
        <v>34</v>
      </c>
      <c r="H27" s="168">
        <v>23</v>
      </c>
      <c r="I27" s="168">
        <v>21</v>
      </c>
    </row>
    <row r="28" spans="1:10">
      <c r="A28" s="168" t="s">
        <v>604</v>
      </c>
      <c r="B28" s="168">
        <v>8</v>
      </c>
      <c r="C28" s="168">
        <v>3</v>
      </c>
      <c r="D28" s="168">
        <v>0</v>
      </c>
      <c r="E28" s="168">
        <v>5</v>
      </c>
      <c r="F28" s="168">
        <v>29</v>
      </c>
      <c r="G28" s="168">
        <v>83</v>
      </c>
      <c r="H28" s="168">
        <v>-54</v>
      </c>
      <c r="I28" s="168">
        <v>16</v>
      </c>
    </row>
    <row r="29" spans="1:10">
      <c r="A29" s="169" t="s">
        <v>603</v>
      </c>
      <c r="B29" s="168">
        <v>8</v>
      </c>
      <c r="C29" s="168">
        <v>2</v>
      </c>
      <c r="D29" s="168">
        <v>1</v>
      </c>
      <c r="E29" s="168">
        <v>5</v>
      </c>
      <c r="F29" s="168">
        <v>51</v>
      </c>
      <c r="G29" s="168">
        <v>67</v>
      </c>
      <c r="H29" s="168">
        <v>-16</v>
      </c>
      <c r="I29" s="168">
        <v>9</v>
      </c>
    </row>
    <row r="30" spans="1:10">
      <c r="A30" s="169" t="s">
        <v>600</v>
      </c>
      <c r="B30" s="168">
        <v>8</v>
      </c>
      <c r="C30" s="168">
        <v>1</v>
      </c>
      <c r="D30" s="168">
        <v>0</v>
      </c>
      <c r="E30" s="168">
        <v>7</v>
      </c>
      <c r="F30" s="168">
        <v>32</v>
      </c>
      <c r="G30" s="168">
        <v>67</v>
      </c>
      <c r="H30" s="168">
        <v>-35</v>
      </c>
      <c r="I30" s="168">
        <v>5</v>
      </c>
    </row>
    <row r="31" spans="1:10">
      <c r="A31" s="169" t="s">
        <v>10</v>
      </c>
      <c r="B31" s="168">
        <v>8</v>
      </c>
      <c r="C31" s="168">
        <v>1</v>
      </c>
      <c r="D31" s="168">
        <v>0</v>
      </c>
      <c r="E31" s="168">
        <v>7</v>
      </c>
      <c r="F31" s="168">
        <v>20</v>
      </c>
      <c r="G31" s="168">
        <v>43</v>
      </c>
      <c r="H31" s="168">
        <v>-23</v>
      </c>
      <c r="I31" s="168">
        <v>3</v>
      </c>
    </row>
  </sheetData>
  <phoneticPr fontId="21" type="noConversion"/>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sheetPr enableFormatConditionsCalculation="0">
    <tabColor indexed="10"/>
  </sheetPr>
  <dimension ref="A1:J30"/>
  <sheetViews>
    <sheetView workbookViewId="0">
      <selection activeCell="I32" sqref="I32"/>
    </sheetView>
  </sheetViews>
  <sheetFormatPr defaultRowHeight="15"/>
  <sheetData>
    <row r="1" spans="1:10">
      <c r="A1" s="12" t="s">
        <v>4</v>
      </c>
      <c r="B1" s="12"/>
      <c r="C1" s="12"/>
      <c r="D1" s="12"/>
      <c r="E1" s="12"/>
      <c r="F1" s="12"/>
      <c r="G1" s="12"/>
      <c r="H1" s="12"/>
      <c r="I1" s="12"/>
    </row>
    <row r="2" spans="1:10">
      <c r="A2" s="12"/>
      <c r="B2" s="12"/>
      <c r="C2" s="12"/>
      <c r="D2" s="12"/>
      <c r="E2" s="12"/>
      <c r="F2" s="12"/>
      <c r="G2" s="12"/>
      <c r="H2" s="12"/>
      <c r="I2" s="12"/>
    </row>
    <row r="3" spans="1:10">
      <c r="A3" s="12" t="s">
        <v>51</v>
      </c>
      <c r="B3" s="12" t="s">
        <v>41</v>
      </c>
      <c r="C3" s="12" t="s">
        <v>42</v>
      </c>
      <c r="D3" s="12" t="s">
        <v>60</v>
      </c>
      <c r="E3" s="12" t="s">
        <v>43</v>
      </c>
      <c r="F3" s="12" t="s">
        <v>36</v>
      </c>
      <c r="G3" s="12" t="s">
        <v>40</v>
      </c>
      <c r="H3" s="12" t="s">
        <v>52</v>
      </c>
      <c r="I3" s="12" t="s">
        <v>38</v>
      </c>
    </row>
    <row r="4" spans="1:10">
      <c r="A4" s="12" t="s">
        <v>8</v>
      </c>
      <c r="B4" s="12">
        <v>8</v>
      </c>
      <c r="C4" s="12">
        <v>7</v>
      </c>
      <c r="D4" s="12">
        <v>1</v>
      </c>
      <c r="E4" s="12">
        <v>0</v>
      </c>
      <c r="F4" s="12">
        <v>114</v>
      </c>
      <c r="G4" s="12">
        <v>28</v>
      </c>
      <c r="H4" s="12">
        <v>86</v>
      </c>
      <c r="I4" s="12">
        <v>38</v>
      </c>
    </row>
    <row r="5" spans="1:10">
      <c r="A5" s="12" t="s">
        <v>816</v>
      </c>
      <c r="B5" s="12">
        <v>8</v>
      </c>
      <c r="C5" s="12">
        <v>6</v>
      </c>
      <c r="D5" s="12">
        <v>0</v>
      </c>
      <c r="E5" s="12">
        <v>2</v>
      </c>
      <c r="F5" s="12">
        <v>100</v>
      </c>
      <c r="G5" s="12">
        <v>43</v>
      </c>
      <c r="H5" s="12">
        <v>57</v>
      </c>
      <c r="I5" s="12">
        <v>30</v>
      </c>
    </row>
    <row r="6" spans="1:10">
      <c r="A6" s="12" t="s">
        <v>39</v>
      </c>
      <c r="B6" s="12">
        <v>8</v>
      </c>
      <c r="C6" s="12">
        <v>4</v>
      </c>
      <c r="D6" s="12">
        <v>1</v>
      </c>
      <c r="E6" s="12">
        <v>3</v>
      </c>
      <c r="F6" s="12">
        <v>72</v>
      </c>
      <c r="G6" s="12">
        <v>42</v>
      </c>
      <c r="H6" s="12">
        <v>30</v>
      </c>
      <c r="I6" s="12">
        <v>22</v>
      </c>
    </row>
    <row r="7" spans="1:10">
      <c r="A7" s="12" t="s">
        <v>734</v>
      </c>
      <c r="B7" s="12">
        <v>8</v>
      </c>
      <c r="C7" s="12">
        <v>4</v>
      </c>
      <c r="D7" s="12">
        <v>0</v>
      </c>
      <c r="E7" s="12">
        <v>4</v>
      </c>
      <c r="F7" s="12">
        <v>57</v>
      </c>
      <c r="G7" s="12">
        <v>86</v>
      </c>
      <c r="H7" s="12">
        <v>-29</v>
      </c>
      <c r="I7" s="12">
        <v>20</v>
      </c>
    </row>
    <row r="8" spans="1:10">
      <c r="A8" s="12" t="s">
        <v>815</v>
      </c>
      <c r="B8" s="12">
        <v>8</v>
      </c>
      <c r="C8" s="12">
        <v>3</v>
      </c>
      <c r="D8" s="12">
        <v>1</v>
      </c>
      <c r="E8" s="12">
        <v>4</v>
      </c>
      <c r="F8" s="12">
        <v>32</v>
      </c>
      <c r="G8" s="12">
        <v>89</v>
      </c>
      <c r="H8" s="12">
        <v>-57</v>
      </c>
      <c r="I8" s="12">
        <v>19</v>
      </c>
    </row>
    <row r="9" spans="1:10">
      <c r="A9" s="12" t="s">
        <v>596</v>
      </c>
      <c r="B9" s="12">
        <v>8</v>
      </c>
      <c r="C9" s="12">
        <v>4</v>
      </c>
      <c r="D9" s="12">
        <v>0</v>
      </c>
      <c r="E9" s="12">
        <v>4</v>
      </c>
      <c r="F9" s="12">
        <v>53</v>
      </c>
      <c r="G9" s="12">
        <v>48</v>
      </c>
      <c r="H9" s="12">
        <v>5</v>
      </c>
      <c r="I9" s="12">
        <v>17</v>
      </c>
    </row>
    <row r="10" spans="1:10">
      <c r="A10" s="12" t="s">
        <v>200</v>
      </c>
      <c r="B10" s="12">
        <v>8</v>
      </c>
      <c r="C10" s="12">
        <v>3</v>
      </c>
      <c r="D10" s="12">
        <v>1</v>
      </c>
      <c r="E10" s="12">
        <v>4</v>
      </c>
      <c r="F10" s="12">
        <v>41</v>
      </c>
      <c r="G10" s="12">
        <v>54</v>
      </c>
      <c r="H10" s="12">
        <v>-13</v>
      </c>
      <c r="I10" s="12">
        <v>16</v>
      </c>
    </row>
    <row r="11" spans="1:10">
      <c r="A11" s="12" t="s">
        <v>5</v>
      </c>
      <c r="B11" s="12">
        <v>8</v>
      </c>
      <c r="C11" s="12">
        <v>2</v>
      </c>
      <c r="D11" s="12">
        <v>1</v>
      </c>
      <c r="E11" s="12">
        <v>5</v>
      </c>
      <c r="F11" s="12">
        <v>43</v>
      </c>
      <c r="G11" s="12">
        <v>64</v>
      </c>
      <c r="H11" s="12">
        <v>-21</v>
      </c>
      <c r="I11" s="12">
        <v>15</v>
      </c>
      <c r="J11" t="s">
        <v>730</v>
      </c>
    </row>
    <row r="12" spans="1:10">
      <c r="A12" s="12" t="s">
        <v>817</v>
      </c>
      <c r="B12" s="12">
        <v>8</v>
      </c>
      <c r="C12" s="12">
        <v>0</v>
      </c>
      <c r="D12" s="12">
        <v>1</v>
      </c>
      <c r="E12" s="12">
        <v>7</v>
      </c>
      <c r="F12" s="12">
        <v>39</v>
      </c>
      <c r="G12" s="12">
        <v>97</v>
      </c>
      <c r="H12" s="12">
        <v>-58</v>
      </c>
      <c r="I12" s="12">
        <v>6</v>
      </c>
      <c r="J12" t="s">
        <v>731</v>
      </c>
    </row>
    <row r="13" spans="1:10">
      <c r="A13" s="12"/>
      <c r="B13" s="12"/>
      <c r="C13" s="12"/>
      <c r="D13" s="12"/>
      <c r="E13" s="12"/>
      <c r="F13" s="12"/>
      <c r="G13" s="12"/>
      <c r="H13" s="12"/>
      <c r="I13" s="12"/>
    </row>
    <row r="14" spans="1:10">
      <c r="A14" s="12"/>
      <c r="B14" s="12"/>
      <c r="C14" s="12"/>
      <c r="D14" s="12"/>
      <c r="E14" s="12"/>
      <c r="F14" s="12"/>
      <c r="G14" s="12"/>
      <c r="H14" s="12"/>
      <c r="I14" s="12"/>
    </row>
    <row r="15" spans="1:10">
      <c r="A15" s="12"/>
      <c r="B15" s="12"/>
      <c r="C15" s="12"/>
      <c r="D15" s="12"/>
      <c r="E15" s="12"/>
      <c r="F15" s="12"/>
      <c r="G15" s="12"/>
      <c r="H15" s="12"/>
      <c r="I15" s="12"/>
    </row>
    <row r="16" spans="1:10">
      <c r="A16" s="12"/>
      <c r="B16" s="12"/>
      <c r="C16" s="12"/>
      <c r="D16" s="12"/>
      <c r="E16" s="12"/>
      <c r="F16" s="12"/>
      <c r="G16" s="12"/>
      <c r="H16" s="12"/>
      <c r="I16" s="12"/>
    </row>
    <row r="17" spans="1:10">
      <c r="A17" s="12"/>
      <c r="B17" s="12"/>
      <c r="C17" s="12"/>
      <c r="D17" s="12"/>
      <c r="E17" s="12"/>
      <c r="F17" s="12"/>
      <c r="G17" s="12"/>
      <c r="H17" s="12"/>
      <c r="I17" s="12"/>
    </row>
    <row r="18" spans="1:10">
      <c r="A18" s="12" t="s">
        <v>44</v>
      </c>
      <c r="B18" s="12"/>
      <c r="C18" s="12"/>
      <c r="D18" s="12"/>
      <c r="E18" s="12"/>
      <c r="F18" s="12"/>
      <c r="G18" s="12"/>
      <c r="H18" s="12"/>
      <c r="I18" s="12"/>
    </row>
    <row r="19" spans="1:10">
      <c r="A19" s="12"/>
      <c r="B19" s="12"/>
      <c r="C19" s="12"/>
      <c r="D19" s="12"/>
      <c r="E19" s="12"/>
      <c r="F19" s="12"/>
      <c r="G19" s="12"/>
      <c r="H19" s="12"/>
      <c r="I19" s="12"/>
    </row>
    <row r="20" spans="1:10">
      <c r="A20" s="12" t="s">
        <v>51</v>
      </c>
      <c r="B20" s="12" t="s">
        <v>41</v>
      </c>
      <c r="C20" s="12" t="s">
        <v>42</v>
      </c>
      <c r="D20" s="12" t="s">
        <v>60</v>
      </c>
      <c r="E20" s="12" t="s">
        <v>43</v>
      </c>
      <c r="F20" s="12" t="s">
        <v>36</v>
      </c>
      <c r="G20" s="12" t="s">
        <v>40</v>
      </c>
      <c r="H20" s="12" t="s">
        <v>52</v>
      </c>
      <c r="I20" s="12" t="s">
        <v>38</v>
      </c>
    </row>
    <row r="21" spans="1:10">
      <c r="A21" s="12" t="s">
        <v>835</v>
      </c>
      <c r="B21" s="12">
        <v>9</v>
      </c>
      <c r="C21" s="12">
        <v>8</v>
      </c>
      <c r="D21" s="12">
        <v>0</v>
      </c>
      <c r="E21" s="12">
        <v>1</v>
      </c>
      <c r="F21" s="12">
        <v>120</v>
      </c>
      <c r="G21" s="12">
        <v>43</v>
      </c>
      <c r="H21" s="12">
        <v>77</v>
      </c>
      <c r="I21" s="12">
        <v>41</v>
      </c>
      <c r="J21" t="s">
        <v>732</v>
      </c>
    </row>
    <row r="22" spans="1:10">
      <c r="A22" s="12" t="s">
        <v>19</v>
      </c>
      <c r="B22" s="12">
        <v>9</v>
      </c>
      <c r="C22" s="12">
        <v>8</v>
      </c>
      <c r="D22" s="12">
        <v>0</v>
      </c>
      <c r="E22" s="12">
        <v>1</v>
      </c>
      <c r="F22" s="12">
        <v>91</v>
      </c>
      <c r="G22" s="12">
        <v>21</v>
      </c>
      <c r="H22" s="12">
        <v>70</v>
      </c>
      <c r="I22" s="12">
        <v>40</v>
      </c>
      <c r="J22" t="s">
        <v>733</v>
      </c>
    </row>
    <row r="23" spans="1:10">
      <c r="A23" s="12" t="s">
        <v>601</v>
      </c>
      <c r="B23" s="12">
        <v>9</v>
      </c>
      <c r="C23" s="12">
        <v>5</v>
      </c>
      <c r="D23" s="12">
        <v>1</v>
      </c>
      <c r="E23" s="12">
        <v>3</v>
      </c>
      <c r="F23" s="12">
        <v>67</v>
      </c>
      <c r="G23" s="12">
        <v>55</v>
      </c>
      <c r="H23" s="12">
        <v>12</v>
      </c>
      <c r="I23" s="12">
        <v>30</v>
      </c>
    </row>
    <row r="24" spans="1:10">
      <c r="A24" s="12" t="s">
        <v>114</v>
      </c>
      <c r="B24" s="12">
        <v>9</v>
      </c>
      <c r="C24" s="12">
        <v>6</v>
      </c>
      <c r="D24" s="12">
        <v>1</v>
      </c>
      <c r="E24" s="12">
        <v>2</v>
      </c>
      <c r="F24" s="12">
        <v>102</v>
      </c>
      <c r="G24" s="12">
        <v>67</v>
      </c>
      <c r="H24" s="12">
        <v>35</v>
      </c>
      <c r="I24" s="12">
        <v>30</v>
      </c>
    </row>
    <row r="25" spans="1:10">
      <c r="A25" s="12" t="s">
        <v>699</v>
      </c>
      <c r="B25" s="12">
        <v>9</v>
      </c>
      <c r="C25" s="12">
        <v>5</v>
      </c>
      <c r="D25" s="12">
        <v>1</v>
      </c>
      <c r="E25" s="12">
        <v>3</v>
      </c>
      <c r="F25" s="12">
        <v>36</v>
      </c>
      <c r="G25" s="12">
        <v>26</v>
      </c>
      <c r="H25" s="12">
        <v>10</v>
      </c>
      <c r="I25" s="12">
        <v>24</v>
      </c>
    </row>
    <row r="26" spans="1:10">
      <c r="A26" s="12" t="s">
        <v>741</v>
      </c>
      <c r="B26" s="12">
        <v>9</v>
      </c>
      <c r="C26" s="12">
        <v>4</v>
      </c>
      <c r="D26" s="12">
        <v>1</v>
      </c>
      <c r="E26" s="12">
        <v>4</v>
      </c>
      <c r="F26" s="12">
        <v>22</v>
      </c>
      <c r="G26" s="12">
        <v>73</v>
      </c>
      <c r="H26" s="12">
        <v>-51</v>
      </c>
      <c r="I26" s="12">
        <v>23</v>
      </c>
    </row>
    <row r="27" spans="1:10">
      <c r="A27" s="12" t="s">
        <v>600</v>
      </c>
      <c r="B27" s="12">
        <v>9</v>
      </c>
      <c r="C27" s="12">
        <v>2</v>
      </c>
      <c r="D27" s="12">
        <v>0</v>
      </c>
      <c r="E27" s="12">
        <v>7</v>
      </c>
      <c r="F27" s="12">
        <v>17</v>
      </c>
      <c r="G27" s="12">
        <v>76</v>
      </c>
      <c r="H27" s="12">
        <v>-59</v>
      </c>
      <c r="I27" s="12">
        <v>10</v>
      </c>
    </row>
    <row r="28" spans="1:10">
      <c r="A28" s="12" t="s">
        <v>603</v>
      </c>
      <c r="B28" s="12">
        <v>9</v>
      </c>
      <c r="C28" s="12">
        <v>2</v>
      </c>
      <c r="D28" s="12">
        <v>0</v>
      </c>
      <c r="E28" s="12">
        <v>7</v>
      </c>
      <c r="F28" s="12">
        <v>15</v>
      </c>
      <c r="G28" s="12">
        <v>40</v>
      </c>
      <c r="H28" s="12">
        <v>-25</v>
      </c>
      <c r="I28" s="12">
        <v>6</v>
      </c>
    </row>
    <row r="29" spans="1:10">
      <c r="A29" s="12" t="s">
        <v>602</v>
      </c>
      <c r="B29" s="12">
        <v>9</v>
      </c>
      <c r="C29" s="12">
        <v>2</v>
      </c>
      <c r="D29" s="12">
        <v>1</v>
      </c>
      <c r="E29" s="12">
        <v>6</v>
      </c>
      <c r="F29" s="12">
        <v>13</v>
      </c>
      <c r="G29" s="12">
        <v>19</v>
      </c>
      <c r="H29" s="12">
        <v>-6</v>
      </c>
      <c r="I29" s="12">
        <v>2</v>
      </c>
      <c r="J29" t="s">
        <v>895</v>
      </c>
    </row>
    <row r="30" spans="1:10">
      <c r="A30" s="12" t="s">
        <v>736</v>
      </c>
      <c r="B30" s="12">
        <v>9</v>
      </c>
      <c r="C30" s="12">
        <v>1</v>
      </c>
      <c r="D30" s="12">
        <v>0</v>
      </c>
      <c r="E30" s="12">
        <v>8</v>
      </c>
      <c r="F30" s="12">
        <v>11</v>
      </c>
      <c r="G30" s="12">
        <v>74</v>
      </c>
      <c r="H30" s="12">
        <v>-63</v>
      </c>
      <c r="I30" s="12">
        <v>-4</v>
      </c>
    </row>
  </sheetData>
  <phoneticPr fontId="21" type="noConversion"/>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sheetPr>
    <tabColor rgb="FFFF0000"/>
  </sheetPr>
  <dimension ref="A1:J29"/>
  <sheetViews>
    <sheetView workbookViewId="0">
      <selection activeCell="K29" sqref="K29"/>
    </sheetView>
  </sheetViews>
  <sheetFormatPr defaultRowHeight="15"/>
  <cols>
    <col min="1" max="1" width="14.44140625" bestFit="1" customWidth="1"/>
  </cols>
  <sheetData>
    <row r="1" spans="1:10">
      <c r="A1" s="34" t="s">
        <v>4</v>
      </c>
      <c r="B1" s="34"/>
      <c r="C1" s="34"/>
      <c r="D1" s="34"/>
      <c r="E1" s="34"/>
      <c r="F1" s="34"/>
      <c r="G1" s="34"/>
      <c r="H1" s="34"/>
      <c r="I1" s="34"/>
    </row>
    <row r="2" spans="1:10">
      <c r="A2" s="34"/>
      <c r="B2" s="34"/>
      <c r="C2" s="34"/>
      <c r="D2" s="34"/>
      <c r="E2" s="34"/>
      <c r="F2" s="34"/>
      <c r="G2" s="34"/>
      <c r="H2" s="34"/>
      <c r="I2" s="34"/>
    </row>
    <row r="3" spans="1:10">
      <c r="A3" s="34" t="s">
        <v>51</v>
      </c>
      <c r="B3" s="34" t="s">
        <v>41</v>
      </c>
      <c r="C3" s="34" t="s">
        <v>42</v>
      </c>
      <c r="D3" s="34" t="s">
        <v>60</v>
      </c>
      <c r="E3" s="34" t="s">
        <v>43</v>
      </c>
      <c r="F3" s="34" t="s">
        <v>36</v>
      </c>
      <c r="G3" s="34" t="s">
        <v>40</v>
      </c>
      <c r="H3" s="34" t="s">
        <v>52</v>
      </c>
      <c r="I3" s="34" t="s">
        <v>38</v>
      </c>
    </row>
    <row r="4" spans="1:10">
      <c r="A4" s="34" t="s">
        <v>8</v>
      </c>
      <c r="B4" s="34">
        <v>8</v>
      </c>
      <c r="C4" s="34">
        <v>7</v>
      </c>
      <c r="D4" s="34">
        <v>0</v>
      </c>
      <c r="E4" s="34">
        <v>1</v>
      </c>
      <c r="F4" s="34">
        <v>74</v>
      </c>
      <c r="G4" s="34">
        <v>41</v>
      </c>
      <c r="H4" s="34">
        <v>33</v>
      </c>
      <c r="I4" s="34">
        <v>36</v>
      </c>
    </row>
    <row r="5" spans="1:10">
      <c r="A5" s="34" t="s">
        <v>200</v>
      </c>
      <c r="B5" s="34">
        <v>8</v>
      </c>
      <c r="C5" s="34">
        <v>7</v>
      </c>
      <c r="D5" s="34">
        <v>0</v>
      </c>
      <c r="E5" s="34">
        <v>1</v>
      </c>
      <c r="F5" s="34">
        <v>95</v>
      </c>
      <c r="G5" s="34">
        <v>59</v>
      </c>
      <c r="H5" s="34">
        <v>36</v>
      </c>
      <c r="I5" s="34">
        <v>36</v>
      </c>
    </row>
    <row r="6" spans="1:10">
      <c r="A6" s="34" t="s">
        <v>896</v>
      </c>
      <c r="B6" s="34">
        <v>8</v>
      </c>
      <c r="C6" s="34">
        <v>5</v>
      </c>
      <c r="D6" s="34">
        <v>0</v>
      </c>
      <c r="E6" s="34">
        <v>3</v>
      </c>
      <c r="F6" s="34">
        <v>48</v>
      </c>
      <c r="G6" s="34">
        <v>55</v>
      </c>
      <c r="H6" s="34">
        <v>-7</v>
      </c>
      <c r="I6" s="34">
        <v>26</v>
      </c>
    </row>
    <row r="7" spans="1:10">
      <c r="A7" s="34" t="s">
        <v>816</v>
      </c>
      <c r="B7" s="34">
        <v>8</v>
      </c>
      <c r="C7" s="34">
        <v>4</v>
      </c>
      <c r="D7" s="34">
        <v>0</v>
      </c>
      <c r="E7" s="34">
        <v>4</v>
      </c>
      <c r="F7" s="34">
        <v>61</v>
      </c>
      <c r="G7" s="34">
        <v>58</v>
      </c>
      <c r="H7" s="34">
        <v>3</v>
      </c>
      <c r="I7" s="34">
        <v>23</v>
      </c>
    </row>
    <row r="8" spans="1:10">
      <c r="A8" s="34" t="s">
        <v>39</v>
      </c>
      <c r="B8" s="34">
        <v>8</v>
      </c>
      <c r="C8" s="34">
        <v>4</v>
      </c>
      <c r="D8" s="34">
        <v>0</v>
      </c>
      <c r="E8" s="34">
        <v>4</v>
      </c>
      <c r="F8" s="34">
        <v>63</v>
      </c>
      <c r="G8" s="34">
        <v>57</v>
      </c>
      <c r="H8" s="34">
        <v>6</v>
      </c>
      <c r="I8" s="34">
        <v>19</v>
      </c>
    </row>
    <row r="9" spans="1:10">
      <c r="A9" s="34" t="s">
        <v>734</v>
      </c>
      <c r="B9" s="34">
        <v>8</v>
      </c>
      <c r="C9" s="34">
        <v>4</v>
      </c>
      <c r="D9" s="34">
        <v>0</v>
      </c>
      <c r="E9" s="34">
        <v>4</v>
      </c>
      <c r="F9" s="34">
        <v>59</v>
      </c>
      <c r="G9" s="34">
        <v>36</v>
      </c>
      <c r="H9" s="34">
        <v>23</v>
      </c>
      <c r="I9" s="34">
        <v>18</v>
      </c>
      <c r="J9" t="s">
        <v>944</v>
      </c>
    </row>
    <row r="10" spans="1:10">
      <c r="A10" s="34" t="s">
        <v>815</v>
      </c>
      <c r="B10" s="34">
        <v>8</v>
      </c>
      <c r="C10" s="34">
        <v>3</v>
      </c>
      <c r="D10" s="34">
        <v>0</v>
      </c>
      <c r="E10" s="34">
        <v>5</v>
      </c>
      <c r="F10" s="34">
        <v>35</v>
      </c>
      <c r="G10" s="34">
        <v>76</v>
      </c>
      <c r="H10" s="34">
        <v>-41</v>
      </c>
      <c r="I10" s="34">
        <v>16</v>
      </c>
    </row>
    <row r="11" spans="1:10">
      <c r="A11" s="34" t="s">
        <v>5</v>
      </c>
      <c r="B11" s="34">
        <v>8</v>
      </c>
      <c r="C11" s="34">
        <v>2</v>
      </c>
      <c r="D11" s="34">
        <v>0</v>
      </c>
      <c r="E11" s="34">
        <v>6</v>
      </c>
      <c r="F11" s="34">
        <v>27</v>
      </c>
      <c r="G11" s="34">
        <v>44</v>
      </c>
      <c r="H11" s="34">
        <v>-17</v>
      </c>
      <c r="I11" s="34">
        <v>5</v>
      </c>
    </row>
    <row r="12" spans="1:10">
      <c r="A12" s="34" t="s">
        <v>596</v>
      </c>
      <c r="B12" s="34">
        <v>8</v>
      </c>
      <c r="C12" s="34">
        <v>0</v>
      </c>
      <c r="D12" s="34">
        <v>0</v>
      </c>
      <c r="E12" s="34">
        <v>8</v>
      </c>
      <c r="F12" s="34">
        <v>20</v>
      </c>
      <c r="G12" s="34">
        <v>56</v>
      </c>
      <c r="H12" s="34">
        <v>-36</v>
      </c>
      <c r="I12" s="34">
        <v>-7</v>
      </c>
      <c r="J12" t="s">
        <v>943</v>
      </c>
    </row>
    <row r="13" spans="1:10">
      <c r="A13" s="34"/>
      <c r="B13" s="34"/>
      <c r="C13" s="34"/>
      <c r="D13" s="34"/>
      <c r="E13" s="34"/>
      <c r="F13" s="34"/>
      <c r="G13" s="34"/>
      <c r="H13" s="34"/>
      <c r="I13" s="34"/>
    </row>
    <row r="14" spans="1:10">
      <c r="A14" s="34"/>
      <c r="B14" s="34"/>
      <c r="C14" s="34"/>
      <c r="D14" s="34"/>
      <c r="E14" s="34"/>
      <c r="F14" s="34"/>
      <c r="G14" s="34"/>
      <c r="H14" s="34"/>
      <c r="I14" s="34"/>
    </row>
    <row r="15" spans="1:10">
      <c r="A15" s="34"/>
      <c r="B15" s="34"/>
      <c r="C15" s="34"/>
      <c r="D15" s="34"/>
      <c r="E15" s="34"/>
      <c r="F15" s="34"/>
      <c r="G15" s="34"/>
      <c r="H15" s="34"/>
      <c r="I15" s="34"/>
    </row>
    <row r="16" spans="1:10">
      <c r="A16" s="34"/>
      <c r="B16" s="34"/>
      <c r="C16" s="34"/>
      <c r="D16" s="34"/>
      <c r="E16" s="34"/>
      <c r="F16" s="34"/>
      <c r="G16" s="34"/>
      <c r="H16" s="34"/>
      <c r="I16" s="34"/>
    </row>
    <row r="17" spans="1:10">
      <c r="A17" s="34"/>
      <c r="B17" s="34"/>
      <c r="C17" s="34"/>
      <c r="D17" s="34"/>
      <c r="E17" s="34"/>
      <c r="F17" s="34"/>
      <c r="G17" s="34"/>
      <c r="H17" s="34"/>
      <c r="I17" s="34"/>
    </row>
    <row r="18" spans="1:10">
      <c r="A18" s="34" t="s">
        <v>44</v>
      </c>
      <c r="B18" s="34"/>
      <c r="C18" s="34"/>
      <c r="D18" s="34"/>
      <c r="E18" s="34"/>
      <c r="F18" s="34"/>
      <c r="G18" s="34"/>
      <c r="H18" s="34"/>
      <c r="I18" s="34"/>
    </row>
    <row r="19" spans="1:10">
      <c r="A19" s="34"/>
      <c r="B19" s="34"/>
      <c r="C19" s="34"/>
      <c r="D19" s="34"/>
      <c r="E19" s="34"/>
      <c r="F19" s="34"/>
      <c r="G19" s="34"/>
      <c r="H19" s="34"/>
      <c r="I19" s="34"/>
    </row>
    <row r="20" spans="1:10">
      <c r="A20" s="34" t="s">
        <v>51</v>
      </c>
      <c r="B20" s="34" t="s">
        <v>41</v>
      </c>
      <c r="C20" s="34" t="s">
        <v>42</v>
      </c>
      <c r="D20" s="34" t="s">
        <v>60</v>
      </c>
      <c r="E20" s="34" t="s">
        <v>43</v>
      </c>
      <c r="F20" s="34" t="s">
        <v>36</v>
      </c>
      <c r="G20" s="34" t="s">
        <v>40</v>
      </c>
      <c r="H20" s="34" t="s">
        <v>52</v>
      </c>
      <c r="I20" s="34" t="s">
        <v>38</v>
      </c>
    </row>
    <row r="21" spans="1:10">
      <c r="A21" s="34" t="s">
        <v>817</v>
      </c>
      <c r="B21" s="34">
        <v>8</v>
      </c>
      <c r="C21" s="34">
        <v>8</v>
      </c>
      <c r="D21" s="34">
        <v>0</v>
      </c>
      <c r="E21" s="34">
        <v>0</v>
      </c>
      <c r="F21" s="34">
        <v>63</v>
      </c>
      <c r="G21" s="34">
        <v>20</v>
      </c>
      <c r="H21" s="34">
        <v>43</v>
      </c>
      <c r="I21" s="34">
        <v>40</v>
      </c>
      <c r="J21" t="s">
        <v>942</v>
      </c>
    </row>
    <row r="22" spans="1:10">
      <c r="A22" s="34" t="s">
        <v>19</v>
      </c>
      <c r="B22" s="34">
        <v>8</v>
      </c>
      <c r="C22" s="34">
        <v>6</v>
      </c>
      <c r="D22" s="34">
        <v>0</v>
      </c>
      <c r="E22" s="34">
        <v>2</v>
      </c>
      <c r="F22" s="34">
        <v>57</v>
      </c>
      <c r="G22" s="34">
        <v>51</v>
      </c>
      <c r="H22" s="34">
        <v>6</v>
      </c>
      <c r="I22" s="34">
        <v>31</v>
      </c>
    </row>
    <row r="23" spans="1:10">
      <c r="A23" s="34" t="s">
        <v>601</v>
      </c>
      <c r="B23" s="34">
        <v>8</v>
      </c>
      <c r="C23" s="34">
        <v>6</v>
      </c>
      <c r="D23" s="34">
        <v>0</v>
      </c>
      <c r="E23" s="34">
        <v>2</v>
      </c>
      <c r="F23" s="34">
        <v>45</v>
      </c>
      <c r="G23" s="34">
        <v>29</v>
      </c>
      <c r="H23" s="34">
        <v>16</v>
      </c>
      <c r="I23" s="34">
        <v>31</v>
      </c>
    </row>
    <row r="24" spans="1:10">
      <c r="A24" s="34" t="s">
        <v>741</v>
      </c>
      <c r="B24" s="34">
        <v>8</v>
      </c>
      <c r="C24" s="34">
        <v>5</v>
      </c>
      <c r="D24" s="34">
        <v>0</v>
      </c>
      <c r="E24" s="34">
        <v>3</v>
      </c>
      <c r="F24" s="34">
        <v>52</v>
      </c>
      <c r="G24" s="34">
        <v>47</v>
      </c>
      <c r="H24" s="34">
        <v>5</v>
      </c>
      <c r="I24" s="34">
        <v>27</v>
      </c>
    </row>
    <row r="25" spans="1:10">
      <c r="A25" s="34" t="s">
        <v>114</v>
      </c>
      <c r="B25" s="34">
        <v>8</v>
      </c>
      <c r="C25" s="34">
        <v>4</v>
      </c>
      <c r="D25" s="34">
        <v>0</v>
      </c>
      <c r="E25" s="34">
        <v>4</v>
      </c>
      <c r="F25" s="34">
        <v>55</v>
      </c>
      <c r="G25" s="34">
        <v>45</v>
      </c>
      <c r="H25" s="34">
        <v>10</v>
      </c>
      <c r="I25" s="34">
        <v>20</v>
      </c>
    </row>
    <row r="26" spans="1:10">
      <c r="A26" s="34" t="s">
        <v>736</v>
      </c>
      <c r="B26" s="34">
        <v>8</v>
      </c>
      <c r="C26" s="34">
        <v>2</v>
      </c>
      <c r="D26" s="34">
        <v>0</v>
      </c>
      <c r="E26" s="34">
        <v>6</v>
      </c>
      <c r="F26" s="34">
        <v>11</v>
      </c>
      <c r="G26" s="34">
        <v>55</v>
      </c>
      <c r="H26" s="34">
        <v>-44</v>
      </c>
      <c r="I26" s="34">
        <v>9</v>
      </c>
    </row>
    <row r="27" spans="1:10">
      <c r="A27" s="34" t="s">
        <v>83</v>
      </c>
      <c r="B27" s="34">
        <v>8</v>
      </c>
      <c r="C27" s="34">
        <v>2</v>
      </c>
      <c r="D27" s="34">
        <v>0</v>
      </c>
      <c r="E27" s="34">
        <v>6</v>
      </c>
      <c r="F27" s="34">
        <v>33</v>
      </c>
      <c r="G27" s="34">
        <v>48</v>
      </c>
      <c r="H27" s="34">
        <v>-15</v>
      </c>
      <c r="I27" s="34">
        <v>7</v>
      </c>
    </row>
    <row r="28" spans="1:10">
      <c r="A28" s="34" t="s">
        <v>600</v>
      </c>
      <c r="B28" s="34">
        <v>8</v>
      </c>
      <c r="C28" s="34">
        <v>2</v>
      </c>
      <c r="D28" s="34">
        <v>0</v>
      </c>
      <c r="E28" s="34">
        <v>6</v>
      </c>
      <c r="F28" s="34">
        <v>15</v>
      </c>
      <c r="G28" s="34">
        <v>30</v>
      </c>
      <c r="H28" s="34">
        <v>-15</v>
      </c>
      <c r="I28" s="34">
        <v>4</v>
      </c>
    </row>
    <row r="29" spans="1:10">
      <c r="A29" s="34" t="s">
        <v>699</v>
      </c>
      <c r="B29" s="34">
        <v>8</v>
      </c>
      <c r="C29" s="34">
        <v>1</v>
      </c>
      <c r="D29" s="34">
        <v>0</v>
      </c>
      <c r="E29" s="34">
        <v>7</v>
      </c>
      <c r="F29" s="34">
        <v>17</v>
      </c>
      <c r="G29" s="34">
        <v>23</v>
      </c>
      <c r="H29" s="34">
        <v>-6</v>
      </c>
      <c r="I29" s="34">
        <v>0</v>
      </c>
      <c r="J29" t="s">
        <v>945</v>
      </c>
    </row>
  </sheetData>
  <phoneticPr fontId="2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sheetPr transitionEvaluation="1" codeName="Sheet7">
    <pageSetUpPr fitToPage="1"/>
  </sheetPr>
  <dimension ref="A1:AV145"/>
  <sheetViews>
    <sheetView defaultGridColor="0" colorId="22" zoomScale="70" zoomScaleNormal="70" workbookViewId="0">
      <selection activeCell="D47" sqref="D47"/>
    </sheetView>
  </sheetViews>
  <sheetFormatPr defaultColWidth="10.77734375" defaultRowHeight="15.75"/>
  <cols>
    <col min="1" max="2" width="5.44140625" customWidth="1"/>
    <col min="3" max="3" width="23.33203125" bestFit="1" customWidth="1"/>
    <col min="4" max="4" width="17.33203125" bestFit="1" customWidth="1"/>
    <col min="5" max="5" width="4.109375" style="47" customWidth="1"/>
    <col min="6" max="6" width="5" customWidth="1"/>
    <col min="7" max="7" width="3.6640625" style="47" customWidth="1"/>
    <col min="8" max="8" width="18.44140625" bestFit="1" customWidth="1"/>
    <col min="9" max="9" width="4.109375" customWidth="1"/>
    <col min="10" max="10" width="12.109375" style="2" customWidth="1"/>
    <col min="11" max="11" width="6.109375" style="2" customWidth="1"/>
    <col min="12" max="12" width="12.77734375" style="2" customWidth="1"/>
    <col min="13" max="13" width="2.77734375" style="2" customWidth="1"/>
    <col min="14" max="14" width="14.88671875" style="2" customWidth="1"/>
    <col min="15" max="15" width="11.5546875" style="2" customWidth="1"/>
    <col min="16" max="16" width="3.21875" style="2" customWidth="1"/>
    <col min="17" max="17" width="4" style="125" customWidth="1"/>
    <col min="18" max="21" width="6.77734375" hidden="1" customWidth="1"/>
    <col min="22" max="22" width="3.5546875" customWidth="1"/>
    <col min="23" max="23" width="9" customWidth="1"/>
    <col min="24" max="24" width="9.6640625" customWidth="1"/>
    <col min="25" max="25" width="5.5546875" customWidth="1"/>
    <col min="26" max="27" width="3.5546875" customWidth="1"/>
    <col min="28" max="28" width="5.88671875" customWidth="1"/>
    <col min="29" max="31" width="3.5546875" customWidth="1"/>
    <col min="32" max="32" width="6.88671875" customWidth="1"/>
    <col min="33" max="35" width="3.5546875" customWidth="1"/>
    <col min="36" max="36" width="5" customWidth="1"/>
    <col min="37" max="39" width="3.44140625" customWidth="1"/>
    <col min="40" max="40" width="5.5546875" customWidth="1"/>
    <col min="41" max="43" width="3.44140625" customWidth="1"/>
    <col min="44" max="44" width="5.77734375" customWidth="1"/>
    <col min="45" max="47" width="3.44140625" customWidth="1"/>
    <col min="48" max="48" width="5.21875" customWidth="1"/>
    <col min="49" max="49" width="3.44140625" customWidth="1"/>
    <col min="50" max="50" width="5.109375" customWidth="1"/>
    <col min="51" max="51" width="4.88671875" customWidth="1"/>
  </cols>
  <sheetData>
    <row r="1" spans="1:48" s="11" customFormat="1">
      <c r="A1" s="10" t="s">
        <v>14</v>
      </c>
      <c r="B1" s="10"/>
      <c r="C1" s="49" t="s">
        <v>896</v>
      </c>
      <c r="D1" s="11">
        <v>3</v>
      </c>
      <c r="E1" s="10" t="s">
        <v>9</v>
      </c>
      <c r="F1" s="134" t="s">
        <v>6</v>
      </c>
      <c r="G1" s="134"/>
      <c r="H1" s="134">
        <v>3</v>
      </c>
      <c r="I1" s="10" t="s">
        <v>7</v>
      </c>
      <c r="J1" s="49" t="s">
        <v>951</v>
      </c>
      <c r="K1" s="11">
        <v>4</v>
      </c>
      <c r="L1" s="495" t="s">
        <v>150</v>
      </c>
      <c r="M1" s="496"/>
      <c r="N1" s="496"/>
      <c r="O1" s="497"/>
      <c r="Q1" s="125"/>
      <c r="R1"/>
      <c r="S1" t="s">
        <v>946</v>
      </c>
      <c r="T1" t="s">
        <v>947</v>
      </c>
      <c r="V1"/>
      <c r="W1" t="s">
        <v>948</v>
      </c>
      <c r="X1" t="s">
        <v>949</v>
      </c>
      <c r="Y1" t="s">
        <v>947</v>
      </c>
      <c r="Z1"/>
    </row>
    <row r="2" spans="1:48" s="11" customFormat="1">
      <c r="A2" s="10" t="s">
        <v>13</v>
      </c>
      <c r="B2" s="10"/>
      <c r="C2" s="49" t="s">
        <v>955</v>
      </c>
      <c r="D2" s="11">
        <v>3</v>
      </c>
      <c r="E2" s="10" t="s">
        <v>20</v>
      </c>
      <c r="F2" s="134" t="s">
        <v>5</v>
      </c>
      <c r="G2" s="134"/>
      <c r="H2" s="134">
        <v>3</v>
      </c>
      <c r="I2" s="10" t="s">
        <v>11</v>
      </c>
      <c r="J2" s="49" t="s">
        <v>39</v>
      </c>
      <c r="K2" s="11">
        <v>4</v>
      </c>
      <c r="L2" s="498" t="s">
        <v>151</v>
      </c>
      <c r="M2" s="499"/>
      <c r="N2" s="499"/>
      <c r="O2" s="500"/>
      <c r="Q2" s="125"/>
      <c r="R2" t="s">
        <v>14</v>
      </c>
      <c r="S2">
        <v>4</v>
      </c>
      <c r="T2">
        <v>3</v>
      </c>
      <c r="V2" s="255" t="s">
        <v>14</v>
      </c>
      <c r="W2" s="255">
        <v>2</v>
      </c>
      <c r="X2" s="255">
        <v>2</v>
      </c>
      <c r="Y2" s="255">
        <v>3</v>
      </c>
      <c r="Z2">
        <f>SUM(W2:Y2)</f>
        <v>7</v>
      </c>
    </row>
    <row r="3" spans="1:48" s="11" customFormat="1" ht="16.5" thickBot="1">
      <c r="A3" s="50" t="s">
        <v>23</v>
      </c>
      <c r="B3" s="50"/>
      <c r="C3" s="256" t="s">
        <v>8</v>
      </c>
      <c r="D3" s="51">
        <v>4</v>
      </c>
      <c r="E3" s="50" t="s">
        <v>18</v>
      </c>
      <c r="F3" s="251" t="s">
        <v>950</v>
      </c>
      <c r="G3" s="251"/>
      <c r="H3" s="251">
        <v>4</v>
      </c>
      <c r="I3" s="50"/>
      <c r="J3" s="256"/>
      <c r="K3" s="51"/>
      <c r="L3" s="501" t="s">
        <v>152</v>
      </c>
      <c r="M3" s="501"/>
      <c r="N3" s="501"/>
      <c r="O3" s="502"/>
      <c r="Q3" s="125"/>
      <c r="R3" t="s">
        <v>13</v>
      </c>
      <c r="S3">
        <v>3</v>
      </c>
      <c r="T3">
        <v>4</v>
      </c>
      <c r="V3" s="255" t="s">
        <v>13</v>
      </c>
      <c r="W3" s="255">
        <v>2</v>
      </c>
      <c r="X3" s="255">
        <v>1</v>
      </c>
      <c r="Y3" s="255">
        <v>4</v>
      </c>
      <c r="Z3">
        <f t="shared" ref="Z3:Z9" si="0">SUM(W3:Y3)</f>
        <v>7</v>
      </c>
    </row>
    <row r="4" spans="1:48" s="11" customFormat="1">
      <c r="A4" s="50"/>
      <c r="B4" s="50"/>
      <c r="C4" s="50"/>
      <c r="D4" s="51"/>
      <c r="E4" s="50"/>
      <c r="F4" s="51"/>
      <c r="G4" s="52"/>
      <c r="H4" s="51"/>
      <c r="I4" s="50"/>
      <c r="J4" s="51"/>
      <c r="K4" s="51"/>
      <c r="L4"/>
      <c r="M4"/>
      <c r="N4"/>
      <c r="O4"/>
      <c r="Q4" s="125"/>
      <c r="R4" t="s">
        <v>23</v>
      </c>
      <c r="S4">
        <v>4</v>
      </c>
      <c r="T4">
        <v>3</v>
      </c>
      <c r="V4" s="255" t="s">
        <v>23</v>
      </c>
      <c r="W4" s="255">
        <v>2</v>
      </c>
      <c r="X4" s="255">
        <v>2</v>
      </c>
      <c r="Y4" s="255">
        <v>3</v>
      </c>
      <c r="Z4">
        <f t="shared" si="0"/>
        <v>7</v>
      </c>
    </row>
    <row r="5" spans="1:48">
      <c r="J5"/>
      <c r="K5"/>
      <c r="L5"/>
      <c r="M5"/>
      <c r="N5"/>
      <c r="O5"/>
      <c r="P5"/>
      <c r="R5" t="s">
        <v>9</v>
      </c>
      <c r="S5">
        <v>3</v>
      </c>
      <c r="T5">
        <v>4</v>
      </c>
      <c r="V5" s="255" t="s">
        <v>9</v>
      </c>
      <c r="W5" s="255">
        <v>2</v>
      </c>
      <c r="X5" s="255">
        <v>1</v>
      </c>
      <c r="Y5" s="255">
        <v>4</v>
      </c>
      <c r="Z5">
        <f t="shared" si="0"/>
        <v>7</v>
      </c>
    </row>
    <row r="6" spans="1:48" ht="16.5" thickBot="1">
      <c r="A6" s="6"/>
      <c r="B6" s="6"/>
      <c r="C6" s="7" t="s">
        <v>50</v>
      </c>
      <c r="D6" s="504" t="s">
        <v>47</v>
      </c>
      <c r="E6" s="504"/>
      <c r="F6" s="504"/>
      <c r="G6" s="48"/>
      <c r="H6" s="7"/>
      <c r="I6" s="7"/>
      <c r="J6" s="7" t="s">
        <v>48</v>
      </c>
      <c r="K6" s="7"/>
      <c r="L6" s="7" t="s">
        <v>46</v>
      </c>
      <c r="M6" s="7"/>
      <c r="N6" s="7" t="s">
        <v>49</v>
      </c>
      <c r="O6" s="7" t="s">
        <v>126</v>
      </c>
      <c r="R6" s="17" t="s">
        <v>20</v>
      </c>
      <c r="S6">
        <v>4</v>
      </c>
      <c r="T6">
        <v>3</v>
      </c>
      <c r="V6" s="255" t="s">
        <v>20</v>
      </c>
      <c r="W6" s="255">
        <v>1</v>
      </c>
      <c r="X6" s="255">
        <v>3</v>
      </c>
      <c r="Y6" s="255">
        <v>3</v>
      </c>
      <c r="Z6">
        <f t="shared" si="0"/>
        <v>7</v>
      </c>
    </row>
    <row r="7" spans="1:48">
      <c r="A7" t="s">
        <v>2</v>
      </c>
      <c r="D7" s="2" t="s">
        <v>2</v>
      </c>
      <c r="F7" s="2"/>
      <c r="H7" s="2"/>
      <c r="I7" s="2"/>
      <c r="P7"/>
      <c r="Q7" s="46"/>
      <c r="R7" t="s">
        <v>18</v>
      </c>
      <c r="S7">
        <v>3</v>
      </c>
      <c r="T7">
        <v>4</v>
      </c>
      <c r="V7" s="255" t="s">
        <v>18</v>
      </c>
      <c r="W7" s="255">
        <v>1</v>
      </c>
      <c r="X7" s="255">
        <v>2</v>
      </c>
      <c r="Y7" s="255">
        <v>4</v>
      </c>
      <c r="Z7">
        <f t="shared" si="0"/>
        <v>7</v>
      </c>
    </row>
    <row r="8" spans="1:48">
      <c r="A8" t="s">
        <v>13</v>
      </c>
      <c r="B8" t="s">
        <v>7</v>
      </c>
      <c r="C8" s="250">
        <v>40447</v>
      </c>
      <c r="D8" s="5" t="str">
        <f>$C$2</f>
        <v xml:space="preserve">Wst London 1 </v>
      </c>
      <c r="F8" s="5" t="s">
        <v>45</v>
      </c>
      <c r="H8" s="5" t="str">
        <f>$J$1</f>
        <v>Blackheath Legends</v>
      </c>
      <c r="I8" s="2"/>
      <c r="J8" s="2" t="str">
        <f>$J$2</f>
        <v>Harpenden</v>
      </c>
      <c r="L8" s="5" t="str">
        <f>$C$2</f>
        <v xml:space="preserve">Wst London 1 </v>
      </c>
      <c r="O8" s="46">
        <v>0.45833333333333331</v>
      </c>
      <c r="Q8" s="2"/>
      <c r="R8" t="s">
        <v>7</v>
      </c>
      <c r="S8">
        <v>4</v>
      </c>
      <c r="T8">
        <v>3</v>
      </c>
      <c r="V8" s="255" t="s">
        <v>7</v>
      </c>
      <c r="W8" s="255">
        <v>2</v>
      </c>
      <c r="X8" s="255">
        <v>2</v>
      </c>
      <c r="Y8" s="255">
        <v>3</v>
      </c>
      <c r="Z8">
        <f t="shared" si="0"/>
        <v>7</v>
      </c>
    </row>
    <row r="9" spans="1:48">
      <c r="A9" t="s">
        <v>14</v>
      </c>
      <c r="B9" t="s">
        <v>11</v>
      </c>
      <c r="D9" s="2" t="str">
        <f>$C$1</f>
        <v>Hatch End Hawks</v>
      </c>
      <c r="F9" s="2" t="s">
        <v>45</v>
      </c>
      <c r="H9" s="2" t="str">
        <f>$J$2</f>
        <v>Harpenden</v>
      </c>
      <c r="I9" s="2"/>
      <c r="J9" s="5" t="str">
        <f>$C$2</f>
        <v xml:space="preserve">Wst London 1 </v>
      </c>
      <c r="O9" s="2" t="s">
        <v>127</v>
      </c>
      <c r="Q9" s="46"/>
      <c r="R9" t="s">
        <v>11</v>
      </c>
      <c r="S9">
        <v>3</v>
      </c>
      <c r="T9">
        <v>4</v>
      </c>
      <c r="V9" s="255" t="s">
        <v>11</v>
      </c>
      <c r="W9" s="255">
        <v>2</v>
      </c>
      <c r="X9" s="255">
        <v>1</v>
      </c>
      <c r="Y9" s="255">
        <v>4</v>
      </c>
      <c r="Z9">
        <f t="shared" si="0"/>
        <v>7</v>
      </c>
    </row>
    <row r="10" spans="1:48">
      <c r="I10" s="2"/>
      <c r="Q10" s="2"/>
    </row>
    <row r="11" spans="1:48">
      <c r="A11" t="s">
        <v>23</v>
      </c>
      <c r="B11" t="s">
        <v>18</v>
      </c>
      <c r="D11" s="5" t="str">
        <f>$C$3</f>
        <v>Centaurs</v>
      </c>
      <c r="F11" s="5" t="s">
        <v>45</v>
      </c>
      <c r="H11" s="5" t="str">
        <f>$F$3</f>
        <v>Purley Blues</v>
      </c>
      <c r="I11" s="2"/>
      <c r="J11" s="2" t="str">
        <f>$F$2</f>
        <v>Pendley</v>
      </c>
      <c r="L11" s="5" t="str">
        <f>$C$3</f>
        <v>Centaurs</v>
      </c>
      <c r="O11" s="46">
        <v>0.45833333333333331</v>
      </c>
    </row>
    <row r="12" spans="1:48">
      <c r="A12" t="s">
        <v>20</v>
      </c>
      <c r="B12" t="s">
        <v>9</v>
      </c>
      <c r="D12" s="2" t="str">
        <f>$F$2</f>
        <v>Pendley</v>
      </c>
      <c r="F12" s="2" t="s">
        <v>45</v>
      </c>
      <c r="H12" s="2" t="str">
        <f>$F$1</f>
        <v>Putney</v>
      </c>
      <c r="I12" s="2"/>
      <c r="J12" s="5" t="str">
        <f>$C$3</f>
        <v>Centaurs</v>
      </c>
      <c r="O12" s="2" t="s">
        <v>127</v>
      </c>
      <c r="V12" s="257"/>
      <c r="W12" s="257"/>
      <c r="X12" s="257"/>
      <c r="Z12" s="257"/>
      <c r="AA12" s="257"/>
      <c r="AB12" s="257"/>
      <c r="AD12" s="257"/>
      <c r="AE12" s="257"/>
      <c r="AF12" s="257"/>
      <c r="AH12" s="257"/>
      <c r="AI12" s="257"/>
      <c r="AJ12" s="257"/>
      <c r="AL12" s="257"/>
      <c r="AM12" s="257"/>
      <c r="AN12" s="257"/>
      <c r="AP12" s="257"/>
      <c r="AQ12" s="257"/>
      <c r="AR12" s="257"/>
      <c r="AT12" s="257"/>
      <c r="AU12" s="257"/>
      <c r="AV12" s="257"/>
    </row>
    <row r="13" spans="1:48" ht="16.5" thickBot="1">
      <c r="A13" s="3"/>
      <c r="B13" s="3"/>
      <c r="C13" s="3"/>
      <c r="D13" s="4"/>
      <c r="E13" s="3"/>
      <c r="F13" s="4"/>
      <c r="G13" s="3"/>
      <c r="H13" s="4"/>
      <c r="I13" s="4"/>
      <c r="J13" s="4"/>
      <c r="K13" s="4"/>
      <c r="L13" s="4"/>
      <c r="M13" s="4"/>
      <c r="N13" s="4"/>
      <c r="O13" s="4"/>
      <c r="P13"/>
      <c r="U13" s="163"/>
      <c r="V13" s="253"/>
      <c r="W13" s="253"/>
      <c r="X13" s="254"/>
      <c r="Y13" s="163"/>
      <c r="Z13" s="253"/>
      <c r="AA13" s="253"/>
      <c r="AB13" s="163"/>
      <c r="AC13" s="163"/>
      <c r="AD13" s="253"/>
      <c r="AE13" s="253"/>
      <c r="AF13" s="163"/>
      <c r="AH13" s="253"/>
      <c r="AI13" s="253"/>
      <c r="AJ13" s="163"/>
      <c r="AL13" s="253"/>
      <c r="AM13" s="253"/>
      <c r="AN13" s="163"/>
      <c r="AP13" s="253"/>
      <c r="AQ13" s="253"/>
      <c r="AR13" s="163"/>
      <c r="AT13" s="253"/>
      <c r="AU13" s="253"/>
      <c r="AV13" s="163"/>
    </row>
    <row r="14" spans="1:48">
      <c r="I14" s="2"/>
      <c r="P14"/>
      <c r="Q14" s="46"/>
      <c r="U14" s="163"/>
      <c r="V14" s="163"/>
      <c r="W14" s="163"/>
      <c r="X14" s="163"/>
      <c r="Y14" s="163"/>
      <c r="Z14" s="163"/>
      <c r="AA14" s="163"/>
      <c r="AB14" s="163"/>
      <c r="AC14" s="163"/>
      <c r="AD14" s="163"/>
      <c r="AE14" s="163"/>
      <c r="AF14" s="163"/>
    </row>
    <row r="15" spans="1:48">
      <c r="A15" t="s">
        <v>14</v>
      </c>
      <c r="B15" t="s">
        <v>13</v>
      </c>
      <c r="C15" s="250">
        <v>40454</v>
      </c>
      <c r="D15" s="2" t="str">
        <f>$C$1</f>
        <v>Hatch End Hawks</v>
      </c>
      <c r="F15" s="5" t="s">
        <v>45</v>
      </c>
      <c r="H15" s="5" t="str">
        <f>$C$2</f>
        <v xml:space="preserve">Wst London 1 </v>
      </c>
      <c r="I15" s="2"/>
      <c r="J15" s="5" t="str">
        <f>$C$3</f>
        <v>Centaurs</v>
      </c>
      <c r="L15" s="2" t="str">
        <f>$C$1</f>
        <v>Hatch End Hawks</v>
      </c>
      <c r="O15" s="46">
        <v>0.45833333333333331</v>
      </c>
      <c r="Q15" s="2"/>
      <c r="R15" s="252"/>
      <c r="S15" s="252"/>
      <c r="U15" s="163"/>
      <c r="V15" s="163"/>
      <c r="W15" s="163"/>
      <c r="X15" s="163"/>
      <c r="Y15" s="163"/>
      <c r="Z15" s="163"/>
      <c r="AA15" s="163"/>
      <c r="AB15" s="163"/>
      <c r="AC15" s="163"/>
      <c r="AD15" s="163"/>
      <c r="AE15" s="163"/>
      <c r="AF15" s="163"/>
    </row>
    <row r="16" spans="1:48">
      <c r="A16" t="s">
        <v>23</v>
      </c>
      <c r="B16" t="s">
        <v>11</v>
      </c>
      <c r="D16" s="5" t="str">
        <f>$C$3</f>
        <v>Centaurs</v>
      </c>
      <c r="F16" s="5" t="s">
        <v>45</v>
      </c>
      <c r="H16" s="2" t="str">
        <f>$J$2</f>
        <v>Harpenden</v>
      </c>
      <c r="J16" s="2" t="str">
        <f>$C$1</f>
        <v>Hatch End Hawks</v>
      </c>
      <c r="K16"/>
      <c r="N16"/>
      <c r="O16" s="2" t="s">
        <v>127</v>
      </c>
      <c r="Q16" s="46"/>
      <c r="R16" s="252"/>
      <c r="S16" s="252"/>
      <c r="U16" s="163"/>
      <c r="V16" s="257"/>
      <c r="W16" s="257"/>
      <c r="X16" s="257"/>
      <c r="Y16" s="163"/>
      <c r="Z16" s="257"/>
      <c r="AA16" s="257"/>
      <c r="AB16" s="257"/>
      <c r="AC16" s="163"/>
      <c r="AD16" s="258"/>
      <c r="AE16" s="258"/>
      <c r="AF16" s="258"/>
      <c r="AH16" s="257"/>
      <c r="AI16" s="257"/>
      <c r="AJ16" s="257"/>
      <c r="AL16" s="257"/>
      <c r="AM16" s="257"/>
      <c r="AN16" s="257"/>
      <c r="AP16" s="257"/>
      <c r="AQ16" s="257"/>
      <c r="AR16" s="257"/>
      <c r="AT16" s="257"/>
      <c r="AU16" s="257"/>
      <c r="AV16" s="257"/>
    </row>
    <row r="17" spans="1:48">
      <c r="K17"/>
      <c r="N17"/>
      <c r="Q17" s="2"/>
      <c r="R17" s="252"/>
      <c r="S17" s="252"/>
      <c r="U17" s="163"/>
      <c r="V17" s="253"/>
      <c r="W17" s="253"/>
      <c r="X17" s="163"/>
      <c r="Y17" s="163"/>
      <c r="Z17" s="253"/>
      <c r="AA17" s="253"/>
      <c r="AB17" s="163"/>
      <c r="AC17" s="163"/>
      <c r="AD17" s="253"/>
      <c r="AE17" s="253"/>
      <c r="AF17" s="163"/>
      <c r="AH17" s="254"/>
      <c r="AI17" s="254"/>
      <c r="AJ17" s="254"/>
      <c r="AL17" s="253"/>
      <c r="AM17" s="253"/>
      <c r="AN17" s="163"/>
      <c r="AP17" s="253"/>
      <c r="AQ17" s="253"/>
      <c r="AR17" s="163"/>
      <c r="AT17" s="253"/>
      <c r="AU17" s="253"/>
      <c r="AV17" s="163"/>
    </row>
    <row r="18" spans="1:48">
      <c r="A18" t="s">
        <v>9</v>
      </c>
      <c r="B18" t="s">
        <v>7</v>
      </c>
      <c r="C18" s="2"/>
      <c r="D18" s="2" t="str">
        <f>$F$1</f>
        <v>Putney</v>
      </c>
      <c r="F18" s="5" t="s">
        <v>45</v>
      </c>
      <c r="H18" s="5" t="str">
        <f>$J$1</f>
        <v>Blackheath Legends</v>
      </c>
      <c r="J18" s="5" t="str">
        <f>$F$3</f>
        <v>Purley Blues</v>
      </c>
      <c r="K18"/>
      <c r="L18" s="2" t="str">
        <f>$F$1</f>
        <v>Putney</v>
      </c>
      <c r="N18"/>
      <c r="O18" s="46">
        <v>0.45833333333333331</v>
      </c>
      <c r="R18" s="254"/>
      <c r="S18" s="254"/>
      <c r="U18" s="163"/>
      <c r="Y18" s="163"/>
      <c r="AC18" s="163"/>
      <c r="AD18" s="163"/>
      <c r="AE18" s="163"/>
      <c r="AF18" s="163"/>
      <c r="AH18" s="252"/>
      <c r="AI18" s="252"/>
    </row>
    <row r="19" spans="1:48">
      <c r="A19" t="s">
        <v>20</v>
      </c>
      <c r="B19" t="s">
        <v>18</v>
      </c>
      <c r="C19" s="2"/>
      <c r="D19" s="2" t="str">
        <f>$F$2</f>
        <v>Pendley</v>
      </c>
      <c r="F19" s="5" t="s">
        <v>45</v>
      </c>
      <c r="H19" s="5" t="str">
        <f>$F$3</f>
        <v>Purley Blues</v>
      </c>
      <c r="J19" s="2" t="str">
        <f>$F$1</f>
        <v>Putney</v>
      </c>
      <c r="K19"/>
      <c r="N19"/>
      <c r="O19" s="2" t="s">
        <v>127</v>
      </c>
      <c r="R19" s="252"/>
      <c r="S19" s="252"/>
      <c r="U19" s="163"/>
      <c r="V19" s="163"/>
      <c r="W19" s="163"/>
      <c r="X19" s="163"/>
      <c r="Y19" s="163"/>
      <c r="Z19" s="163"/>
      <c r="AA19" s="163"/>
      <c r="AB19" s="163"/>
      <c r="AC19" s="163"/>
      <c r="AD19" s="163"/>
      <c r="AE19" s="163"/>
      <c r="AF19" s="163"/>
    </row>
    <row r="20" spans="1:48" ht="16.5" thickBot="1">
      <c r="A20" s="3"/>
      <c r="B20" s="3"/>
      <c r="C20" s="3"/>
      <c r="D20" s="4"/>
      <c r="E20" s="3"/>
      <c r="F20" s="4"/>
      <c r="G20" s="3"/>
      <c r="H20" s="4"/>
      <c r="I20" s="4"/>
      <c r="J20" s="4"/>
      <c r="K20" s="4"/>
      <c r="L20" s="4"/>
      <c r="M20" s="4"/>
      <c r="N20" s="4"/>
      <c r="O20" s="4"/>
      <c r="P20"/>
      <c r="R20" s="252"/>
      <c r="S20" s="252"/>
      <c r="U20" s="163"/>
    </row>
    <row r="21" spans="1:48">
      <c r="I21" s="2"/>
      <c r="P21"/>
      <c r="Q21" s="46"/>
      <c r="R21" s="252"/>
      <c r="S21" s="252"/>
      <c r="U21" s="163"/>
    </row>
    <row r="22" spans="1:48">
      <c r="A22" t="s">
        <v>7</v>
      </c>
      <c r="B22" t="s">
        <v>23</v>
      </c>
      <c r="C22" s="250">
        <v>40468</v>
      </c>
      <c r="D22" s="5" t="str">
        <f>$J$1</f>
        <v>Blackheath Legends</v>
      </c>
      <c r="F22" s="164" t="s">
        <v>45</v>
      </c>
      <c r="H22" s="5" t="str">
        <f>$C$3</f>
        <v>Centaurs</v>
      </c>
      <c r="I22" s="164"/>
      <c r="J22" s="5" t="str">
        <f>$F$3</f>
        <v>Purley Blues</v>
      </c>
      <c r="K22" s="164"/>
      <c r="L22" s="5" t="str">
        <f>$J$1</f>
        <v>Blackheath Legends</v>
      </c>
      <c r="M22" s="164"/>
      <c r="N22" s="164"/>
      <c r="O22" s="166">
        <v>0.45833333333333331</v>
      </c>
      <c r="P22" s="163"/>
      <c r="Q22" s="164"/>
      <c r="R22" s="252"/>
      <c r="S22" s="252"/>
      <c r="U22" s="163"/>
    </row>
    <row r="23" spans="1:48">
      <c r="A23" t="s">
        <v>18</v>
      </c>
      <c r="B23" t="s">
        <v>9</v>
      </c>
      <c r="C23" s="163"/>
      <c r="D23" s="5" t="str">
        <f>$F$3</f>
        <v>Purley Blues</v>
      </c>
      <c r="F23" s="164" t="s">
        <v>45</v>
      </c>
      <c r="H23" s="2" t="str">
        <f>$F$1</f>
        <v>Putney</v>
      </c>
      <c r="I23" s="164"/>
      <c r="J23" s="5" t="str">
        <f>$J$1</f>
        <v>Blackheath Legends</v>
      </c>
      <c r="K23" s="164"/>
      <c r="L23" s="164"/>
      <c r="M23" s="164"/>
      <c r="N23" s="164"/>
      <c r="O23" s="164" t="s">
        <v>127</v>
      </c>
      <c r="P23" s="163"/>
      <c r="Q23" s="166"/>
      <c r="R23" s="252"/>
      <c r="S23" s="252"/>
      <c r="U23" s="163"/>
    </row>
    <row r="24" spans="1:48">
      <c r="C24" s="163"/>
      <c r="D24" s="163"/>
      <c r="E24" s="165"/>
      <c r="F24" s="163"/>
      <c r="G24" s="165"/>
      <c r="H24" s="163"/>
      <c r="I24" s="164"/>
      <c r="J24" s="164"/>
      <c r="K24" s="164"/>
      <c r="L24" s="164"/>
      <c r="M24" s="164"/>
      <c r="N24" s="164"/>
      <c r="O24" s="164"/>
      <c r="P24" s="163"/>
      <c r="Q24" s="164"/>
      <c r="R24" s="252"/>
      <c r="S24" s="252"/>
      <c r="U24" s="163"/>
    </row>
    <row r="25" spans="1:48">
      <c r="A25" t="s">
        <v>11</v>
      </c>
      <c r="B25" t="s">
        <v>13</v>
      </c>
      <c r="C25" s="163"/>
      <c r="D25" s="2" t="str">
        <f>$J$2</f>
        <v>Harpenden</v>
      </c>
      <c r="F25" s="164" t="s">
        <v>45</v>
      </c>
      <c r="H25" s="5" t="str">
        <f>$C$2</f>
        <v xml:space="preserve">Wst London 1 </v>
      </c>
      <c r="I25" s="164"/>
      <c r="J25" s="2" t="str">
        <f>$F$2</f>
        <v>Pendley</v>
      </c>
      <c r="K25" s="164"/>
      <c r="L25" s="2" t="str">
        <f>$J$2</f>
        <v>Harpenden</v>
      </c>
      <c r="M25" s="164"/>
      <c r="N25" s="164"/>
      <c r="O25" s="166">
        <v>0.45833333333333331</v>
      </c>
      <c r="P25" s="163"/>
      <c r="Q25" s="167"/>
      <c r="R25" s="252"/>
      <c r="S25" s="252"/>
    </row>
    <row r="26" spans="1:48">
      <c r="A26" t="s">
        <v>20</v>
      </c>
      <c r="B26" t="s">
        <v>14</v>
      </c>
      <c r="C26" s="163"/>
      <c r="D26" s="2" t="str">
        <f>$F$2</f>
        <v>Pendley</v>
      </c>
      <c r="F26" s="164" t="s">
        <v>45</v>
      </c>
      <c r="H26" s="2" t="str">
        <f>$C$1</f>
        <v>Hatch End Hawks</v>
      </c>
      <c r="I26" s="164"/>
      <c r="J26" s="2" t="str">
        <f>$J$2</f>
        <v>Harpenden</v>
      </c>
      <c r="K26" s="164"/>
      <c r="L26" s="164"/>
      <c r="M26" s="164"/>
      <c r="N26" s="164"/>
      <c r="O26" s="164" t="s">
        <v>127</v>
      </c>
      <c r="P26" s="163"/>
      <c r="Q26" s="167"/>
      <c r="R26" s="252"/>
      <c r="S26" s="252"/>
    </row>
    <row r="27" spans="1:48" thickBot="1">
      <c r="A27" s="3"/>
      <c r="B27" s="3"/>
      <c r="C27" s="200"/>
      <c r="D27" s="200"/>
      <c r="E27" s="200"/>
      <c r="F27" s="200"/>
      <c r="G27" s="200"/>
      <c r="H27" s="200"/>
      <c r="I27" s="201"/>
      <c r="J27" s="201"/>
      <c r="K27" s="201"/>
      <c r="L27" s="201"/>
      <c r="M27" s="201"/>
      <c r="N27" s="201"/>
      <c r="O27" s="201"/>
      <c r="P27" s="163"/>
      <c r="Q27" s="167"/>
      <c r="R27" s="254"/>
      <c r="S27" s="254"/>
    </row>
    <row r="28" spans="1:48">
      <c r="C28" s="163"/>
      <c r="D28" s="163"/>
      <c r="E28" s="165"/>
      <c r="F28" s="163"/>
      <c r="G28" s="165"/>
      <c r="H28" s="163"/>
      <c r="I28" s="164"/>
      <c r="J28" s="164"/>
      <c r="K28" s="164"/>
      <c r="L28" s="164"/>
      <c r="M28" s="164"/>
      <c r="N28" s="164"/>
      <c r="O28" s="164"/>
      <c r="P28" s="163"/>
      <c r="Q28" s="166"/>
      <c r="V28">
        <v>1</v>
      </c>
      <c r="Z28">
        <v>2</v>
      </c>
      <c r="AD28">
        <v>3</v>
      </c>
      <c r="AH28">
        <v>4</v>
      </c>
      <c r="AL28">
        <v>5</v>
      </c>
      <c r="AP28">
        <v>6</v>
      </c>
      <c r="AT28">
        <v>7</v>
      </c>
    </row>
    <row r="29" spans="1:48">
      <c r="A29" t="s">
        <v>18</v>
      </c>
      <c r="B29" t="s">
        <v>14</v>
      </c>
      <c r="C29" s="250">
        <v>40489</v>
      </c>
      <c r="D29" s="5" t="str">
        <f>$F$3</f>
        <v>Purley Blues</v>
      </c>
      <c r="F29" s="164" t="s">
        <v>45</v>
      </c>
      <c r="H29" s="2" t="str">
        <f>$C$1</f>
        <v>Hatch End Hawks</v>
      </c>
      <c r="I29" s="164"/>
      <c r="J29" s="5" t="str">
        <f>$J$1</f>
        <v>Blackheath Legends</v>
      </c>
      <c r="K29" s="164"/>
      <c r="L29" s="5" t="str">
        <f>$F$3</f>
        <v>Purley Blues</v>
      </c>
      <c r="M29" s="164"/>
      <c r="N29" s="164"/>
      <c r="O29" s="166">
        <v>0.45833333333333331</v>
      </c>
      <c r="P29" s="163"/>
      <c r="Q29" s="164"/>
    </row>
    <row r="30" spans="1:48">
      <c r="A30" t="s">
        <v>7</v>
      </c>
      <c r="B30" t="s">
        <v>20</v>
      </c>
      <c r="C30" s="163"/>
      <c r="D30" s="5" t="str">
        <f>$J$1</f>
        <v>Blackheath Legends</v>
      </c>
      <c r="F30" s="164" t="s">
        <v>45</v>
      </c>
      <c r="H30" s="2" t="str">
        <f>$F$2</f>
        <v>Pendley</v>
      </c>
      <c r="I30" s="164"/>
      <c r="J30" s="5" t="str">
        <f>$F$3</f>
        <v>Purley Blues</v>
      </c>
      <c r="K30" s="164"/>
      <c r="L30" s="164"/>
      <c r="M30" s="164"/>
      <c r="N30" s="164"/>
      <c r="O30" s="164" t="s">
        <v>127</v>
      </c>
      <c r="P30" s="163"/>
      <c r="Q30" s="166"/>
      <c r="V30" t="s">
        <v>13</v>
      </c>
      <c r="W30" t="s">
        <v>7</v>
      </c>
      <c r="X30" t="s">
        <v>946</v>
      </c>
      <c r="Z30" t="s">
        <v>14</v>
      </c>
      <c r="AA30" t="s">
        <v>13</v>
      </c>
      <c r="AB30" t="s">
        <v>946</v>
      </c>
      <c r="AD30" t="s">
        <v>7</v>
      </c>
      <c r="AE30" t="s">
        <v>23</v>
      </c>
      <c r="AF30" t="s">
        <v>946</v>
      </c>
      <c r="AH30" t="s">
        <v>18</v>
      </c>
      <c r="AI30" t="s">
        <v>14</v>
      </c>
      <c r="AJ30" t="s">
        <v>946</v>
      </c>
      <c r="AL30" t="s">
        <v>14</v>
      </c>
      <c r="AM30" t="s">
        <v>23</v>
      </c>
      <c r="AN30" t="s">
        <v>946</v>
      </c>
      <c r="AP30" t="s">
        <v>7</v>
      </c>
      <c r="AQ30" t="s">
        <v>14</v>
      </c>
      <c r="AR30" t="s">
        <v>946</v>
      </c>
      <c r="AT30" t="s">
        <v>23</v>
      </c>
      <c r="AU30" t="s">
        <v>20</v>
      </c>
      <c r="AV30" t="s">
        <v>946</v>
      </c>
    </row>
    <row r="31" spans="1:48">
      <c r="C31" s="163"/>
      <c r="D31" s="163"/>
      <c r="E31" s="165"/>
      <c r="F31" s="163"/>
      <c r="G31" s="165"/>
      <c r="H31" s="163"/>
      <c r="I31" s="164"/>
      <c r="J31" s="164"/>
      <c r="K31" s="164"/>
      <c r="L31" s="164"/>
      <c r="M31" s="164"/>
      <c r="N31" s="164"/>
      <c r="O31" s="164"/>
      <c r="P31" s="163"/>
      <c r="Q31" s="164"/>
      <c r="V31" t="s">
        <v>14</v>
      </c>
      <c r="W31" t="s">
        <v>11</v>
      </c>
      <c r="Z31" t="s">
        <v>23</v>
      </c>
      <c r="AA31" t="s">
        <v>11</v>
      </c>
      <c r="AD31" t="s">
        <v>18</v>
      </c>
      <c r="AE31" t="s">
        <v>9</v>
      </c>
      <c r="AH31" t="s">
        <v>7</v>
      </c>
      <c r="AI31" t="s">
        <v>20</v>
      </c>
      <c r="AL31" t="s">
        <v>13</v>
      </c>
      <c r="AM31" t="s">
        <v>9</v>
      </c>
      <c r="AP31" t="s">
        <v>11</v>
      </c>
      <c r="AQ31" t="s">
        <v>18</v>
      </c>
      <c r="AT31" t="s">
        <v>14</v>
      </c>
      <c r="AU31" t="s">
        <v>9</v>
      </c>
    </row>
    <row r="32" spans="1:48">
      <c r="A32" t="s">
        <v>9</v>
      </c>
      <c r="B32" t="s">
        <v>11</v>
      </c>
      <c r="C32" s="163"/>
      <c r="D32" s="2" t="str">
        <f>$F$1</f>
        <v>Putney</v>
      </c>
      <c r="F32" s="164" t="s">
        <v>45</v>
      </c>
      <c r="H32" s="164" t="str">
        <f>$J$2</f>
        <v>Harpenden</v>
      </c>
      <c r="I32" s="164"/>
      <c r="J32" s="5" t="str">
        <f>$C$2</f>
        <v xml:space="preserve">Wst London 1 </v>
      </c>
      <c r="K32" s="164"/>
      <c r="L32" s="2" t="str">
        <f>$F$1</f>
        <v>Putney</v>
      </c>
      <c r="M32" s="164"/>
      <c r="N32" s="164"/>
      <c r="O32" s="166">
        <v>0.45833333333333331</v>
      </c>
      <c r="P32" s="163"/>
      <c r="Q32" s="166"/>
    </row>
    <row r="33" spans="1:48">
      <c r="A33" t="s">
        <v>23</v>
      </c>
      <c r="B33" t="s">
        <v>13</v>
      </c>
      <c r="C33" s="163"/>
      <c r="D33" s="5" t="str">
        <f>$C$3</f>
        <v>Centaurs</v>
      </c>
      <c r="E33" s="5"/>
      <c r="F33" s="164" t="s">
        <v>45</v>
      </c>
      <c r="H33" s="5" t="str">
        <f>$C$2</f>
        <v xml:space="preserve">Wst London 1 </v>
      </c>
      <c r="I33" s="164"/>
      <c r="J33" s="2" t="str">
        <f>$F$1</f>
        <v>Putney</v>
      </c>
      <c r="K33" s="164"/>
      <c r="L33" s="164"/>
      <c r="M33" s="164"/>
      <c r="N33" s="164"/>
      <c r="O33" s="164" t="s">
        <v>127</v>
      </c>
      <c r="P33" s="163"/>
      <c r="Q33" s="164"/>
      <c r="V33" t="s">
        <v>23</v>
      </c>
      <c r="W33" t="s">
        <v>18</v>
      </c>
      <c r="X33" t="s">
        <v>946</v>
      </c>
      <c r="Z33" t="s">
        <v>9</v>
      </c>
      <c r="AA33" t="s">
        <v>7</v>
      </c>
      <c r="AB33" t="s">
        <v>946</v>
      </c>
      <c r="AD33" t="s">
        <v>11</v>
      </c>
      <c r="AE33" t="s">
        <v>13</v>
      </c>
      <c r="AF33" t="s">
        <v>946</v>
      </c>
      <c r="AH33" t="s">
        <v>9</v>
      </c>
      <c r="AI33" t="s">
        <v>11</v>
      </c>
      <c r="AJ33" t="s">
        <v>946</v>
      </c>
      <c r="AL33" t="s">
        <v>20</v>
      </c>
      <c r="AM33" t="s">
        <v>11</v>
      </c>
      <c r="AN33" t="s">
        <v>946</v>
      </c>
      <c r="AP33" t="s">
        <v>13</v>
      </c>
      <c r="AQ33" t="s">
        <v>20</v>
      </c>
      <c r="AR33" t="s">
        <v>946</v>
      </c>
      <c r="AT33" t="s">
        <v>11</v>
      </c>
      <c r="AU33" t="s">
        <v>7</v>
      </c>
      <c r="AV33" t="s">
        <v>946</v>
      </c>
    </row>
    <row r="34" spans="1:48" ht="16.5" thickBot="1">
      <c r="A34" s="3"/>
      <c r="B34" s="3"/>
      <c r="C34" s="200"/>
      <c r="D34" s="200"/>
      <c r="E34" s="202"/>
      <c r="F34" s="200"/>
      <c r="G34" s="202"/>
      <c r="H34" s="200"/>
      <c r="I34" s="200"/>
      <c r="J34" s="201"/>
      <c r="K34" s="201"/>
      <c r="L34" s="201"/>
      <c r="M34" s="201"/>
      <c r="N34" s="201"/>
      <c r="O34" s="201"/>
      <c r="P34" s="163"/>
      <c r="Q34" s="166"/>
      <c r="V34" t="s">
        <v>20</v>
      </c>
      <c r="W34" t="s">
        <v>9</v>
      </c>
      <c r="Z34" t="s">
        <v>20</v>
      </c>
      <c r="AA34" t="s">
        <v>18</v>
      </c>
      <c r="AD34" t="s">
        <v>20</v>
      </c>
      <c r="AE34" t="s">
        <v>14</v>
      </c>
      <c r="AH34" t="s">
        <v>23</v>
      </c>
      <c r="AI34" t="s">
        <v>13</v>
      </c>
      <c r="AL34" t="s">
        <v>7</v>
      </c>
      <c r="AM34" t="s">
        <v>18</v>
      </c>
      <c r="AP34" t="s">
        <v>9</v>
      </c>
      <c r="AQ34" t="s">
        <v>23</v>
      </c>
      <c r="AT34" t="s">
        <v>18</v>
      </c>
      <c r="AU34" t="s">
        <v>13</v>
      </c>
    </row>
    <row r="35" spans="1:48">
      <c r="C35" s="163"/>
      <c r="D35" s="163"/>
      <c r="E35" s="165"/>
      <c r="F35" s="163"/>
      <c r="G35" s="165"/>
      <c r="H35" s="163"/>
      <c r="I35" s="164"/>
      <c r="J35" s="164"/>
      <c r="K35" s="164"/>
      <c r="L35" s="164"/>
      <c r="M35" s="164"/>
      <c r="N35" s="164"/>
      <c r="O35" s="164"/>
      <c r="P35" s="163"/>
      <c r="Q35" s="166"/>
    </row>
    <row r="36" spans="1:48">
      <c r="A36" t="s">
        <v>14</v>
      </c>
      <c r="B36" t="s">
        <v>23</v>
      </c>
      <c r="C36" s="250">
        <v>40496</v>
      </c>
      <c r="D36" s="2" t="str">
        <f>$C$1</f>
        <v>Hatch End Hawks</v>
      </c>
      <c r="E36" s="165"/>
      <c r="F36" s="164" t="s">
        <v>45</v>
      </c>
      <c r="G36" s="165"/>
      <c r="H36" s="5" t="str">
        <f>$C$3</f>
        <v>Centaurs</v>
      </c>
      <c r="I36" s="164"/>
      <c r="J36" s="2" t="str">
        <f>$F$1</f>
        <v>Putney</v>
      </c>
      <c r="K36" s="164"/>
      <c r="L36" s="2" t="str">
        <f>$C$1</f>
        <v>Hatch End Hawks</v>
      </c>
      <c r="M36" s="164"/>
      <c r="N36" s="164"/>
      <c r="O36" s="166">
        <v>0.45833333333333331</v>
      </c>
      <c r="P36" s="164"/>
      <c r="Q36" s="164"/>
    </row>
    <row r="37" spans="1:48">
      <c r="A37" t="s">
        <v>13</v>
      </c>
      <c r="B37" t="s">
        <v>9</v>
      </c>
      <c r="C37" s="163"/>
      <c r="D37" s="5" t="str">
        <f>$C$2</f>
        <v xml:space="preserve">Wst London 1 </v>
      </c>
      <c r="E37" s="165"/>
      <c r="F37" s="164" t="s">
        <v>45</v>
      </c>
      <c r="G37" s="165"/>
      <c r="H37" s="2" t="str">
        <f>$F$1</f>
        <v>Putney</v>
      </c>
      <c r="I37" s="164"/>
      <c r="J37" s="2" t="str">
        <f>$C$1</f>
        <v>Hatch End Hawks</v>
      </c>
      <c r="K37" s="164"/>
      <c r="L37" s="164"/>
      <c r="M37" s="164"/>
      <c r="N37" s="164"/>
      <c r="O37" s="164" t="s">
        <v>127</v>
      </c>
      <c r="P37" s="164"/>
      <c r="Q37" s="166"/>
    </row>
    <row r="38" spans="1:48">
      <c r="C38" s="163"/>
      <c r="D38" s="163"/>
      <c r="E38" s="165"/>
      <c r="F38" s="163"/>
      <c r="G38" s="165"/>
      <c r="H38" s="163"/>
      <c r="I38" s="164"/>
      <c r="J38" s="164"/>
      <c r="K38" s="164"/>
      <c r="L38" s="164"/>
      <c r="M38" s="164"/>
      <c r="N38" s="164"/>
      <c r="O38" s="164"/>
      <c r="P38" s="164"/>
      <c r="Q38" s="164"/>
    </row>
    <row r="39" spans="1:48">
      <c r="A39" t="s">
        <v>20</v>
      </c>
      <c r="B39" t="s">
        <v>11</v>
      </c>
      <c r="C39" s="163"/>
      <c r="D39" s="2" t="str">
        <f>$F$2</f>
        <v>Pendley</v>
      </c>
      <c r="E39" s="165"/>
      <c r="F39" s="164" t="s">
        <v>45</v>
      </c>
      <c r="G39" s="165"/>
      <c r="H39" s="2" t="str">
        <f>$J$2</f>
        <v>Harpenden</v>
      </c>
      <c r="I39" s="164"/>
      <c r="J39" s="5" t="str">
        <f>$J$1</f>
        <v>Blackheath Legends</v>
      </c>
      <c r="K39" s="164"/>
      <c r="L39" s="2" t="str">
        <f>$F$2</f>
        <v>Pendley</v>
      </c>
      <c r="M39" s="164"/>
      <c r="N39" s="164"/>
      <c r="O39" s="166">
        <v>0.45833333333333331</v>
      </c>
      <c r="P39" s="164"/>
      <c r="Q39" s="166"/>
    </row>
    <row r="40" spans="1:48">
      <c r="A40" t="s">
        <v>7</v>
      </c>
      <c r="B40" t="s">
        <v>18</v>
      </c>
      <c r="D40" s="5" t="str">
        <f>$J$1</f>
        <v>Blackheath Legends</v>
      </c>
      <c r="E40" s="165"/>
      <c r="F40" s="164" t="s">
        <v>45</v>
      </c>
      <c r="G40" s="165"/>
      <c r="H40" s="5" t="str">
        <f>$F$3</f>
        <v>Purley Blues</v>
      </c>
      <c r="I40" s="2"/>
      <c r="J40" s="2" t="str">
        <f>$F$2</f>
        <v>Pendley</v>
      </c>
      <c r="O40" s="2" t="s">
        <v>127</v>
      </c>
      <c r="Q40" s="2"/>
    </row>
    <row r="41" spans="1:48" thickBot="1">
      <c r="A41" s="3"/>
      <c r="B41" s="3"/>
      <c r="C41" s="3"/>
      <c r="D41" s="3"/>
      <c r="E41" s="3"/>
      <c r="F41" s="3"/>
      <c r="G41" s="3"/>
      <c r="H41" s="3"/>
      <c r="I41" s="3"/>
      <c r="J41" s="4"/>
      <c r="K41" s="4"/>
      <c r="L41" s="4"/>
      <c r="M41" s="4"/>
      <c r="N41" s="4"/>
      <c r="O41" s="4"/>
      <c r="P41"/>
      <c r="Q41" s="46"/>
    </row>
    <row r="42" spans="1:48">
      <c r="C42" s="163"/>
      <c r="D42" s="163"/>
      <c r="E42" s="165"/>
      <c r="F42" s="163"/>
      <c r="G42" s="165"/>
      <c r="H42" s="163"/>
      <c r="I42" s="164"/>
      <c r="J42" s="164"/>
      <c r="K42" s="164"/>
      <c r="L42" s="164"/>
      <c r="M42" s="164"/>
      <c r="N42" s="164"/>
      <c r="O42" s="164"/>
      <c r="P42" s="163"/>
      <c r="Q42" s="166"/>
    </row>
    <row r="43" spans="1:48">
      <c r="A43" t="s">
        <v>7</v>
      </c>
      <c r="B43" t="s">
        <v>14</v>
      </c>
      <c r="C43" s="250">
        <v>40517</v>
      </c>
      <c r="D43" s="5" t="str">
        <f>$J$1</f>
        <v>Blackheath Legends</v>
      </c>
      <c r="E43" s="165"/>
      <c r="F43" s="164" t="s">
        <v>45</v>
      </c>
      <c r="G43" s="165"/>
      <c r="H43" s="2" t="str">
        <f>$C$1</f>
        <v>Hatch End Hawks</v>
      </c>
      <c r="I43" s="164"/>
      <c r="J43" s="2" t="str">
        <f>$J$2</f>
        <v>Harpenden</v>
      </c>
      <c r="K43" s="164"/>
      <c r="L43" s="5" t="str">
        <f>$J$1</f>
        <v>Blackheath Legends</v>
      </c>
      <c r="M43" s="164"/>
      <c r="N43" s="164"/>
      <c r="O43" s="166">
        <v>0.45833333333333331</v>
      </c>
      <c r="P43" s="164"/>
      <c r="Q43" s="164"/>
    </row>
    <row r="44" spans="1:48">
      <c r="A44" t="s">
        <v>11</v>
      </c>
      <c r="B44" t="s">
        <v>18</v>
      </c>
      <c r="C44" s="163"/>
      <c r="D44" s="2" t="str">
        <f>$J$2</f>
        <v>Harpenden</v>
      </c>
      <c r="E44" s="165"/>
      <c r="F44" s="164" t="s">
        <v>45</v>
      </c>
      <c r="G44" s="165"/>
      <c r="H44" s="5" t="str">
        <f>$F$3</f>
        <v>Purley Blues</v>
      </c>
      <c r="I44" s="164"/>
      <c r="J44" s="5" t="str">
        <f>$J$1</f>
        <v>Blackheath Legends</v>
      </c>
      <c r="K44" s="164"/>
      <c r="L44" s="164"/>
      <c r="M44" s="164"/>
      <c r="N44" s="164"/>
      <c r="O44" s="164" t="s">
        <v>127</v>
      </c>
      <c r="P44" s="164"/>
      <c r="Q44" s="166"/>
    </row>
    <row r="45" spans="1:48">
      <c r="C45" s="163"/>
      <c r="D45" s="163"/>
      <c r="E45" s="165"/>
      <c r="F45" s="163"/>
      <c r="G45" s="165"/>
      <c r="H45" s="163"/>
      <c r="I45" s="164"/>
      <c r="J45" s="164"/>
      <c r="K45" s="164"/>
      <c r="L45" s="164"/>
      <c r="M45" s="164"/>
      <c r="N45" s="164"/>
      <c r="O45" s="164"/>
      <c r="P45" s="164"/>
      <c r="Q45" s="164"/>
    </row>
    <row r="46" spans="1:48">
      <c r="A46" t="s">
        <v>13</v>
      </c>
      <c r="B46" t="s">
        <v>20</v>
      </c>
      <c r="C46" s="163"/>
      <c r="D46" s="5" t="str">
        <f>$C$2</f>
        <v xml:space="preserve">Wst London 1 </v>
      </c>
      <c r="E46" s="165"/>
      <c r="F46" s="164" t="s">
        <v>45</v>
      </c>
      <c r="G46" s="165"/>
      <c r="H46" s="2" t="str">
        <f>$F$2</f>
        <v>Pendley</v>
      </c>
      <c r="I46" s="164"/>
      <c r="J46" s="5" t="str">
        <f>$C$3</f>
        <v>Centaurs</v>
      </c>
      <c r="K46" s="164"/>
      <c r="L46" s="5" t="str">
        <f>$C$2</f>
        <v xml:space="preserve">Wst London 1 </v>
      </c>
      <c r="M46" s="164"/>
      <c r="N46" s="164"/>
      <c r="O46" s="166">
        <v>0.45833333333333331</v>
      </c>
      <c r="P46" s="164"/>
      <c r="Q46" s="166"/>
      <c r="R46" s="163"/>
      <c r="S46" s="249"/>
    </row>
    <row r="47" spans="1:48">
      <c r="A47" t="s">
        <v>9</v>
      </c>
      <c r="B47" t="s">
        <v>23</v>
      </c>
      <c r="D47" s="2" t="str">
        <f>$F$1</f>
        <v>Putney</v>
      </c>
      <c r="E47" s="165"/>
      <c r="F47" s="164" t="s">
        <v>45</v>
      </c>
      <c r="G47" s="165"/>
      <c r="H47" s="5" t="str">
        <f>$C$3</f>
        <v>Centaurs</v>
      </c>
      <c r="I47" s="2"/>
      <c r="J47" s="5" t="str">
        <f>$C$2</f>
        <v xml:space="preserve">Wst London 1 </v>
      </c>
      <c r="O47" s="2" t="s">
        <v>127</v>
      </c>
      <c r="Q47" s="2"/>
      <c r="R47" s="163"/>
      <c r="S47" s="249"/>
    </row>
    <row r="48" spans="1:48" thickBot="1">
      <c r="A48" s="3"/>
      <c r="B48" s="3"/>
      <c r="C48" s="3"/>
      <c r="D48" s="3"/>
      <c r="E48" s="3"/>
      <c r="F48" s="3"/>
      <c r="G48" s="3"/>
      <c r="H48" s="3"/>
      <c r="I48" s="3"/>
      <c r="J48" s="4"/>
      <c r="K48" s="4"/>
      <c r="L48" s="4"/>
      <c r="M48" s="4"/>
      <c r="N48" s="4"/>
      <c r="O48" s="4"/>
      <c r="P48"/>
      <c r="Q48" s="46"/>
      <c r="R48" s="163"/>
      <c r="S48" s="249"/>
    </row>
    <row r="49" spans="1:48">
      <c r="C49" s="163"/>
      <c r="D49" s="163"/>
      <c r="E49" s="165"/>
      <c r="F49" s="163"/>
      <c r="G49" s="165"/>
      <c r="H49" s="163"/>
      <c r="I49" s="164"/>
      <c r="J49" s="164"/>
      <c r="K49" s="164"/>
      <c r="L49" s="164"/>
      <c r="M49" s="164"/>
      <c r="N49" s="164"/>
      <c r="O49" s="164"/>
      <c r="P49" s="163"/>
      <c r="Q49" s="166"/>
      <c r="R49" s="163"/>
      <c r="S49" s="17"/>
    </row>
    <row r="50" spans="1:48">
      <c r="A50" t="s">
        <v>23</v>
      </c>
      <c r="B50" t="s">
        <v>20</v>
      </c>
      <c r="C50" s="250">
        <v>40559</v>
      </c>
      <c r="D50" s="5" t="str">
        <f>$C$3</f>
        <v>Centaurs</v>
      </c>
      <c r="E50" s="165"/>
      <c r="F50" s="164" t="s">
        <v>45</v>
      </c>
      <c r="G50" s="165"/>
      <c r="H50" s="2" t="str">
        <f>$F$2</f>
        <v>Pendley</v>
      </c>
      <c r="I50" s="164"/>
      <c r="J50" s="2" t="str">
        <f>$C$1</f>
        <v>Hatch End Hawks</v>
      </c>
      <c r="K50" s="164"/>
      <c r="L50" s="5" t="str">
        <f>$C$3</f>
        <v>Centaurs</v>
      </c>
      <c r="M50" s="164"/>
      <c r="N50" s="164"/>
      <c r="O50" s="166">
        <v>0.45833333333333331</v>
      </c>
      <c r="P50" s="164"/>
      <c r="Q50" s="164"/>
      <c r="R50" s="163"/>
      <c r="S50" s="249"/>
    </row>
    <row r="51" spans="1:48">
      <c r="A51" t="s">
        <v>14</v>
      </c>
      <c r="B51" t="s">
        <v>9</v>
      </c>
      <c r="C51" s="163"/>
      <c r="D51" s="2" t="str">
        <f>$C$1</f>
        <v>Hatch End Hawks</v>
      </c>
      <c r="E51" s="165"/>
      <c r="F51" s="164" t="s">
        <v>45</v>
      </c>
      <c r="G51" s="165"/>
      <c r="H51" s="2" t="str">
        <f>$F$1</f>
        <v>Putney</v>
      </c>
      <c r="I51" s="164"/>
      <c r="J51" s="5" t="str">
        <f>$C$3</f>
        <v>Centaurs</v>
      </c>
      <c r="K51" s="164"/>
      <c r="L51" s="164"/>
      <c r="M51" s="164"/>
      <c r="N51" s="164"/>
      <c r="O51" s="164" t="s">
        <v>127</v>
      </c>
      <c r="P51" s="164"/>
      <c r="Q51" s="166"/>
      <c r="R51" s="163"/>
      <c r="S51" s="17"/>
    </row>
    <row r="52" spans="1:48">
      <c r="C52" s="163"/>
      <c r="D52" s="163"/>
      <c r="E52" s="165"/>
      <c r="F52" s="163"/>
      <c r="G52" s="165"/>
      <c r="H52" s="163"/>
      <c r="I52" s="164"/>
      <c r="J52" s="164"/>
      <c r="K52" s="164"/>
      <c r="L52" s="164"/>
      <c r="M52" s="164"/>
      <c r="N52" s="164"/>
      <c r="O52" s="164"/>
      <c r="P52" s="164"/>
      <c r="Q52" s="164"/>
      <c r="S52" s="17"/>
    </row>
    <row r="53" spans="1:48">
      <c r="A53" t="s">
        <v>11</v>
      </c>
      <c r="B53" t="s">
        <v>7</v>
      </c>
      <c r="C53" s="163"/>
      <c r="D53" s="2" t="str">
        <f>$J$2</f>
        <v>Harpenden</v>
      </c>
      <c r="E53" s="165"/>
      <c r="F53" s="164" t="s">
        <v>45</v>
      </c>
      <c r="G53" s="165"/>
      <c r="H53" s="5" t="str">
        <f>$J$1</f>
        <v>Blackheath Legends</v>
      </c>
      <c r="I53" s="164"/>
      <c r="J53" s="5" t="str">
        <f>$F$3</f>
        <v>Purley Blues</v>
      </c>
      <c r="K53" s="164"/>
      <c r="L53" s="2" t="str">
        <f>$J$2</f>
        <v>Harpenden</v>
      </c>
      <c r="M53" s="164"/>
      <c r="N53" s="164"/>
      <c r="O53" s="166">
        <v>0.45833333333333331</v>
      </c>
      <c r="P53" s="164"/>
      <c r="Q53" s="166"/>
      <c r="R53" s="163"/>
      <c r="S53" s="249"/>
    </row>
    <row r="54" spans="1:48">
      <c r="A54" t="s">
        <v>18</v>
      </c>
      <c r="B54" t="s">
        <v>13</v>
      </c>
      <c r="D54" s="5" t="str">
        <f>$F$3</f>
        <v>Purley Blues</v>
      </c>
      <c r="E54" s="165"/>
      <c r="F54" s="164" t="s">
        <v>45</v>
      </c>
      <c r="G54" s="165"/>
      <c r="H54" s="5" t="str">
        <f>$C$2</f>
        <v xml:space="preserve">Wst London 1 </v>
      </c>
      <c r="I54" s="2"/>
      <c r="J54" s="2" t="str">
        <f>$J$2</f>
        <v>Harpenden</v>
      </c>
      <c r="O54" s="2" t="s">
        <v>127</v>
      </c>
      <c r="Q54" s="2"/>
      <c r="R54" s="163"/>
      <c r="S54" s="249"/>
      <c r="V54" s="163"/>
      <c r="W54" s="163"/>
      <c r="X54" s="163"/>
      <c r="Y54" s="163"/>
      <c r="Z54" s="163"/>
      <c r="AA54" s="163"/>
      <c r="AB54" s="163"/>
      <c r="AC54" s="163"/>
      <c r="AD54" s="163"/>
      <c r="AE54" s="163"/>
      <c r="AF54" s="163"/>
      <c r="AG54" s="163"/>
      <c r="AH54" s="163"/>
      <c r="AI54" s="163"/>
      <c r="AJ54" s="163"/>
      <c r="AK54" s="163"/>
      <c r="AL54" s="163"/>
      <c r="AM54" s="163"/>
      <c r="AN54" s="163"/>
      <c r="AO54" s="163"/>
      <c r="AP54" s="163"/>
      <c r="AQ54" s="163"/>
      <c r="AR54" s="163"/>
      <c r="AS54" s="163"/>
      <c r="AT54" s="163"/>
      <c r="AU54" s="163"/>
      <c r="AV54" s="163"/>
    </row>
    <row r="55" spans="1:48" thickBot="1">
      <c r="A55" s="3"/>
      <c r="B55" s="3"/>
      <c r="C55" s="3"/>
      <c r="D55" s="3"/>
      <c r="E55" s="3"/>
      <c r="F55" s="3"/>
      <c r="G55" s="3"/>
      <c r="H55" s="3"/>
      <c r="I55" s="3"/>
      <c r="J55" s="4"/>
      <c r="K55" s="4"/>
      <c r="L55" s="4"/>
      <c r="M55" s="4"/>
      <c r="N55" s="4"/>
      <c r="O55" s="4"/>
      <c r="P55"/>
      <c r="Q55" s="46"/>
      <c r="R55" s="163"/>
      <c r="S55" s="249"/>
      <c r="AK55" s="163"/>
      <c r="AL55" s="163"/>
      <c r="AM55" s="163"/>
      <c r="AN55" s="163"/>
      <c r="AO55" s="163"/>
      <c r="AP55" s="163"/>
      <c r="AQ55" s="163"/>
      <c r="AR55" s="163"/>
      <c r="AS55" s="163"/>
      <c r="AT55" s="163"/>
      <c r="AU55" s="163"/>
      <c r="AV55" s="163"/>
    </row>
    <row r="56" spans="1:48">
      <c r="C56" s="163"/>
      <c r="D56" s="163"/>
      <c r="E56" s="165"/>
      <c r="F56" s="163"/>
      <c r="G56" s="165"/>
      <c r="H56" s="163"/>
      <c r="I56" s="164"/>
      <c r="J56" s="164"/>
      <c r="K56" s="164"/>
      <c r="L56" s="164"/>
      <c r="M56" s="164"/>
      <c r="N56" s="164"/>
      <c r="O56" s="164"/>
      <c r="P56"/>
      <c r="Q56" s="2"/>
    </row>
    <row r="57" spans="1:48">
      <c r="A57" t="s">
        <v>974</v>
      </c>
      <c r="B57" t="s">
        <v>976</v>
      </c>
      <c r="C57" s="279">
        <v>40587</v>
      </c>
      <c r="D57" s="278" t="str">
        <f>'2010_11 "Playoffs"'!$J$5</f>
        <v>Blues</v>
      </c>
      <c r="E57" s="277"/>
      <c r="F57" s="280" t="s">
        <v>45</v>
      </c>
      <c r="G57" s="277"/>
      <c r="H57" s="278" t="str">
        <f>'2010_11 "Playoffs"'!$J$7</f>
        <v>Putney</v>
      </c>
      <c r="I57" s="278"/>
      <c r="J57" s="278" t="str">
        <f>'2010_11 "Playoffs"'!$J$6</f>
        <v>West London</v>
      </c>
      <c r="K57" s="278"/>
      <c r="L57" s="278" t="str">
        <f>'2010_11 "Playoffs"'!$J$5</f>
        <v>Blues</v>
      </c>
      <c r="M57" s="278"/>
      <c r="N57" s="278"/>
      <c r="O57" s="281">
        <v>0.45833333333333331</v>
      </c>
      <c r="Q57" s="2"/>
    </row>
    <row r="58" spans="1:48">
      <c r="A58" t="s">
        <v>973</v>
      </c>
      <c r="B58" t="s">
        <v>975</v>
      </c>
      <c r="C58" s="276"/>
      <c r="D58" s="278" t="str">
        <f>'2010_11 "Playoffs"'!$J$4</f>
        <v>Centaurs</v>
      </c>
      <c r="E58" s="277"/>
      <c r="F58" s="278" t="s">
        <v>45</v>
      </c>
      <c r="G58" s="277"/>
      <c r="H58" s="278" t="str">
        <f>'2010_11 "Playoffs"'!$J$6</f>
        <v>West London</v>
      </c>
      <c r="I58" s="278"/>
      <c r="J58" s="278" t="str">
        <f>'2010_11 "Playoffs"'!$J$5</f>
        <v>Blues</v>
      </c>
      <c r="K58" s="278"/>
      <c r="L58" s="278"/>
      <c r="M58" s="278"/>
      <c r="N58" s="278"/>
      <c r="O58" s="278" t="s">
        <v>127</v>
      </c>
    </row>
    <row r="59" spans="1:48">
      <c r="C59" s="276"/>
      <c r="D59" s="276"/>
      <c r="E59" s="277"/>
      <c r="F59" s="276"/>
      <c r="G59" s="277"/>
      <c r="H59" s="276"/>
      <c r="I59" s="278"/>
      <c r="J59" s="278"/>
      <c r="K59" s="278"/>
      <c r="L59" s="278"/>
      <c r="M59" s="278"/>
      <c r="N59" s="278"/>
      <c r="O59" s="278"/>
    </row>
    <row r="60" spans="1:48">
      <c r="A60" t="s">
        <v>978</v>
      </c>
      <c r="B60" t="s">
        <v>980</v>
      </c>
      <c r="C60" s="276"/>
      <c r="D60" s="276" t="s">
        <v>896</v>
      </c>
      <c r="E60" s="277"/>
      <c r="F60" s="278" t="s">
        <v>45</v>
      </c>
      <c r="G60" s="277"/>
      <c r="H60" s="278" t="str">
        <f>'2010_11 "Playoffs"'!$J$11</f>
        <v>Pendley</v>
      </c>
      <c r="I60" s="278"/>
      <c r="J60" s="278" t="str">
        <f>'2010_11 "Playoffs"'!$J$10</f>
        <v>Blackheath Legends</v>
      </c>
      <c r="K60" s="278"/>
      <c r="L60" s="276" t="s">
        <v>896</v>
      </c>
      <c r="M60" s="278"/>
      <c r="N60" s="278"/>
      <c r="O60" s="281">
        <v>0.45833333333333331</v>
      </c>
    </row>
    <row r="61" spans="1:48">
      <c r="A61" t="s">
        <v>977</v>
      </c>
      <c r="B61" t="s">
        <v>979</v>
      </c>
      <c r="C61" s="276"/>
      <c r="D61" s="278" t="str">
        <f>'2010_11 "Playoffs"'!$J$8</f>
        <v>Harpenden</v>
      </c>
      <c r="E61" s="277"/>
      <c r="F61" s="278" t="s">
        <v>45</v>
      </c>
      <c r="G61" s="277"/>
      <c r="H61" s="278" t="str">
        <f>'2010_11 "Playoffs"'!$J$10</f>
        <v>Blackheath Legends</v>
      </c>
      <c r="I61" s="278"/>
      <c r="J61" s="276" t="s">
        <v>896</v>
      </c>
      <c r="K61" s="278"/>
      <c r="L61" s="278"/>
      <c r="M61" s="278"/>
      <c r="N61" s="278"/>
      <c r="O61" s="278" t="s">
        <v>127</v>
      </c>
    </row>
    <row r="62" spans="1:48" thickBot="1">
      <c r="A62" s="3"/>
      <c r="B62" s="3"/>
      <c r="C62" s="3"/>
      <c r="D62" s="3"/>
      <c r="E62" s="3"/>
      <c r="F62" s="3"/>
      <c r="G62" s="3"/>
      <c r="H62" s="3"/>
      <c r="I62" s="3"/>
      <c r="J62" s="4"/>
      <c r="K62" s="4"/>
      <c r="L62" s="4"/>
      <c r="M62" s="4"/>
      <c r="N62" s="4"/>
      <c r="O62" s="4"/>
      <c r="P62"/>
    </row>
    <row r="63" spans="1:48">
      <c r="A63" s="245"/>
      <c r="B63" s="245"/>
      <c r="C63" s="163"/>
      <c r="D63" s="278"/>
      <c r="E63" s="277"/>
      <c r="F63" s="278"/>
      <c r="G63" s="277"/>
      <c r="H63" s="278"/>
      <c r="I63" s="278"/>
      <c r="J63" s="278"/>
      <c r="K63" s="164"/>
      <c r="L63" s="164"/>
      <c r="M63" s="164"/>
      <c r="N63" s="164"/>
      <c r="O63" s="164"/>
      <c r="P63"/>
    </row>
    <row r="64" spans="1:48">
      <c r="A64" t="s">
        <v>976</v>
      </c>
      <c r="B64" t="s">
        <v>975</v>
      </c>
      <c r="C64" s="279">
        <v>40608</v>
      </c>
      <c r="D64" s="278" t="str">
        <f>'2010_11 "Playoffs"'!$J$7</f>
        <v>Putney</v>
      </c>
      <c r="E64" s="277"/>
      <c r="F64" s="278" t="s">
        <v>45</v>
      </c>
      <c r="G64" s="277"/>
      <c r="H64" s="278" t="str">
        <f>'2010_11 "Playoffs"'!$J$6</f>
        <v>West London</v>
      </c>
      <c r="I64" s="278"/>
      <c r="J64" s="278" t="str">
        <f>'2010_11 "Playoffs"'!$J$4</f>
        <v>Centaurs</v>
      </c>
      <c r="K64" s="278"/>
      <c r="L64" s="278" t="str">
        <f>'2010_11 "Playoffs"'!$J$7</f>
        <v>Putney</v>
      </c>
      <c r="M64" s="278"/>
      <c r="N64" s="278"/>
      <c r="O64" s="281">
        <v>0.45833333333333331</v>
      </c>
      <c r="P64"/>
    </row>
    <row r="65" spans="1:48">
      <c r="A65" t="s">
        <v>973</v>
      </c>
      <c r="B65" t="s">
        <v>974</v>
      </c>
      <c r="C65" s="278"/>
      <c r="D65" s="278" t="str">
        <f>'2010_11 "Playoffs"'!$J$4</f>
        <v>Centaurs</v>
      </c>
      <c r="E65" s="277"/>
      <c r="F65" s="278" t="s">
        <v>45</v>
      </c>
      <c r="G65" s="277"/>
      <c r="H65" s="278" t="str">
        <f>'2010_11 "Playoffs"'!$J$5</f>
        <v>Blues</v>
      </c>
      <c r="I65" s="278"/>
      <c r="J65" s="278" t="str">
        <f>'2010_11 "Playoffs"'!$J$7</f>
        <v>Putney</v>
      </c>
      <c r="K65" s="278"/>
      <c r="L65" s="278"/>
      <c r="M65" s="278"/>
      <c r="N65" s="278"/>
      <c r="O65" s="278" t="s">
        <v>127</v>
      </c>
      <c r="P65"/>
    </row>
    <row r="66" spans="1:48">
      <c r="C66" s="278"/>
      <c r="D66" s="276"/>
      <c r="E66" s="277"/>
      <c r="F66" s="278"/>
      <c r="G66" s="277"/>
      <c r="H66" s="276"/>
      <c r="I66" s="278"/>
      <c r="J66" s="278"/>
      <c r="K66" s="278"/>
      <c r="L66" s="278"/>
      <c r="M66" s="278"/>
      <c r="N66" s="278"/>
      <c r="O66" s="278"/>
      <c r="P66"/>
    </row>
    <row r="67" spans="1:48">
      <c r="A67" t="s">
        <v>977</v>
      </c>
      <c r="B67" t="s">
        <v>978</v>
      </c>
      <c r="C67" s="278"/>
      <c r="D67" s="278" t="str">
        <f>'2010_11 "Playoffs"'!$J$8</f>
        <v>Harpenden</v>
      </c>
      <c r="E67" s="277"/>
      <c r="F67" s="278" t="s">
        <v>45</v>
      </c>
      <c r="G67" s="277"/>
      <c r="H67" s="276" t="s">
        <v>896</v>
      </c>
      <c r="I67" s="278"/>
      <c r="J67" s="278" t="str">
        <f>'2010_11 "Playoffs"'!$J$11</f>
        <v>Pendley</v>
      </c>
      <c r="K67" s="278"/>
      <c r="L67" s="278" t="str">
        <f>'2010_11 "Playoffs"'!$J$8</f>
        <v>Harpenden</v>
      </c>
      <c r="M67" s="278"/>
      <c r="N67" s="278"/>
      <c r="O67" s="281">
        <v>0.45833333333333331</v>
      </c>
      <c r="P67"/>
      <c r="Q67" s="46"/>
    </row>
    <row r="68" spans="1:48">
      <c r="A68" t="s">
        <v>980</v>
      </c>
      <c r="B68" t="s">
        <v>979</v>
      </c>
      <c r="C68" s="278"/>
      <c r="D68" s="278" t="str">
        <f>'2010_11 "Playoffs"'!$J$11</f>
        <v>Pendley</v>
      </c>
      <c r="E68" s="277"/>
      <c r="F68" s="278" t="s">
        <v>45</v>
      </c>
      <c r="G68" s="277"/>
      <c r="H68" s="278" t="str">
        <f>'2010_11 "Playoffs"'!$J$10</f>
        <v>Blackheath Legends</v>
      </c>
      <c r="I68" s="278"/>
      <c r="J68" s="278" t="str">
        <f>'2010_11 "Playoffs"'!$J$8</f>
        <v>Harpenden</v>
      </c>
      <c r="K68" s="278"/>
      <c r="L68" s="278"/>
      <c r="M68" s="278"/>
      <c r="N68" s="278"/>
      <c r="O68" s="278" t="s">
        <v>127</v>
      </c>
      <c r="P68"/>
      <c r="Q68" s="2"/>
    </row>
    <row r="69" spans="1:48" thickBot="1">
      <c r="A69" s="3"/>
      <c r="B69" s="3"/>
      <c r="C69" s="3"/>
      <c r="D69" s="3"/>
      <c r="E69" s="3"/>
      <c r="F69" s="3"/>
      <c r="G69" s="3"/>
      <c r="H69" s="3"/>
      <c r="I69" s="3"/>
      <c r="J69" s="4"/>
      <c r="K69" s="4"/>
      <c r="L69" s="4"/>
      <c r="M69" s="4"/>
      <c r="N69" s="4"/>
      <c r="O69" s="4"/>
      <c r="P69"/>
      <c r="Q69" s="46"/>
      <c r="AK69" s="163"/>
      <c r="AL69" s="163"/>
      <c r="AM69" s="163"/>
      <c r="AN69" s="163"/>
      <c r="AO69" s="163"/>
      <c r="AP69" s="163"/>
      <c r="AQ69" s="163"/>
      <c r="AR69" s="163"/>
      <c r="AS69" s="163"/>
      <c r="AT69" s="163"/>
      <c r="AU69" s="163"/>
      <c r="AV69" s="163"/>
    </row>
    <row r="70" spans="1:48">
      <c r="C70" s="163"/>
      <c r="D70" s="163"/>
      <c r="E70" s="165"/>
      <c r="F70" s="163"/>
      <c r="G70" s="165"/>
      <c r="H70" s="163"/>
      <c r="I70" s="164"/>
      <c r="J70" s="164"/>
      <c r="K70" s="164"/>
      <c r="L70" s="164"/>
      <c r="M70" s="164"/>
      <c r="N70" s="164"/>
      <c r="O70" s="164"/>
      <c r="P70"/>
      <c r="Q70" s="2"/>
    </row>
    <row r="71" spans="1:48">
      <c r="A71" t="s">
        <v>975</v>
      </c>
      <c r="B71" t="s">
        <v>974</v>
      </c>
      <c r="C71" s="279">
        <v>40622</v>
      </c>
      <c r="D71" s="278" t="str">
        <f>'2010_11 "Playoffs"'!$J$6</f>
        <v>West London</v>
      </c>
      <c r="E71" s="277"/>
      <c r="F71" s="278" t="s">
        <v>45</v>
      </c>
      <c r="G71" s="277"/>
      <c r="H71" s="278" t="str">
        <f>'2010_11 "Playoffs"'!$J$5</f>
        <v>Blues</v>
      </c>
      <c r="I71" s="278"/>
      <c r="J71" s="278" t="str">
        <f>'2010_11 "Playoffs"'!$J$4</f>
        <v>Centaurs</v>
      </c>
      <c r="K71" s="278"/>
      <c r="L71" s="278" t="str">
        <f>'2010_11 "Playoffs"'!$J$6</f>
        <v>West London</v>
      </c>
      <c r="M71" s="278"/>
      <c r="N71" s="278"/>
      <c r="O71" s="281">
        <v>0.45833333333333331</v>
      </c>
      <c r="Q71" s="46"/>
    </row>
    <row r="72" spans="1:48">
      <c r="A72" t="s">
        <v>976</v>
      </c>
      <c r="B72" t="s">
        <v>973</v>
      </c>
      <c r="C72" s="276"/>
      <c r="D72" s="278" t="str">
        <f>'2010_11 "Playoffs"'!$J$7</f>
        <v>Putney</v>
      </c>
      <c r="E72" s="277"/>
      <c r="F72" s="278" t="s">
        <v>45</v>
      </c>
      <c r="G72" s="277"/>
      <c r="H72" s="278" t="str">
        <f>'2010_11 "Playoffs"'!$J$4</f>
        <v>Centaurs</v>
      </c>
      <c r="I72" s="278"/>
      <c r="J72" s="278" t="str">
        <f>'2010_11 "Playoffs"'!$J$6</f>
        <v>West London</v>
      </c>
      <c r="K72" s="278"/>
      <c r="L72" s="278"/>
      <c r="M72" s="278"/>
      <c r="N72" s="278"/>
      <c r="O72" s="278" t="s">
        <v>127</v>
      </c>
      <c r="Q72" s="2"/>
    </row>
    <row r="73" spans="1:48">
      <c r="C73" s="276"/>
      <c r="D73" s="276"/>
      <c r="E73" s="277"/>
      <c r="F73" s="276"/>
      <c r="G73" s="277"/>
      <c r="H73" s="276"/>
      <c r="I73" s="278"/>
      <c r="J73" s="278"/>
      <c r="K73" s="278"/>
      <c r="L73" s="278"/>
      <c r="M73" s="278"/>
      <c r="N73" s="278"/>
      <c r="O73" s="278"/>
      <c r="Q73" s="46"/>
    </row>
    <row r="74" spans="1:48">
      <c r="A74" t="s">
        <v>979</v>
      </c>
      <c r="B74" t="s">
        <v>978</v>
      </c>
      <c r="C74" s="276"/>
      <c r="D74" s="278" t="str">
        <f>'2010_11 "Playoffs"'!$J$10</f>
        <v>Blackheath Legends</v>
      </c>
      <c r="E74" s="277"/>
      <c r="F74" s="278" t="s">
        <v>45</v>
      </c>
      <c r="G74" s="277"/>
      <c r="H74" s="276" t="s">
        <v>896</v>
      </c>
      <c r="I74" s="278"/>
      <c r="J74" s="278" t="str">
        <f>'2010_11 "Playoffs"'!$J$8</f>
        <v>Harpenden</v>
      </c>
      <c r="K74" s="278"/>
      <c r="L74" s="278" t="str">
        <f>'2010_11 "Playoffs"'!$J$10</f>
        <v>Blackheath Legends</v>
      </c>
      <c r="M74" s="278"/>
      <c r="N74" s="278"/>
      <c r="O74" s="281">
        <v>0.45833333333333331</v>
      </c>
      <c r="Q74" s="46"/>
    </row>
    <row r="75" spans="1:48" s="163" customFormat="1">
      <c r="A75" t="s">
        <v>980</v>
      </c>
      <c r="B75" t="s">
        <v>977</v>
      </c>
      <c r="C75" s="282"/>
      <c r="D75" s="278" t="str">
        <f>'2010_11 "Playoffs"'!$J$11</f>
        <v>Pendley</v>
      </c>
      <c r="E75" s="283"/>
      <c r="F75" s="284" t="s">
        <v>45</v>
      </c>
      <c r="G75" s="277"/>
      <c r="H75" s="278" t="str">
        <f>'2010_11 "Playoffs"'!$J$8</f>
        <v>Harpenden</v>
      </c>
      <c r="I75" s="282"/>
      <c r="J75" s="278" t="str">
        <f>'2010_11 "Playoffs"'!$J$10</f>
        <v>Blackheath Legends</v>
      </c>
      <c r="K75" s="284"/>
      <c r="L75" s="284"/>
      <c r="M75" s="284"/>
      <c r="N75" s="284"/>
      <c r="O75" s="284" t="s">
        <v>127</v>
      </c>
      <c r="P75" s="164"/>
      <c r="Q75" s="164"/>
      <c r="V75"/>
      <c r="W75"/>
      <c r="X75"/>
      <c r="Y75"/>
      <c r="Z75"/>
      <c r="AA75"/>
      <c r="AB75"/>
      <c r="AC75"/>
      <c r="AD75"/>
      <c r="AE75"/>
      <c r="AF75"/>
      <c r="AG75"/>
      <c r="AH75"/>
      <c r="AI75"/>
      <c r="AJ75"/>
      <c r="AK75"/>
      <c r="AL75"/>
      <c r="AM75"/>
      <c r="AN75"/>
      <c r="AO75"/>
      <c r="AP75"/>
      <c r="AQ75"/>
      <c r="AR75"/>
      <c r="AS75"/>
      <c r="AT75"/>
      <c r="AU75"/>
      <c r="AV75"/>
    </row>
    <row r="76" spans="1:48" thickBot="1">
      <c r="A76" s="3"/>
      <c r="B76" s="3"/>
      <c r="C76" s="3"/>
      <c r="D76" s="3"/>
      <c r="E76" s="3"/>
      <c r="F76" s="3"/>
      <c r="G76" s="3"/>
      <c r="H76" s="3"/>
      <c r="I76" s="3"/>
      <c r="J76" s="4"/>
      <c r="K76" s="4"/>
      <c r="L76" s="4"/>
      <c r="M76" s="4"/>
      <c r="N76" s="4"/>
      <c r="O76" s="4"/>
      <c r="P76"/>
      <c r="Q76" s="46"/>
    </row>
    <row r="77" spans="1:48" ht="16.5" customHeight="1">
      <c r="C77" s="163"/>
      <c r="D77" s="163"/>
      <c r="E77" s="165"/>
      <c r="F77" s="163"/>
      <c r="G77" s="165"/>
      <c r="H77" s="163"/>
      <c r="I77" s="164"/>
      <c r="J77" s="164"/>
      <c r="K77" s="164"/>
      <c r="L77" s="164"/>
      <c r="M77" s="164"/>
      <c r="N77" s="164"/>
      <c r="O77" s="164"/>
      <c r="P77"/>
    </row>
    <row r="78" spans="1:48" ht="16.5" customHeight="1">
      <c r="C78" s="248">
        <v>40636</v>
      </c>
      <c r="D78" s="164" t="s">
        <v>952</v>
      </c>
      <c r="E78" s="165"/>
      <c r="F78" s="164" t="s">
        <v>45</v>
      </c>
      <c r="G78" s="165"/>
      <c r="H78" s="164" t="s">
        <v>954</v>
      </c>
      <c r="I78" s="164"/>
      <c r="J78" s="164"/>
      <c r="K78" s="164"/>
      <c r="L78" s="164"/>
      <c r="M78" s="164"/>
      <c r="N78" s="164"/>
      <c r="O78" s="166">
        <v>0.45833333333333331</v>
      </c>
      <c r="P78"/>
    </row>
    <row r="79" spans="1:48" ht="16.5" customHeight="1">
      <c r="C79" s="164"/>
      <c r="D79" s="164"/>
      <c r="E79" s="165"/>
      <c r="F79" s="164" t="s">
        <v>45</v>
      </c>
      <c r="G79" s="165"/>
      <c r="H79" s="164"/>
      <c r="I79" s="164"/>
      <c r="J79" s="164"/>
      <c r="K79" s="164"/>
      <c r="L79" s="164"/>
      <c r="M79" s="164"/>
      <c r="N79" s="164"/>
      <c r="O79" s="164" t="s">
        <v>127</v>
      </c>
      <c r="P79"/>
    </row>
    <row r="80" spans="1:48" ht="16.5" customHeight="1">
      <c r="C80" s="164"/>
      <c r="D80" s="164"/>
      <c r="E80" s="165"/>
      <c r="F80" s="164"/>
      <c r="G80" s="165"/>
      <c r="H80" s="164"/>
      <c r="I80" s="164"/>
      <c r="J80" s="164"/>
      <c r="K80" s="164"/>
      <c r="L80" s="164"/>
      <c r="M80" s="164"/>
      <c r="N80" s="164"/>
      <c r="O80" s="164"/>
      <c r="P80"/>
    </row>
    <row r="81" spans="1:16" ht="16.5" customHeight="1">
      <c r="C81" s="164"/>
      <c r="D81" s="164"/>
      <c r="E81" s="165"/>
      <c r="F81" s="164" t="s">
        <v>45</v>
      </c>
      <c r="G81" s="165"/>
      <c r="H81" s="164"/>
      <c r="I81" s="164"/>
      <c r="J81" s="164"/>
      <c r="K81" s="164"/>
      <c r="L81" s="164"/>
      <c r="M81" s="164"/>
      <c r="N81" s="164"/>
      <c r="O81" s="166">
        <v>0.45833333333333331</v>
      </c>
      <c r="P81"/>
    </row>
    <row r="82" spans="1:16" ht="16.5" customHeight="1">
      <c r="C82" s="164"/>
      <c r="D82" s="164"/>
      <c r="E82" s="165"/>
      <c r="F82" s="164" t="s">
        <v>45</v>
      </c>
      <c r="G82" s="165"/>
      <c r="H82" s="164"/>
      <c r="I82" s="164"/>
      <c r="J82" s="164"/>
      <c r="K82" s="164"/>
      <c r="L82" s="164"/>
      <c r="M82" s="164"/>
      <c r="N82" s="164"/>
      <c r="O82" s="164" t="s">
        <v>127</v>
      </c>
      <c r="P82"/>
    </row>
    <row r="83" spans="1:16" ht="16.5" customHeight="1">
      <c r="C83" s="2"/>
      <c r="D83" s="2"/>
      <c r="F83" s="2"/>
      <c r="H83" s="2"/>
      <c r="I83" s="2"/>
      <c r="O83"/>
      <c r="P83"/>
    </row>
    <row r="84" spans="1:16" ht="16.5" thickBot="1">
      <c r="A84" s="4"/>
      <c r="B84" s="4"/>
      <c r="C84" s="3"/>
      <c r="D84" s="3"/>
      <c r="E84" s="48"/>
      <c r="F84" s="3"/>
      <c r="G84" s="48"/>
      <c r="H84" s="3"/>
      <c r="I84" s="3"/>
      <c r="J84" s="3"/>
      <c r="K84" s="3"/>
      <c r="L84" s="3"/>
      <c r="M84" s="3"/>
      <c r="N84" s="3"/>
      <c r="O84" s="3"/>
      <c r="P84"/>
    </row>
    <row r="85" spans="1:16">
      <c r="C85" s="2"/>
      <c r="D85" s="2"/>
      <c r="F85" s="2"/>
      <c r="H85" s="2"/>
      <c r="I85" s="2"/>
      <c r="O85"/>
      <c r="P85"/>
    </row>
    <row r="86" spans="1:16">
      <c r="A86" s="8"/>
      <c r="B86" s="8"/>
      <c r="C86" s="248">
        <v>40650</v>
      </c>
      <c r="D86" s="164" t="s">
        <v>953</v>
      </c>
      <c r="E86" s="165"/>
      <c r="F86" s="244" t="s">
        <v>45</v>
      </c>
      <c r="G86" s="165"/>
      <c r="H86" s="164" t="s">
        <v>954</v>
      </c>
      <c r="I86" s="164"/>
      <c r="J86" s="164"/>
      <c r="K86" s="164"/>
      <c r="L86" s="164"/>
      <c r="M86" s="164"/>
      <c r="N86" s="164"/>
      <c r="O86" s="166">
        <v>0.45833333333333331</v>
      </c>
      <c r="P86"/>
    </row>
    <row r="87" spans="1:16">
      <c r="A87" s="8"/>
      <c r="B87" s="8"/>
      <c r="C87" s="248"/>
      <c r="D87" s="244"/>
      <c r="E87" s="165"/>
      <c r="F87" s="244" t="s">
        <v>45</v>
      </c>
      <c r="G87" s="165"/>
      <c r="H87" s="244"/>
      <c r="I87" s="164"/>
      <c r="J87" s="164"/>
      <c r="K87" s="164"/>
      <c r="L87" s="164"/>
      <c r="M87" s="164"/>
      <c r="N87" s="164"/>
      <c r="O87" s="166" t="s">
        <v>127</v>
      </c>
      <c r="P87"/>
    </row>
    <row r="88" spans="1:16">
      <c r="A88" s="8"/>
      <c r="B88" s="8"/>
      <c r="C88" s="9"/>
      <c r="D88" s="5"/>
      <c r="F88" s="5"/>
      <c r="H88" s="5"/>
      <c r="I88" s="2"/>
      <c r="O88" s="46"/>
      <c r="P88"/>
    </row>
    <row r="89" spans="1:16">
      <c r="A89" s="8"/>
      <c r="B89" s="8"/>
      <c r="C89" s="9"/>
      <c r="D89" s="5"/>
      <c r="F89" s="5"/>
      <c r="H89" s="5"/>
      <c r="I89" s="2"/>
      <c r="O89" s="46"/>
      <c r="P89"/>
    </row>
    <row r="90" spans="1:16">
      <c r="A90" s="8"/>
      <c r="B90" s="8"/>
      <c r="C90" s="9"/>
      <c r="D90" s="5"/>
      <c r="F90" s="5"/>
      <c r="H90" s="5"/>
      <c r="I90" s="2"/>
      <c r="O90" s="46"/>
      <c r="P90"/>
    </row>
    <row r="91" spans="1:16" ht="16.5" thickBot="1">
      <c r="A91" s="4"/>
      <c r="B91" s="4"/>
      <c r="C91" s="3"/>
      <c r="D91" s="3"/>
      <c r="E91" s="48"/>
      <c r="F91" s="3"/>
      <c r="G91" s="48"/>
      <c r="H91" s="3"/>
      <c r="I91" s="3"/>
      <c r="J91" s="3"/>
      <c r="K91" s="3"/>
      <c r="L91" s="3"/>
      <c r="M91" s="3"/>
      <c r="N91" s="3"/>
      <c r="O91" s="3"/>
      <c r="P91"/>
    </row>
    <row r="92" spans="1:16" ht="16.5" hidden="1" thickBot="1">
      <c r="A92" s="2"/>
      <c r="B92" s="2"/>
      <c r="D92" s="103" t="s">
        <v>51</v>
      </c>
      <c r="E92" s="503" t="s">
        <v>491</v>
      </c>
      <c r="F92" s="503"/>
      <c r="G92" s="503"/>
      <c r="H92" s="103" t="s">
        <v>379</v>
      </c>
      <c r="I92" s="103"/>
      <c r="J92" s="103" t="s">
        <v>380</v>
      </c>
      <c r="K92"/>
      <c r="L92"/>
      <c r="M92"/>
      <c r="N92"/>
      <c r="O92"/>
      <c r="P92"/>
    </row>
    <row r="93" spans="1:16" ht="15" hidden="1">
      <c r="A93" s="2"/>
      <c r="B93" s="2"/>
      <c r="D93" s="101" t="str">
        <f>C1</f>
        <v>Hatch End Hawks</v>
      </c>
      <c r="E93" s="494">
        <f>COUNTIF(D8:H76,C1)</f>
        <v>10</v>
      </c>
      <c r="F93" s="494"/>
      <c r="G93" s="494"/>
      <c r="H93" s="2">
        <f>COUNTIF(J6:J76,C1)</f>
        <v>4</v>
      </c>
      <c r="J93" s="2">
        <f>COUNTIF(L7:L76,C1)</f>
        <v>3</v>
      </c>
      <c r="K93"/>
      <c r="L93"/>
      <c r="M93"/>
      <c r="N93"/>
      <c r="O93"/>
      <c r="P93"/>
    </row>
    <row r="94" spans="1:16" ht="15" hidden="1">
      <c r="A94" s="2"/>
      <c r="B94" s="2"/>
      <c r="D94" s="101" t="str">
        <f>C2</f>
        <v xml:space="preserve">Wst London 1 </v>
      </c>
      <c r="E94" s="494">
        <f>COUNTIF(D8:H76,C2)</f>
        <v>7</v>
      </c>
      <c r="F94" s="494"/>
      <c r="G94" s="494"/>
      <c r="H94" s="2">
        <f>COUNTIF(J7:J76,C2)</f>
        <v>3</v>
      </c>
      <c r="J94" s="2">
        <f>COUNTIF(L7:L76,C2)</f>
        <v>2</v>
      </c>
      <c r="K94"/>
      <c r="L94"/>
      <c r="M94"/>
      <c r="N94"/>
      <c r="O94"/>
      <c r="P94"/>
    </row>
    <row r="95" spans="1:16" ht="15" hidden="1">
      <c r="A95" s="2"/>
      <c r="B95" s="2"/>
      <c r="D95" s="101" t="str">
        <f>C3</f>
        <v>Centaurs</v>
      </c>
      <c r="E95" s="494">
        <f>COUNTIF(D8:H76,C3)</f>
        <v>10</v>
      </c>
      <c r="F95" s="494"/>
      <c r="G95" s="494"/>
      <c r="H95" s="2">
        <f>COUNTIF(J7:J76,C3)</f>
        <v>6</v>
      </c>
      <c r="J95" s="2">
        <f>COUNTIF(L7:L76,C3)</f>
        <v>2</v>
      </c>
      <c r="K95"/>
      <c r="L95"/>
      <c r="M95"/>
      <c r="N95"/>
      <c r="O95"/>
      <c r="P95"/>
    </row>
    <row r="96" spans="1:16" ht="15" hidden="1">
      <c r="A96" s="2"/>
      <c r="B96" s="2"/>
      <c r="D96" s="104" t="str">
        <f>F1</f>
        <v>Putney</v>
      </c>
      <c r="E96" s="494">
        <f>COUNTIF(D8:H76,F1)</f>
        <v>10</v>
      </c>
      <c r="F96" s="494"/>
      <c r="G96" s="494"/>
      <c r="H96" s="2">
        <f>COUNTIF(J7:J76,F1)</f>
        <v>4</v>
      </c>
      <c r="J96" s="2">
        <f>COUNTIF(L7:L76,F1)</f>
        <v>3</v>
      </c>
      <c r="K96"/>
      <c r="L96"/>
      <c r="M96"/>
      <c r="N96"/>
      <c r="O96"/>
      <c r="P96"/>
    </row>
    <row r="97" spans="1:16" ht="15" hidden="1">
      <c r="A97" s="2"/>
      <c r="B97" s="2"/>
      <c r="D97" s="104" t="str">
        <f>F2</f>
        <v>Pendley</v>
      </c>
      <c r="E97" s="494">
        <f>COUNTIF(D5:H76,F2)</f>
        <v>10</v>
      </c>
      <c r="F97" s="494"/>
      <c r="G97" s="494"/>
      <c r="H97" s="2">
        <f>COUNTIF(J7:J76,F2)</f>
        <v>4</v>
      </c>
      <c r="J97" s="2">
        <f>COUNTIF(L7:L76,F2)</f>
        <v>1</v>
      </c>
      <c r="K97"/>
      <c r="L97"/>
      <c r="M97"/>
      <c r="N97"/>
      <c r="O97"/>
      <c r="P97"/>
    </row>
    <row r="98" spans="1:16" ht="15" hidden="1">
      <c r="A98" s="2"/>
      <c r="B98" s="2"/>
      <c r="D98" s="104" t="str">
        <f>F3</f>
        <v>Purley Blues</v>
      </c>
      <c r="E98" s="494">
        <f>COUNTIF(D8:H76,F3)</f>
        <v>7</v>
      </c>
      <c r="F98" s="494"/>
      <c r="G98" s="494"/>
      <c r="H98" s="2">
        <f>COUNTIF(J7:J76,F3)</f>
        <v>4</v>
      </c>
      <c r="J98" s="2">
        <f>COUNTIF(L7:L76,F3)</f>
        <v>1</v>
      </c>
      <c r="K98"/>
      <c r="L98"/>
      <c r="M98"/>
      <c r="N98"/>
      <c r="O98"/>
      <c r="P98"/>
    </row>
    <row r="99" spans="1:16" ht="15" hidden="1">
      <c r="A99" s="2"/>
      <c r="B99" s="2"/>
      <c r="D99" s="104" t="str">
        <f>J1</f>
        <v>Blackheath Legends</v>
      </c>
      <c r="E99" s="494">
        <f>COUNTIF(D8:H76,J1)</f>
        <v>10</v>
      </c>
      <c r="F99" s="494"/>
      <c r="G99" s="494"/>
      <c r="H99" s="2">
        <f>COUNTIF(J7:J76,J1)</f>
        <v>6</v>
      </c>
      <c r="J99" s="2">
        <f>COUNTIF(L7:L76,J1)</f>
        <v>3</v>
      </c>
      <c r="K99"/>
      <c r="L99"/>
      <c r="M99"/>
      <c r="N99"/>
      <c r="O99"/>
      <c r="P99"/>
    </row>
    <row r="100" spans="1:16" ht="15" hidden="1">
      <c r="A100" s="2"/>
      <c r="B100" s="2"/>
      <c r="D100" s="104" t="str">
        <f>J2</f>
        <v>Harpenden</v>
      </c>
      <c r="E100" s="494">
        <f>COUNTIF(D8:H76,J2)</f>
        <v>10</v>
      </c>
      <c r="F100" s="494"/>
      <c r="G100" s="494"/>
      <c r="H100" s="2">
        <f>COUNTIF(J7:J76,J2)</f>
        <v>6</v>
      </c>
      <c r="J100" s="2">
        <f>COUNTIF(L7:L76,J2)</f>
        <v>3</v>
      </c>
      <c r="K100"/>
      <c r="L100"/>
      <c r="M100"/>
      <c r="N100"/>
      <c r="O100"/>
      <c r="P100"/>
    </row>
    <row r="101" spans="1:16" ht="15" hidden="1">
      <c r="A101" s="2"/>
      <c r="B101" s="2"/>
      <c r="D101" s="104">
        <f>J3</f>
        <v>0</v>
      </c>
      <c r="E101" s="494">
        <f>COUNTIF(D8:H76,J3)</f>
        <v>0</v>
      </c>
      <c r="F101" s="494"/>
      <c r="G101" s="494"/>
      <c r="H101" s="2">
        <f>COUNTIF(J7:J76,J3)</f>
        <v>0</v>
      </c>
      <c r="J101" s="2">
        <f>COUNTIF(L7:L76,J3)</f>
        <v>0</v>
      </c>
      <c r="K101"/>
      <c r="L101"/>
      <c r="M101"/>
      <c r="N101"/>
      <c r="O101"/>
      <c r="P101"/>
    </row>
    <row r="102" spans="1:16" hidden="1" thickBot="1">
      <c r="A102" s="2"/>
      <c r="B102" s="2"/>
      <c r="D102" s="105"/>
      <c r="E102" s="3"/>
      <c r="F102" s="3"/>
      <c r="G102" s="3"/>
      <c r="H102" s="4"/>
      <c r="I102" s="3"/>
      <c r="J102" s="106"/>
      <c r="K102"/>
      <c r="L102"/>
      <c r="M102"/>
      <c r="N102"/>
      <c r="O102"/>
      <c r="P102"/>
    </row>
    <row r="103" spans="1:16" hidden="1">
      <c r="A103" s="2"/>
      <c r="B103" s="2"/>
      <c r="J103"/>
      <c r="K103"/>
      <c r="L103"/>
      <c r="M103"/>
      <c r="N103"/>
      <c r="O103"/>
      <c r="P103"/>
    </row>
    <row r="104" spans="1:16" hidden="1">
      <c r="A104" s="2"/>
      <c r="B104" s="2"/>
      <c r="H104" s="2"/>
      <c r="I104" s="2"/>
      <c r="K104"/>
      <c r="L104"/>
      <c r="M104"/>
      <c r="N104"/>
      <c r="O104"/>
      <c r="P104"/>
    </row>
    <row r="105" spans="1:16" hidden="1">
      <c r="A105" s="2"/>
      <c r="B105" s="2"/>
      <c r="M105"/>
      <c r="N105"/>
      <c r="O105"/>
      <c r="P105"/>
    </row>
    <row r="106" spans="1:16" ht="16.5" hidden="1" thickBot="1">
      <c r="A106" s="2"/>
      <c r="B106" s="2"/>
      <c r="C106" s="103" t="s">
        <v>605</v>
      </c>
      <c r="D106" s="103" t="s">
        <v>127</v>
      </c>
      <c r="E106"/>
      <c r="H106" s="127"/>
      <c r="I106" s="127"/>
      <c r="J106" s="102" t="s">
        <v>605</v>
      </c>
      <c r="K106" s="102"/>
      <c r="L106" s="102" t="s">
        <v>127</v>
      </c>
      <c r="M106"/>
      <c r="N106"/>
      <c r="O106"/>
      <c r="P106"/>
    </row>
    <row r="107" spans="1:16" hidden="1">
      <c r="A107" s="2"/>
      <c r="B107" s="2"/>
      <c r="C107" s="125" t="str">
        <f>D8</f>
        <v xml:space="preserve">Wst London 1 </v>
      </c>
      <c r="D107" t="str">
        <f>D9</f>
        <v>Hatch End Hawks</v>
      </c>
      <c r="E107"/>
      <c r="H107" s="126"/>
      <c r="I107" s="126"/>
      <c r="J107" s="126"/>
      <c r="K107" s="126"/>
      <c r="L107" s="126"/>
      <c r="M107"/>
      <c r="N107"/>
      <c r="O107"/>
      <c r="P107"/>
    </row>
    <row r="108" spans="1:16" hidden="1">
      <c r="A108" s="2"/>
      <c r="B108" s="2"/>
      <c r="C108" s="125" t="str">
        <f>H8</f>
        <v>Blackheath Legends</v>
      </c>
      <c r="D108" t="str">
        <f>H9</f>
        <v>Harpenden</v>
      </c>
      <c r="E108"/>
      <c r="H108" t="str">
        <f>C1</f>
        <v>Hatch End Hawks</v>
      </c>
      <c r="I108">
        <f>J108+L108</f>
        <v>8</v>
      </c>
      <c r="J108" s="2">
        <f>COUNTIF(C107:C142,H108)</f>
        <v>6</v>
      </c>
      <c r="L108" s="2">
        <f>COUNTIF(D107:D142,H108)</f>
        <v>2</v>
      </c>
      <c r="N108"/>
      <c r="O108"/>
      <c r="P108"/>
    </row>
    <row r="109" spans="1:16" hidden="1">
      <c r="A109" s="2"/>
      <c r="B109" s="2"/>
      <c r="C109" s="125" t="str">
        <f>D11</f>
        <v>Centaurs</v>
      </c>
      <c r="D109" t="str">
        <f>D12</f>
        <v>Pendley</v>
      </c>
      <c r="E109"/>
      <c r="H109" t="str">
        <f>C2</f>
        <v xml:space="preserve">Wst London 1 </v>
      </c>
      <c r="I109">
        <f t="shared" ref="I109:I116" si="1">J109+L109</f>
        <v>5</v>
      </c>
      <c r="J109" s="2">
        <f>COUNTIF(C107:C142,H109)</f>
        <v>3</v>
      </c>
      <c r="L109" s="2">
        <f>COUNTIF(D107:D142,H109)</f>
        <v>2</v>
      </c>
      <c r="N109"/>
      <c r="O109"/>
      <c r="P109"/>
    </row>
    <row r="110" spans="1:16" hidden="1">
      <c r="A110" s="2"/>
      <c r="B110" s="2"/>
      <c r="C110" s="125" t="str">
        <f>H11</f>
        <v>Purley Blues</v>
      </c>
      <c r="D110" t="str">
        <f>H12</f>
        <v>Putney</v>
      </c>
      <c r="E110"/>
      <c r="H110" t="str">
        <f>C3</f>
        <v>Centaurs</v>
      </c>
      <c r="I110">
        <f t="shared" si="1"/>
        <v>8</v>
      </c>
      <c r="J110" s="2">
        <f>COUNTIF(C107:C142,H110)</f>
        <v>4</v>
      </c>
      <c r="L110" s="2">
        <f>COUNTIF(D107:D142,H110)</f>
        <v>4</v>
      </c>
      <c r="N110"/>
      <c r="O110"/>
      <c r="P110"/>
    </row>
    <row r="111" spans="1:16" hidden="1">
      <c r="A111" s="2"/>
      <c r="B111" s="2"/>
      <c r="C111" s="125" t="str">
        <f>D65</f>
        <v>Centaurs</v>
      </c>
      <c r="D111">
        <f>D63</f>
        <v>0</v>
      </c>
      <c r="E111"/>
      <c r="H111" t="str">
        <f>F1</f>
        <v>Putney</v>
      </c>
      <c r="I111">
        <f t="shared" si="1"/>
        <v>7</v>
      </c>
      <c r="J111" s="2">
        <f>COUNTIF(C107:C142,H111)</f>
        <v>3</v>
      </c>
      <c r="L111" s="2">
        <f>COUNTIF(D107:D142,H111)</f>
        <v>4</v>
      </c>
      <c r="N111"/>
      <c r="O111"/>
      <c r="P111"/>
    </row>
    <row r="112" spans="1:16" hidden="1">
      <c r="A112" s="2"/>
      <c r="B112" s="2"/>
      <c r="C112" s="125" t="str">
        <f>H65</f>
        <v>Blues</v>
      </c>
      <c r="D112">
        <f>H63</f>
        <v>0</v>
      </c>
      <c r="E112"/>
      <c r="H112" t="str">
        <f>F2</f>
        <v>Pendley</v>
      </c>
      <c r="I112">
        <f t="shared" si="1"/>
        <v>8</v>
      </c>
      <c r="J112" s="2">
        <f>COUNTIF(C107:C142,H112)</f>
        <v>2</v>
      </c>
      <c r="L112" s="2">
        <f>COUNTIF(D107:D142,H112)</f>
        <v>6</v>
      </c>
      <c r="N112"/>
      <c r="O112"/>
      <c r="P112"/>
    </row>
    <row r="113" spans="1:16" hidden="1">
      <c r="A113" s="2"/>
      <c r="B113" s="2"/>
      <c r="C113" s="125" t="str">
        <f>D67</f>
        <v>Harpenden</v>
      </c>
      <c r="D113" t="str">
        <f>D68</f>
        <v>Pendley</v>
      </c>
      <c r="E113"/>
      <c r="H113" t="str">
        <f>F3</f>
        <v>Purley Blues</v>
      </c>
      <c r="I113">
        <f t="shared" si="1"/>
        <v>5</v>
      </c>
      <c r="J113" s="2">
        <f>COUNTIF(C107:C142,H113)</f>
        <v>2</v>
      </c>
      <c r="L113" s="2">
        <f>COUNTIF(D107:D142,H113)</f>
        <v>3</v>
      </c>
      <c r="N113"/>
      <c r="O113"/>
      <c r="P113"/>
    </row>
    <row r="114" spans="1:16" hidden="1">
      <c r="A114" s="2"/>
      <c r="B114" s="2"/>
      <c r="C114" s="125" t="str">
        <f>H67</f>
        <v>Hatch End Hawks</v>
      </c>
      <c r="D114" t="str">
        <f>H68</f>
        <v>Blackheath Legends</v>
      </c>
      <c r="E114"/>
      <c r="H114" t="str">
        <f>J1</f>
        <v>Blackheath Legends</v>
      </c>
      <c r="I114">
        <f t="shared" si="1"/>
        <v>8</v>
      </c>
      <c r="J114" s="2">
        <f>COUNTIF(C107:C142,H114)</f>
        <v>4</v>
      </c>
      <c r="L114" s="2">
        <f>COUNTIF(D107:D142,H114)</f>
        <v>4</v>
      </c>
      <c r="N114"/>
      <c r="O114"/>
      <c r="P114"/>
    </row>
    <row r="115" spans="1:16" hidden="1">
      <c r="A115" s="2"/>
      <c r="B115" s="2"/>
      <c r="C115" s="125" t="str">
        <f>D29</f>
        <v>Purley Blues</v>
      </c>
      <c r="D115" t="str">
        <f>D30</f>
        <v>Blackheath Legends</v>
      </c>
      <c r="E115"/>
      <c r="H115" t="str">
        <f>J2</f>
        <v>Harpenden</v>
      </c>
      <c r="I115">
        <f t="shared" si="1"/>
        <v>8</v>
      </c>
      <c r="J115" s="2">
        <f>COUNTIF(C107:C142,H115)</f>
        <v>4</v>
      </c>
      <c r="L115" s="2">
        <f>COUNTIF(D107:D142,H115)</f>
        <v>4</v>
      </c>
      <c r="N115"/>
      <c r="O115"/>
      <c r="P115"/>
    </row>
    <row r="116" spans="1:16" hidden="1">
      <c r="A116" s="2"/>
      <c r="B116" s="2"/>
      <c r="C116" s="125" t="str">
        <f>H29</f>
        <v>Hatch End Hawks</v>
      </c>
      <c r="D116" t="str">
        <f>H30</f>
        <v>Pendley</v>
      </c>
      <c r="E116"/>
      <c r="H116">
        <f>J3</f>
        <v>0</v>
      </c>
      <c r="I116">
        <f t="shared" si="1"/>
        <v>2</v>
      </c>
      <c r="J116" s="2">
        <f>COUNTIF(C107:C142,H116)</f>
        <v>0</v>
      </c>
      <c r="L116" s="2">
        <f>COUNTIF(D107:D142,H116)</f>
        <v>2</v>
      </c>
      <c r="N116"/>
      <c r="O116"/>
      <c r="P116"/>
    </row>
    <row r="117" spans="1:16" ht="16.5" hidden="1" thickBot="1">
      <c r="A117" s="2"/>
      <c r="B117" s="2"/>
      <c r="C117" s="125" t="str">
        <f>D32</f>
        <v>Putney</v>
      </c>
      <c r="D117" t="str">
        <f>D33</f>
        <v>Centaurs</v>
      </c>
      <c r="E117"/>
      <c r="H117" s="3"/>
      <c r="I117" s="3"/>
      <c r="J117" s="3"/>
      <c r="K117" s="3"/>
      <c r="L117" s="3"/>
      <c r="N117"/>
      <c r="O117"/>
      <c r="P117"/>
    </row>
    <row r="118" spans="1:16" ht="15" hidden="1">
      <c r="A118" s="2"/>
      <c r="B118" s="2"/>
      <c r="C118" s="125" t="str">
        <f>H32</f>
        <v>Harpenden</v>
      </c>
      <c r="D118" t="str">
        <f>H33</f>
        <v xml:space="preserve">Wst London 1 </v>
      </c>
      <c r="E118"/>
      <c r="G118"/>
      <c r="J118"/>
      <c r="L118"/>
      <c r="M118"/>
      <c r="N118"/>
      <c r="O118"/>
      <c r="P118"/>
    </row>
    <row r="119" spans="1:16" ht="15" hidden="1">
      <c r="A119" s="2"/>
      <c r="B119" s="2"/>
      <c r="C119" s="125" t="str">
        <f>D22</f>
        <v>Blackheath Legends</v>
      </c>
      <c r="D119" t="str">
        <f>D23</f>
        <v>Purley Blues</v>
      </c>
      <c r="E119"/>
      <c r="G119"/>
      <c r="J119"/>
      <c r="L119"/>
      <c r="M119"/>
      <c r="N119"/>
      <c r="O119"/>
      <c r="P119"/>
    </row>
    <row r="120" spans="1:16" ht="15" hidden="1">
      <c r="A120" s="2"/>
      <c r="B120" s="2"/>
      <c r="C120" s="125" t="str">
        <f>H22</f>
        <v>Centaurs</v>
      </c>
      <c r="D120" t="str">
        <f>H23</f>
        <v>Putney</v>
      </c>
      <c r="E120"/>
      <c r="G120"/>
      <c r="J120"/>
      <c r="L120"/>
      <c r="M120"/>
      <c r="N120"/>
      <c r="O120"/>
      <c r="P120"/>
    </row>
    <row r="121" spans="1:16" ht="15" hidden="1">
      <c r="A121" s="2"/>
      <c r="B121" s="2"/>
      <c r="C121" s="125" t="str">
        <f>D25</f>
        <v>Harpenden</v>
      </c>
      <c r="D121" t="str">
        <f>D26</f>
        <v>Pendley</v>
      </c>
      <c r="E121"/>
      <c r="G121"/>
      <c r="J121"/>
      <c r="L121"/>
      <c r="M121"/>
      <c r="N121"/>
      <c r="O121"/>
      <c r="P121"/>
    </row>
    <row r="122" spans="1:16" ht="15" hidden="1">
      <c r="A122" s="2"/>
      <c r="B122" s="2"/>
      <c r="C122" s="125" t="str">
        <f>H25</f>
        <v xml:space="preserve">Wst London 1 </v>
      </c>
      <c r="D122" t="str">
        <f>H26</f>
        <v>Hatch End Hawks</v>
      </c>
      <c r="E122"/>
      <c r="G122"/>
      <c r="J122"/>
      <c r="L122"/>
      <c r="M122"/>
      <c r="N122"/>
      <c r="O122"/>
      <c r="P122"/>
    </row>
    <row r="123" spans="1:16" ht="15" hidden="1">
      <c r="A123" s="2"/>
      <c r="B123" s="2"/>
      <c r="C123" s="125" t="str">
        <f>D36</f>
        <v>Hatch End Hawks</v>
      </c>
      <c r="D123" t="str">
        <f>D37</f>
        <v xml:space="preserve">Wst London 1 </v>
      </c>
      <c r="E123"/>
      <c r="G123"/>
      <c r="J123"/>
      <c r="L123"/>
      <c r="M123"/>
      <c r="N123"/>
      <c r="O123"/>
      <c r="P123"/>
    </row>
    <row r="124" spans="1:16" ht="15" hidden="1">
      <c r="A124" s="2"/>
      <c r="B124" s="2"/>
      <c r="C124" s="125" t="str">
        <f>H36</f>
        <v>Centaurs</v>
      </c>
      <c r="D124" t="str">
        <f>H37</f>
        <v>Putney</v>
      </c>
      <c r="E124"/>
      <c r="G124"/>
      <c r="J124"/>
      <c r="L124"/>
      <c r="M124"/>
      <c r="N124"/>
      <c r="O124"/>
      <c r="P124"/>
    </row>
    <row r="125" spans="1:16" ht="15" hidden="1">
      <c r="A125" s="2"/>
      <c r="B125" s="2"/>
      <c r="C125" s="125" t="str">
        <f>D39</f>
        <v>Pendley</v>
      </c>
      <c r="D125" t="str">
        <f>D40</f>
        <v>Blackheath Legends</v>
      </c>
      <c r="E125"/>
      <c r="G125"/>
      <c r="J125"/>
      <c r="L125"/>
      <c r="M125"/>
      <c r="N125"/>
      <c r="O125"/>
      <c r="P125"/>
    </row>
    <row r="126" spans="1:16" ht="15" hidden="1">
      <c r="A126" s="2"/>
      <c r="B126" s="2"/>
      <c r="C126" s="125" t="str">
        <f>H39</f>
        <v>Harpenden</v>
      </c>
      <c r="D126" t="str">
        <f>H40</f>
        <v>Purley Blues</v>
      </c>
      <c r="E126"/>
      <c r="G126"/>
      <c r="J126"/>
      <c r="L126"/>
      <c r="M126"/>
      <c r="N126"/>
      <c r="O126"/>
      <c r="P126"/>
    </row>
    <row r="127" spans="1:16" ht="15" hidden="1">
      <c r="A127" s="2"/>
      <c r="B127" s="2"/>
      <c r="C127" s="125" t="str">
        <f>D15</f>
        <v>Hatch End Hawks</v>
      </c>
      <c r="D127" t="str">
        <f>D16</f>
        <v>Centaurs</v>
      </c>
      <c r="E127"/>
      <c r="G127"/>
      <c r="J127"/>
      <c r="L127"/>
      <c r="M127"/>
      <c r="N127"/>
      <c r="O127"/>
      <c r="P127"/>
    </row>
    <row r="128" spans="1:16" ht="15" hidden="1">
      <c r="A128" s="2"/>
      <c r="B128" s="2"/>
      <c r="C128" s="125" t="str">
        <f>H15</f>
        <v xml:space="preserve">Wst London 1 </v>
      </c>
      <c r="D128" t="str">
        <f>H16</f>
        <v>Harpenden</v>
      </c>
      <c r="E128"/>
      <c r="G128"/>
      <c r="J128"/>
      <c r="L128"/>
      <c r="M128"/>
      <c r="N128"/>
      <c r="O128"/>
      <c r="P128"/>
    </row>
    <row r="129" spans="1:16" ht="15" hidden="1">
      <c r="A129" s="2"/>
      <c r="B129" s="2"/>
      <c r="C129" s="125" t="str">
        <f>D18</f>
        <v>Putney</v>
      </c>
      <c r="D129" t="str">
        <f>D19</f>
        <v>Pendley</v>
      </c>
      <c r="E129"/>
      <c r="G129"/>
      <c r="J129"/>
      <c r="L129"/>
      <c r="M129"/>
      <c r="N129"/>
      <c r="O129"/>
      <c r="P129"/>
    </row>
    <row r="130" spans="1:16" ht="15" hidden="1">
      <c r="A130" s="2"/>
      <c r="B130" s="2"/>
      <c r="C130" s="125" t="str">
        <f>H18</f>
        <v>Blackheath Legends</v>
      </c>
      <c r="D130" t="str">
        <f>H19</f>
        <v>Purley Blues</v>
      </c>
      <c r="E130"/>
      <c r="G130"/>
      <c r="J130"/>
      <c r="L130"/>
      <c r="M130"/>
      <c r="N130"/>
      <c r="O130"/>
      <c r="P130"/>
    </row>
    <row r="131" spans="1:16" ht="15" hidden="1">
      <c r="A131" s="2"/>
      <c r="B131" s="2"/>
      <c r="C131" s="125" t="e">
        <f>#REF!</f>
        <v>#REF!</v>
      </c>
      <c r="D131" t="e">
        <f>#REF!</f>
        <v>#REF!</v>
      </c>
      <c r="E131"/>
      <c r="G131"/>
      <c r="J131"/>
      <c r="L131"/>
      <c r="M131"/>
      <c r="N131"/>
      <c r="O131"/>
      <c r="P131"/>
    </row>
    <row r="132" spans="1:16" ht="15" hidden="1">
      <c r="A132" s="2"/>
      <c r="B132" s="2"/>
      <c r="C132" s="125" t="e">
        <f>#REF!</f>
        <v>#REF!</v>
      </c>
      <c r="D132" t="e">
        <f>#REF!</f>
        <v>#REF!</v>
      </c>
      <c r="E132"/>
      <c r="G132"/>
      <c r="J132"/>
      <c r="L132"/>
      <c r="M132"/>
      <c r="N132"/>
      <c r="O132"/>
      <c r="P132"/>
    </row>
    <row r="133" spans="1:16" ht="15" hidden="1">
      <c r="C133" s="125" t="e">
        <f>#REF!</f>
        <v>#REF!</v>
      </c>
      <c r="D133" t="e">
        <f>#REF!</f>
        <v>#REF!</v>
      </c>
      <c r="E133"/>
      <c r="G133"/>
      <c r="J133"/>
      <c r="L133"/>
    </row>
    <row r="134" spans="1:16" ht="15" hidden="1">
      <c r="C134" s="125" t="e">
        <f>#REF!</f>
        <v>#REF!</v>
      </c>
      <c r="D134" t="e">
        <f>#REF!</f>
        <v>#REF!</v>
      </c>
      <c r="E134"/>
      <c r="G134"/>
      <c r="J134"/>
    </row>
    <row r="135" spans="1:16" ht="15" hidden="1">
      <c r="C135" s="125" t="str">
        <f>D57</f>
        <v>Blues</v>
      </c>
      <c r="D135" t="str">
        <f>D58</f>
        <v>Centaurs</v>
      </c>
      <c r="E135"/>
      <c r="G135"/>
      <c r="J135"/>
    </row>
    <row r="136" spans="1:16" ht="15" hidden="1">
      <c r="C136" s="125" t="str">
        <f>H57</f>
        <v>Putney</v>
      </c>
      <c r="D136" t="str">
        <f>H58</f>
        <v>West London</v>
      </c>
      <c r="E136"/>
      <c r="G136"/>
      <c r="J136"/>
    </row>
    <row r="137" spans="1:16" ht="15" hidden="1">
      <c r="C137" s="125" t="str">
        <f>D60</f>
        <v>Hatch End Hawks</v>
      </c>
      <c r="D137" t="str">
        <f>D61</f>
        <v>Harpenden</v>
      </c>
      <c r="E137"/>
      <c r="G137"/>
      <c r="J137"/>
    </row>
    <row r="138" spans="1:16" ht="15" hidden="1">
      <c r="C138" s="125" t="str">
        <f>H60</f>
        <v>Pendley</v>
      </c>
      <c r="D138" t="str">
        <f>H61</f>
        <v>Blackheath Legends</v>
      </c>
      <c r="E138"/>
      <c r="G138"/>
      <c r="J138"/>
    </row>
    <row r="139" spans="1:16" ht="15" hidden="1">
      <c r="C139" s="125" t="str">
        <f>D71</f>
        <v>West London</v>
      </c>
      <c r="D139" t="str">
        <f>D72</f>
        <v>Putney</v>
      </c>
      <c r="E139"/>
      <c r="G139"/>
      <c r="J139"/>
    </row>
    <row r="140" spans="1:16" ht="15" hidden="1">
      <c r="C140" s="125" t="str">
        <f>H71</f>
        <v>Blues</v>
      </c>
      <c r="D140" t="str">
        <f>H72</f>
        <v>Centaurs</v>
      </c>
      <c r="E140"/>
      <c r="G140"/>
      <c r="J140"/>
    </row>
    <row r="141" spans="1:16" ht="15" hidden="1">
      <c r="C141" s="125" t="str">
        <f>D74</f>
        <v>Blackheath Legends</v>
      </c>
      <c r="D141" t="str">
        <f>D75</f>
        <v>Pendley</v>
      </c>
      <c r="E141"/>
      <c r="G141"/>
      <c r="J141"/>
    </row>
    <row r="142" spans="1:16" ht="15" hidden="1">
      <c r="C142" t="str">
        <f>H74</f>
        <v>Hatch End Hawks</v>
      </c>
      <c r="D142" t="str">
        <f>H75</f>
        <v>Harpenden</v>
      </c>
      <c r="E142"/>
      <c r="G142"/>
      <c r="J142"/>
    </row>
    <row r="145" spans="1:16" ht="16.5" customHeight="1">
      <c r="A145" s="505" t="s">
        <v>149</v>
      </c>
      <c r="B145" s="505"/>
      <c r="C145" s="505"/>
      <c r="D145" s="505"/>
      <c r="E145" s="505"/>
      <c r="F145" s="505"/>
      <c r="G145" s="505"/>
      <c r="H145" s="505"/>
      <c r="I145" s="505"/>
      <c r="J145" s="505"/>
      <c r="K145" s="505"/>
      <c r="L145" s="505"/>
      <c r="M145" s="505"/>
      <c r="N145" s="505"/>
      <c r="O145" s="505"/>
      <c r="P145"/>
    </row>
  </sheetData>
  <mergeCells count="15">
    <mergeCell ref="A145:O145"/>
    <mergeCell ref="E94:G94"/>
    <mergeCell ref="E95:G95"/>
    <mergeCell ref="E100:G100"/>
    <mergeCell ref="E101:G101"/>
    <mergeCell ref="E96:G96"/>
    <mergeCell ref="E97:G97"/>
    <mergeCell ref="E98:G98"/>
    <mergeCell ref="E99:G99"/>
    <mergeCell ref="E93:G93"/>
    <mergeCell ref="L1:O1"/>
    <mergeCell ref="L2:O2"/>
    <mergeCell ref="L3:O3"/>
    <mergeCell ref="E92:G92"/>
    <mergeCell ref="D6:F6"/>
  </mergeCells>
  <phoneticPr fontId="21" type="noConversion"/>
  <pageMargins left="0.35433070866141736" right="0.35433070866141736" top="0.55118110236220474" bottom="0.19685039370078741" header="0.27559055118110237" footer="0.55118110236220474"/>
  <pageSetup paperSize="11" scale="19" orientation="portrait" r:id="rId1"/>
  <headerFooter alignWithMargins="0">
    <oddHeader>&amp;C&amp;"Arial MT,Bold"&amp;11 2007/2008
Premier Division Fixtures</oddHeader>
    <oddFooter>&amp;L&amp;D</oddFooter>
  </headerFooter>
  <rowBreaks count="1" manualBreakCount="1">
    <brk id="91" max="16383" man="1"/>
  </rowBreaks>
</worksheet>
</file>

<file path=xl/worksheets/sheet15.xml><?xml version="1.0" encoding="utf-8"?>
<worksheet xmlns="http://schemas.openxmlformats.org/spreadsheetml/2006/main" xmlns:r="http://schemas.openxmlformats.org/officeDocument/2006/relationships">
  <dimension ref="A1:AV145"/>
  <sheetViews>
    <sheetView topLeftCell="A49" zoomScale="70" zoomScaleNormal="70" workbookViewId="0">
      <selection activeCell="F66" sqref="F66"/>
    </sheetView>
  </sheetViews>
  <sheetFormatPr defaultColWidth="10.77734375" defaultRowHeight="15.75"/>
  <cols>
    <col min="1" max="2" width="5.44140625" customWidth="1"/>
    <col min="3" max="3" width="23.33203125" bestFit="1" customWidth="1"/>
    <col min="4" max="4" width="17.33203125" bestFit="1" customWidth="1"/>
    <col min="5" max="5" width="4.109375" style="47" customWidth="1"/>
    <col min="6" max="6" width="5" customWidth="1"/>
    <col min="7" max="7" width="3.6640625" style="47" customWidth="1"/>
    <col min="8" max="8" width="18.44140625" bestFit="1" customWidth="1"/>
    <col min="9" max="9" width="4.109375" customWidth="1"/>
    <col min="10" max="10" width="12.109375" style="2" customWidth="1"/>
    <col min="11" max="11" width="6.109375" style="2" customWidth="1"/>
    <col min="12" max="12" width="12.77734375" style="2" customWidth="1"/>
    <col min="13" max="13" width="2.77734375" style="2" customWidth="1"/>
    <col min="14" max="14" width="14.88671875" style="2" customWidth="1"/>
    <col min="15" max="15" width="11.5546875" style="2" customWidth="1"/>
    <col min="16" max="16" width="3.21875" style="2" customWidth="1"/>
    <col min="17" max="17" width="4" style="125" customWidth="1"/>
    <col min="18" max="21" width="6.77734375" customWidth="1"/>
    <col min="22" max="23" width="3.5546875" customWidth="1"/>
    <col min="24" max="24" width="5.6640625" customWidth="1"/>
    <col min="25" max="27" width="3.5546875" customWidth="1"/>
    <col min="28" max="28" width="5.88671875" customWidth="1"/>
    <col min="29" max="31" width="3.5546875" customWidth="1"/>
    <col min="32" max="32" width="6.88671875" customWidth="1"/>
    <col min="33" max="35" width="3.5546875" customWidth="1"/>
    <col min="36" max="36" width="5" customWidth="1"/>
    <col min="37" max="39" width="3.44140625" customWidth="1"/>
    <col min="40" max="40" width="5.5546875" customWidth="1"/>
    <col min="41" max="43" width="3.44140625" customWidth="1"/>
    <col min="44" max="44" width="5.77734375" customWidth="1"/>
    <col min="45" max="47" width="3.44140625" customWidth="1"/>
    <col min="48" max="48" width="5.21875" customWidth="1"/>
    <col min="49" max="49" width="3.44140625" customWidth="1"/>
    <col min="50" max="50" width="5.109375" customWidth="1"/>
    <col min="51" max="51" width="4.88671875" customWidth="1"/>
  </cols>
  <sheetData>
    <row r="1" spans="1:48" s="11" customFormat="1">
      <c r="A1" s="10" t="s">
        <v>14</v>
      </c>
      <c r="B1" s="10"/>
      <c r="C1" s="49" t="s">
        <v>956</v>
      </c>
      <c r="D1" s="11">
        <v>3</v>
      </c>
      <c r="E1" s="10" t="s">
        <v>9</v>
      </c>
      <c r="F1" s="134" t="s">
        <v>600</v>
      </c>
      <c r="G1" s="134"/>
      <c r="H1" s="134">
        <v>3</v>
      </c>
      <c r="I1" s="10" t="s">
        <v>7</v>
      </c>
      <c r="J1" s="49" t="s">
        <v>957</v>
      </c>
      <c r="K1" s="11">
        <v>4</v>
      </c>
      <c r="L1" s="495" t="s">
        <v>150</v>
      </c>
      <c r="M1" s="496"/>
      <c r="N1" s="496"/>
      <c r="O1" s="497"/>
      <c r="Q1" s="125"/>
      <c r="R1"/>
      <c r="S1" t="s">
        <v>946</v>
      </c>
      <c r="T1" t="s">
        <v>947</v>
      </c>
      <c r="V1"/>
      <c r="W1" t="s">
        <v>948</v>
      </c>
      <c r="X1" t="s">
        <v>949</v>
      </c>
      <c r="Y1" t="s">
        <v>947</v>
      </c>
      <c r="Z1"/>
    </row>
    <row r="2" spans="1:48" s="11" customFormat="1">
      <c r="A2" s="10" t="s">
        <v>13</v>
      </c>
      <c r="B2" s="10"/>
      <c r="C2" s="49" t="s">
        <v>601</v>
      </c>
      <c r="D2" s="11">
        <v>3</v>
      </c>
      <c r="E2" s="10" t="s">
        <v>20</v>
      </c>
      <c r="F2" s="134" t="s">
        <v>958</v>
      </c>
      <c r="G2" s="134"/>
      <c r="H2" s="134">
        <v>3</v>
      </c>
      <c r="I2" s="10" t="s">
        <v>11</v>
      </c>
      <c r="J2" s="49" t="s">
        <v>959</v>
      </c>
      <c r="K2" s="11">
        <v>4</v>
      </c>
      <c r="L2" s="498" t="s">
        <v>151</v>
      </c>
      <c r="M2" s="499"/>
      <c r="N2" s="499"/>
      <c r="O2" s="500"/>
      <c r="Q2" s="125"/>
      <c r="R2" t="s">
        <v>14</v>
      </c>
      <c r="S2">
        <v>4</v>
      </c>
      <c r="T2">
        <v>3</v>
      </c>
      <c r="V2" s="255" t="s">
        <v>14</v>
      </c>
      <c r="W2" s="255">
        <v>2</v>
      </c>
      <c r="X2" s="255">
        <v>2</v>
      </c>
      <c r="Y2" s="255">
        <v>3</v>
      </c>
      <c r="Z2">
        <f>SUM(W2:Y2)</f>
        <v>7</v>
      </c>
    </row>
    <row r="3" spans="1:48" s="11" customFormat="1" ht="16.5" thickBot="1">
      <c r="A3" s="50" t="s">
        <v>23</v>
      </c>
      <c r="B3" s="50"/>
      <c r="C3" s="256" t="s">
        <v>83</v>
      </c>
      <c r="D3" s="51">
        <v>4</v>
      </c>
      <c r="E3" s="50" t="s">
        <v>18</v>
      </c>
      <c r="F3" s="251" t="s">
        <v>736</v>
      </c>
      <c r="G3" s="251"/>
      <c r="H3" s="251">
        <v>4</v>
      </c>
      <c r="I3" s="50"/>
      <c r="J3" s="256"/>
      <c r="K3" s="51"/>
      <c r="L3" s="501" t="s">
        <v>152</v>
      </c>
      <c r="M3" s="501"/>
      <c r="N3" s="501"/>
      <c r="O3" s="502"/>
      <c r="Q3" s="125"/>
      <c r="R3" t="s">
        <v>13</v>
      </c>
      <c r="S3">
        <v>3</v>
      </c>
      <c r="T3">
        <v>4</v>
      </c>
      <c r="V3" s="255" t="s">
        <v>13</v>
      </c>
      <c r="W3" s="255">
        <v>2</v>
      </c>
      <c r="X3" s="255">
        <v>1</v>
      </c>
      <c r="Y3" s="255">
        <v>4</v>
      </c>
      <c r="Z3">
        <f t="shared" ref="Z3:Z9" si="0">SUM(W3:Y3)</f>
        <v>7</v>
      </c>
    </row>
    <row r="4" spans="1:48" s="11" customFormat="1">
      <c r="A4" s="50"/>
      <c r="B4" s="50"/>
      <c r="C4" s="50"/>
      <c r="D4" s="51"/>
      <c r="E4" s="50"/>
      <c r="F4" s="51"/>
      <c r="G4" s="52"/>
      <c r="H4" s="51"/>
      <c r="I4" s="50"/>
      <c r="J4" s="51"/>
      <c r="K4" s="51"/>
      <c r="L4"/>
      <c r="M4"/>
      <c r="N4"/>
      <c r="O4"/>
      <c r="Q4" s="125"/>
      <c r="R4" t="s">
        <v>23</v>
      </c>
      <c r="S4">
        <v>4</v>
      </c>
      <c r="T4">
        <v>3</v>
      </c>
      <c r="V4" s="255" t="s">
        <v>23</v>
      </c>
      <c r="W4" s="255">
        <v>2</v>
      </c>
      <c r="X4" s="255">
        <v>2</v>
      </c>
      <c r="Y4" s="255">
        <v>3</v>
      </c>
      <c r="Z4">
        <f t="shared" si="0"/>
        <v>7</v>
      </c>
    </row>
    <row r="5" spans="1:48">
      <c r="J5"/>
      <c r="K5"/>
      <c r="L5"/>
      <c r="M5"/>
      <c r="N5"/>
      <c r="O5"/>
      <c r="P5"/>
      <c r="R5" t="s">
        <v>9</v>
      </c>
      <c r="S5">
        <v>3</v>
      </c>
      <c r="T5">
        <v>4</v>
      </c>
      <c r="V5" s="255" t="s">
        <v>9</v>
      </c>
      <c r="W5" s="255">
        <v>2</v>
      </c>
      <c r="X5" s="255">
        <v>1</v>
      </c>
      <c r="Y5" s="255">
        <v>4</v>
      </c>
      <c r="Z5">
        <f t="shared" si="0"/>
        <v>7</v>
      </c>
    </row>
    <row r="6" spans="1:48" ht="16.5" thickBot="1">
      <c r="A6" s="6"/>
      <c r="B6" s="6"/>
      <c r="C6" s="7" t="s">
        <v>50</v>
      </c>
      <c r="D6" s="504" t="s">
        <v>47</v>
      </c>
      <c r="E6" s="504"/>
      <c r="F6" s="504"/>
      <c r="G6" s="48"/>
      <c r="H6" s="7"/>
      <c r="I6" s="7"/>
      <c r="J6" s="7" t="s">
        <v>48</v>
      </c>
      <c r="K6" s="7"/>
      <c r="L6" s="7" t="s">
        <v>46</v>
      </c>
      <c r="M6" s="7"/>
      <c r="N6" s="7" t="s">
        <v>49</v>
      </c>
      <c r="O6" s="7" t="s">
        <v>126</v>
      </c>
      <c r="R6" s="17" t="s">
        <v>20</v>
      </c>
      <c r="S6">
        <v>4</v>
      </c>
      <c r="T6">
        <v>3</v>
      </c>
      <c r="V6" s="255" t="s">
        <v>20</v>
      </c>
      <c r="W6" s="255">
        <v>1</v>
      </c>
      <c r="X6" s="255">
        <v>3</v>
      </c>
      <c r="Y6" s="255">
        <v>3</v>
      </c>
      <c r="Z6">
        <f t="shared" si="0"/>
        <v>7</v>
      </c>
    </row>
    <row r="7" spans="1:48">
      <c r="A7" t="s">
        <v>2</v>
      </c>
      <c r="D7" s="2" t="s">
        <v>2</v>
      </c>
      <c r="F7" s="2"/>
      <c r="H7" s="2"/>
      <c r="I7" s="2"/>
      <c r="P7"/>
      <c r="Q7" s="46"/>
      <c r="R7" t="s">
        <v>18</v>
      </c>
      <c r="S7">
        <v>3</v>
      </c>
      <c r="T7">
        <v>4</v>
      </c>
      <c r="V7" s="255" t="s">
        <v>18</v>
      </c>
      <c r="W7" s="255">
        <v>1</v>
      </c>
      <c r="X7" s="255">
        <v>2</v>
      </c>
      <c r="Y7" s="255">
        <v>4</v>
      </c>
      <c r="Z7">
        <f t="shared" si="0"/>
        <v>7</v>
      </c>
    </row>
    <row r="8" spans="1:48">
      <c r="A8" t="s">
        <v>13</v>
      </c>
      <c r="B8" t="s">
        <v>7</v>
      </c>
      <c r="C8" s="250">
        <v>40447</v>
      </c>
      <c r="D8" s="5" t="str">
        <f>$C$2</f>
        <v>West London II</v>
      </c>
      <c r="F8" s="5" t="s">
        <v>45</v>
      </c>
      <c r="H8" s="5" t="str">
        <f>$J$1</f>
        <v xml:space="preserve">Clapham </v>
      </c>
      <c r="I8" s="2"/>
      <c r="J8" s="2" t="str">
        <f>$J$2</f>
        <v xml:space="preserve">Berkshire </v>
      </c>
      <c r="L8" s="5" t="str">
        <f>$C$2</f>
        <v>West London II</v>
      </c>
      <c r="O8" s="46">
        <v>0.45833333333333331</v>
      </c>
      <c r="Q8" s="2"/>
      <c r="R8" t="s">
        <v>7</v>
      </c>
      <c r="S8">
        <v>4</v>
      </c>
      <c r="T8">
        <v>3</v>
      </c>
      <c r="V8" s="255" t="s">
        <v>7</v>
      </c>
      <c r="W8" s="255">
        <v>2</v>
      </c>
      <c r="X8" s="255">
        <v>2</v>
      </c>
      <c r="Y8" s="255">
        <v>3</v>
      </c>
      <c r="Z8">
        <f t="shared" si="0"/>
        <v>7</v>
      </c>
    </row>
    <row r="9" spans="1:48">
      <c r="A9" t="s">
        <v>14</v>
      </c>
      <c r="B9" t="s">
        <v>11</v>
      </c>
      <c r="D9" s="2" t="str">
        <f>$C$1</f>
        <v>Blackheath Storm</v>
      </c>
      <c r="F9" s="2" t="s">
        <v>45</v>
      </c>
      <c r="H9" s="2" t="str">
        <f>$J$2</f>
        <v xml:space="preserve">Berkshire </v>
      </c>
      <c r="I9" s="2"/>
      <c r="J9" s="5" t="str">
        <f>$C$2</f>
        <v>West London II</v>
      </c>
      <c r="O9" s="2" t="s">
        <v>127</v>
      </c>
      <c r="Q9" s="46"/>
      <c r="R9" t="s">
        <v>11</v>
      </c>
      <c r="S9">
        <v>3</v>
      </c>
      <c r="T9">
        <v>4</v>
      </c>
      <c r="V9" s="255" t="s">
        <v>11</v>
      </c>
      <c r="W9" s="255">
        <v>2</v>
      </c>
      <c r="X9" s="255">
        <v>1</v>
      </c>
      <c r="Y9" s="255">
        <v>4</v>
      </c>
      <c r="Z9">
        <f t="shared" si="0"/>
        <v>7</v>
      </c>
    </row>
    <row r="10" spans="1:48">
      <c r="I10" s="2"/>
      <c r="Q10" s="2"/>
    </row>
    <row r="11" spans="1:48">
      <c r="A11" t="s">
        <v>23</v>
      </c>
      <c r="B11" t="s">
        <v>18</v>
      </c>
      <c r="D11" s="5" t="str">
        <f>$C$3</f>
        <v>Reading</v>
      </c>
      <c r="F11" s="5" t="s">
        <v>45</v>
      </c>
      <c r="H11" s="5" t="str">
        <f>$F$3</f>
        <v xml:space="preserve">Welwyn </v>
      </c>
      <c r="I11" s="2"/>
      <c r="J11" s="2" t="str">
        <f>$F$2</f>
        <v xml:space="preserve">Hitchin </v>
      </c>
      <c r="L11" s="5" t="str">
        <f>$C$3</f>
        <v>Reading</v>
      </c>
      <c r="O11" s="46">
        <v>0.45833333333333331</v>
      </c>
    </row>
    <row r="12" spans="1:48">
      <c r="A12" t="s">
        <v>20</v>
      </c>
      <c r="B12" t="s">
        <v>9</v>
      </c>
      <c r="D12" s="2" t="str">
        <f>$F$2</f>
        <v xml:space="preserve">Hitchin </v>
      </c>
      <c r="F12" s="2" t="s">
        <v>45</v>
      </c>
      <c r="H12" s="2" t="str">
        <f>$F$1</f>
        <v>Putney II</v>
      </c>
      <c r="I12" s="2"/>
      <c r="J12" s="5" t="str">
        <f>$C$3</f>
        <v>Reading</v>
      </c>
      <c r="O12" s="2" t="s">
        <v>127</v>
      </c>
      <c r="V12" s="257"/>
      <c r="W12" s="257"/>
      <c r="X12" s="257"/>
      <c r="Z12" s="257"/>
      <c r="AA12" s="257"/>
      <c r="AB12" s="257"/>
      <c r="AD12" s="257"/>
      <c r="AE12" s="257"/>
      <c r="AF12" s="257"/>
      <c r="AH12" s="257"/>
      <c r="AI12" s="257"/>
      <c r="AJ12" s="257"/>
      <c r="AL12" s="257"/>
      <c r="AM12" s="257"/>
      <c r="AN12" s="257"/>
      <c r="AP12" s="257"/>
      <c r="AQ12" s="257"/>
      <c r="AR12" s="257"/>
      <c r="AT12" s="257"/>
      <c r="AU12" s="257"/>
      <c r="AV12" s="257"/>
    </row>
    <row r="13" spans="1:48" ht="16.5" thickBot="1">
      <c r="A13" s="3"/>
      <c r="B13" s="3"/>
      <c r="C13" s="3"/>
      <c r="D13" s="4"/>
      <c r="E13" s="3"/>
      <c r="F13" s="4"/>
      <c r="G13" s="3"/>
      <c r="H13" s="4"/>
      <c r="I13" s="4"/>
      <c r="J13" s="4"/>
      <c r="K13" s="4"/>
      <c r="L13" s="4"/>
      <c r="M13" s="4"/>
      <c r="N13" s="4"/>
      <c r="O13" s="4"/>
      <c r="P13"/>
      <c r="U13" s="163"/>
      <c r="V13" s="253"/>
      <c r="W13" s="253"/>
      <c r="X13" s="254"/>
      <c r="Y13" s="163"/>
      <c r="Z13" s="253"/>
      <c r="AA13" s="253"/>
      <c r="AB13" s="163"/>
      <c r="AC13" s="163"/>
      <c r="AD13" s="253"/>
      <c r="AE13" s="253"/>
      <c r="AF13" s="163"/>
      <c r="AH13" s="253"/>
      <c r="AI13" s="253"/>
      <c r="AJ13" s="163"/>
      <c r="AL13" s="253"/>
      <c r="AM13" s="253"/>
      <c r="AN13" s="163"/>
      <c r="AP13" s="253"/>
      <c r="AQ13" s="253"/>
      <c r="AR13" s="163"/>
      <c r="AT13" s="253"/>
      <c r="AU13" s="253"/>
      <c r="AV13" s="163"/>
    </row>
    <row r="14" spans="1:48">
      <c r="I14" s="2"/>
      <c r="P14"/>
      <c r="Q14" s="46"/>
      <c r="U14" s="163"/>
      <c r="V14" s="163"/>
      <c r="W14" s="163"/>
      <c r="X14" s="163"/>
      <c r="Y14" s="163"/>
      <c r="Z14" s="163"/>
      <c r="AA14" s="163"/>
      <c r="AB14" s="163"/>
      <c r="AC14" s="163"/>
      <c r="AD14" s="163"/>
      <c r="AE14" s="163"/>
      <c r="AF14" s="163"/>
    </row>
    <row r="15" spans="1:48">
      <c r="A15" t="s">
        <v>14</v>
      </c>
      <c r="B15" t="s">
        <v>13</v>
      </c>
      <c r="C15" s="250">
        <v>40454</v>
      </c>
      <c r="D15" s="2" t="str">
        <f>$C$1</f>
        <v>Blackheath Storm</v>
      </c>
      <c r="F15" s="5" t="s">
        <v>45</v>
      </c>
      <c r="H15" s="5" t="str">
        <f>$C$2</f>
        <v>West London II</v>
      </c>
      <c r="I15" s="2"/>
      <c r="J15" s="5" t="str">
        <f>$C$3</f>
        <v>Reading</v>
      </c>
      <c r="L15" s="2" t="str">
        <f>$C$1</f>
        <v>Blackheath Storm</v>
      </c>
      <c r="O15" s="46">
        <v>0.45833333333333331</v>
      </c>
      <c r="Q15" s="2"/>
      <c r="R15" s="252"/>
      <c r="S15" s="252"/>
      <c r="U15" s="163"/>
      <c r="V15" s="163"/>
      <c r="W15" s="163"/>
      <c r="X15" s="163"/>
      <c r="Y15" s="163"/>
      <c r="Z15" s="163"/>
      <c r="AA15" s="163"/>
      <c r="AB15" s="163"/>
      <c r="AC15" s="163"/>
      <c r="AD15" s="163"/>
      <c r="AE15" s="163"/>
      <c r="AF15" s="163"/>
    </row>
    <row r="16" spans="1:48">
      <c r="A16" t="s">
        <v>23</v>
      </c>
      <c r="B16" t="s">
        <v>11</v>
      </c>
      <c r="D16" s="5" t="str">
        <f>$C$3</f>
        <v>Reading</v>
      </c>
      <c r="F16" s="5" t="s">
        <v>45</v>
      </c>
      <c r="H16" s="2" t="str">
        <f>$J$2</f>
        <v xml:space="preserve">Berkshire </v>
      </c>
      <c r="J16" s="2" t="str">
        <f>$C$1</f>
        <v>Blackheath Storm</v>
      </c>
      <c r="K16"/>
      <c r="N16"/>
      <c r="O16" s="2" t="s">
        <v>127</v>
      </c>
      <c r="Q16" s="46"/>
      <c r="R16" s="252"/>
      <c r="S16" s="252"/>
      <c r="U16" s="163"/>
      <c r="V16" s="257"/>
      <c r="W16" s="257"/>
      <c r="X16" s="257"/>
      <c r="Y16" s="163"/>
      <c r="Z16" s="257"/>
      <c r="AA16" s="257"/>
      <c r="AB16" s="257"/>
      <c r="AC16" s="163"/>
      <c r="AD16" s="258"/>
      <c r="AE16" s="258"/>
      <c r="AF16" s="258"/>
      <c r="AH16" s="257"/>
      <c r="AI16" s="257"/>
      <c r="AJ16" s="257"/>
      <c r="AL16" s="257"/>
      <c r="AM16" s="257"/>
      <c r="AN16" s="257"/>
      <c r="AP16" s="257"/>
      <c r="AQ16" s="257"/>
      <c r="AR16" s="257"/>
      <c r="AT16" s="257"/>
      <c r="AU16" s="257"/>
      <c r="AV16" s="257"/>
    </row>
    <row r="17" spans="1:48">
      <c r="K17"/>
      <c r="N17"/>
      <c r="Q17" s="2"/>
      <c r="R17" s="252"/>
      <c r="S17" s="252"/>
      <c r="U17" s="163"/>
      <c r="V17" s="253"/>
      <c r="W17" s="253"/>
      <c r="X17" s="163"/>
      <c r="Y17" s="163"/>
      <c r="Z17" s="253"/>
      <c r="AA17" s="253"/>
      <c r="AB17" s="163"/>
      <c r="AC17" s="163"/>
      <c r="AD17" s="253"/>
      <c r="AE17" s="253"/>
      <c r="AF17" s="163"/>
      <c r="AH17" s="254"/>
      <c r="AI17" s="254"/>
      <c r="AJ17" s="254"/>
      <c r="AL17" s="253"/>
      <c r="AM17" s="253"/>
      <c r="AN17" s="163"/>
      <c r="AP17" s="253"/>
      <c r="AQ17" s="253"/>
      <c r="AR17" s="163"/>
      <c r="AT17" s="253"/>
      <c r="AU17" s="253"/>
      <c r="AV17" s="163"/>
    </row>
    <row r="18" spans="1:48">
      <c r="A18" t="s">
        <v>9</v>
      </c>
      <c r="B18" t="s">
        <v>7</v>
      </c>
      <c r="C18" s="2"/>
      <c r="D18" s="2" t="str">
        <f>$F$1</f>
        <v>Putney II</v>
      </c>
      <c r="F18" s="5" t="s">
        <v>45</v>
      </c>
      <c r="H18" s="5" t="str">
        <f>$J$1</f>
        <v xml:space="preserve">Clapham </v>
      </c>
      <c r="J18" s="5" t="str">
        <f>$F$3</f>
        <v xml:space="preserve">Welwyn </v>
      </c>
      <c r="K18"/>
      <c r="L18" s="2" t="str">
        <f>$F$1</f>
        <v>Putney II</v>
      </c>
      <c r="N18"/>
      <c r="O18" s="46">
        <v>0.45833333333333331</v>
      </c>
      <c r="R18" s="254"/>
      <c r="S18" s="254"/>
      <c r="U18" s="163"/>
      <c r="Y18" s="163"/>
      <c r="AC18" s="163"/>
      <c r="AD18" s="163"/>
      <c r="AE18" s="163"/>
      <c r="AF18" s="163"/>
      <c r="AH18" s="252"/>
      <c r="AI18" s="252"/>
    </row>
    <row r="19" spans="1:48">
      <c r="A19" t="s">
        <v>20</v>
      </c>
      <c r="B19" t="s">
        <v>18</v>
      </c>
      <c r="C19" s="2"/>
      <c r="D19" s="2" t="str">
        <f>$F$2</f>
        <v xml:space="preserve">Hitchin </v>
      </c>
      <c r="F19" s="5" t="s">
        <v>45</v>
      </c>
      <c r="H19" s="5" t="str">
        <f>$F$3</f>
        <v xml:space="preserve">Welwyn </v>
      </c>
      <c r="J19" s="2" t="str">
        <f>$F$1</f>
        <v>Putney II</v>
      </c>
      <c r="K19"/>
      <c r="N19"/>
      <c r="O19" s="2" t="s">
        <v>127</v>
      </c>
      <c r="R19" s="252"/>
      <c r="S19" s="252"/>
      <c r="U19" s="163"/>
      <c r="V19" s="163"/>
      <c r="W19" s="163"/>
      <c r="X19" s="163"/>
      <c r="Y19" s="163"/>
      <c r="Z19" s="163"/>
      <c r="AA19" s="163"/>
      <c r="AB19" s="163"/>
      <c r="AC19" s="163"/>
      <c r="AD19" s="163"/>
      <c r="AE19" s="163"/>
      <c r="AF19" s="163"/>
    </row>
    <row r="20" spans="1:48" ht="16.5" thickBot="1">
      <c r="A20" s="3"/>
      <c r="B20" s="3"/>
      <c r="C20" s="3"/>
      <c r="D20" s="4"/>
      <c r="E20" s="3"/>
      <c r="F20" s="4"/>
      <c r="G20" s="3"/>
      <c r="H20" s="4"/>
      <c r="I20" s="4"/>
      <c r="J20" s="4"/>
      <c r="K20" s="4"/>
      <c r="L20" s="4"/>
      <c r="M20" s="4"/>
      <c r="N20" s="4"/>
      <c r="O20" s="4"/>
      <c r="P20"/>
      <c r="R20" s="252"/>
      <c r="S20" s="252"/>
      <c r="U20" s="163"/>
    </row>
    <row r="21" spans="1:48">
      <c r="I21" s="2"/>
      <c r="P21"/>
      <c r="Q21" s="46"/>
      <c r="R21" s="252"/>
      <c r="S21" s="252"/>
      <c r="U21" s="163"/>
    </row>
    <row r="22" spans="1:48">
      <c r="A22" t="s">
        <v>7</v>
      </c>
      <c r="B22" t="s">
        <v>23</v>
      </c>
      <c r="C22" s="250">
        <v>40468</v>
      </c>
      <c r="D22" s="5" t="str">
        <f>$J$1</f>
        <v xml:space="preserve">Clapham </v>
      </c>
      <c r="F22" s="164" t="s">
        <v>45</v>
      </c>
      <c r="H22" s="5" t="str">
        <f>$C$3</f>
        <v>Reading</v>
      </c>
      <c r="I22" s="164"/>
      <c r="J22" s="5" t="str">
        <f>$F$3</f>
        <v xml:space="preserve">Welwyn </v>
      </c>
      <c r="K22" s="164"/>
      <c r="L22" s="5" t="str">
        <f>$J$1</f>
        <v xml:space="preserve">Clapham </v>
      </c>
      <c r="M22" s="164"/>
      <c r="N22" s="164"/>
      <c r="O22" s="166">
        <v>0.45833333333333331</v>
      </c>
      <c r="P22" s="163"/>
      <c r="Q22" s="164"/>
      <c r="R22" s="252"/>
      <c r="S22" s="252"/>
      <c r="U22" s="163"/>
    </row>
    <row r="23" spans="1:48">
      <c r="A23" t="s">
        <v>18</v>
      </c>
      <c r="B23" t="s">
        <v>9</v>
      </c>
      <c r="C23" s="163"/>
      <c r="D23" s="5" t="str">
        <f>$F$3</f>
        <v xml:space="preserve">Welwyn </v>
      </c>
      <c r="F23" s="164" t="s">
        <v>45</v>
      </c>
      <c r="H23" s="2" t="str">
        <f>$F$1</f>
        <v>Putney II</v>
      </c>
      <c r="I23" s="164"/>
      <c r="J23" s="5" t="str">
        <f>$J$1</f>
        <v xml:space="preserve">Clapham </v>
      </c>
      <c r="K23" s="164"/>
      <c r="L23" s="164"/>
      <c r="M23" s="164"/>
      <c r="N23" s="164"/>
      <c r="O23" s="164" t="s">
        <v>127</v>
      </c>
      <c r="P23" s="163"/>
      <c r="Q23" s="166"/>
      <c r="R23" s="252"/>
      <c r="S23" s="252"/>
      <c r="U23" s="163"/>
    </row>
    <row r="24" spans="1:48">
      <c r="C24" s="163"/>
      <c r="D24" s="163"/>
      <c r="E24" s="165"/>
      <c r="F24" s="163"/>
      <c r="G24" s="165"/>
      <c r="H24" s="163"/>
      <c r="I24" s="164"/>
      <c r="J24" s="164"/>
      <c r="K24" s="164"/>
      <c r="L24" s="164"/>
      <c r="M24" s="164"/>
      <c r="N24" s="164"/>
      <c r="O24" s="164"/>
      <c r="P24" s="163"/>
      <c r="Q24" s="164"/>
      <c r="R24" s="252"/>
      <c r="S24" s="252"/>
      <c r="U24" s="163"/>
    </row>
    <row r="25" spans="1:48">
      <c r="A25" t="s">
        <v>11</v>
      </c>
      <c r="B25" t="s">
        <v>13</v>
      </c>
      <c r="C25" s="163"/>
      <c r="D25" s="2" t="str">
        <f>$J$2</f>
        <v xml:space="preserve">Berkshire </v>
      </c>
      <c r="F25" s="164" t="s">
        <v>45</v>
      </c>
      <c r="H25" s="5" t="str">
        <f>$C$2</f>
        <v>West London II</v>
      </c>
      <c r="I25" s="164"/>
      <c r="J25" s="2" t="str">
        <f>$F$2</f>
        <v xml:space="preserve">Hitchin </v>
      </c>
      <c r="K25" s="164"/>
      <c r="L25" s="2" t="str">
        <f>$J$2</f>
        <v xml:space="preserve">Berkshire </v>
      </c>
      <c r="M25" s="164"/>
      <c r="N25" s="164"/>
      <c r="O25" s="166">
        <v>0.45833333333333331</v>
      </c>
      <c r="P25" s="163"/>
      <c r="Q25" s="167"/>
      <c r="R25" s="252"/>
      <c r="S25" s="252"/>
    </row>
    <row r="26" spans="1:48">
      <c r="A26" t="s">
        <v>20</v>
      </c>
      <c r="B26" t="s">
        <v>14</v>
      </c>
      <c r="C26" s="163"/>
      <c r="D26" s="2" t="str">
        <f>$F$2</f>
        <v xml:space="preserve">Hitchin </v>
      </c>
      <c r="F26" s="164" t="s">
        <v>45</v>
      </c>
      <c r="H26" s="2" t="str">
        <f>$C$1</f>
        <v>Blackheath Storm</v>
      </c>
      <c r="I26" s="164"/>
      <c r="J26" s="2" t="str">
        <f>$J$2</f>
        <v xml:space="preserve">Berkshire </v>
      </c>
      <c r="K26" s="164"/>
      <c r="L26" s="164"/>
      <c r="M26" s="164"/>
      <c r="N26" s="164"/>
      <c r="O26" s="164" t="s">
        <v>127</v>
      </c>
      <c r="P26" s="163"/>
      <c r="Q26" s="167"/>
      <c r="R26" s="252"/>
      <c r="S26" s="252"/>
    </row>
    <row r="27" spans="1:48" thickBot="1">
      <c r="A27" s="3"/>
      <c r="B27" s="3"/>
      <c r="C27" s="200"/>
      <c r="D27" s="200"/>
      <c r="E27" s="200"/>
      <c r="F27" s="200"/>
      <c r="G27" s="200"/>
      <c r="H27" s="200"/>
      <c r="I27" s="201"/>
      <c r="J27" s="201"/>
      <c r="K27" s="201"/>
      <c r="L27" s="201"/>
      <c r="M27" s="201"/>
      <c r="N27" s="201"/>
      <c r="O27" s="201"/>
      <c r="P27" s="163"/>
      <c r="Q27" s="167"/>
      <c r="R27" s="254"/>
      <c r="S27" s="254"/>
    </row>
    <row r="28" spans="1:48">
      <c r="C28" s="163"/>
      <c r="D28" s="163"/>
      <c r="E28" s="165"/>
      <c r="F28" s="163"/>
      <c r="G28" s="165"/>
      <c r="H28" s="163"/>
      <c r="I28" s="164"/>
      <c r="J28" s="164"/>
      <c r="K28" s="164"/>
      <c r="L28" s="164"/>
      <c r="M28" s="164"/>
      <c r="N28" s="164"/>
      <c r="O28" s="164"/>
      <c r="P28" s="163"/>
      <c r="Q28" s="166"/>
      <c r="V28">
        <v>1</v>
      </c>
      <c r="Z28">
        <v>2</v>
      </c>
      <c r="AD28">
        <v>3</v>
      </c>
      <c r="AH28">
        <v>4</v>
      </c>
      <c r="AL28">
        <v>5</v>
      </c>
      <c r="AP28">
        <v>6</v>
      </c>
      <c r="AT28">
        <v>7</v>
      </c>
    </row>
    <row r="29" spans="1:48">
      <c r="A29" t="s">
        <v>18</v>
      </c>
      <c r="B29" t="s">
        <v>14</v>
      </c>
      <c r="C29" s="250">
        <v>40489</v>
      </c>
      <c r="D29" s="5" t="str">
        <f>$F$3</f>
        <v xml:space="preserve">Welwyn </v>
      </c>
      <c r="F29" s="164" t="s">
        <v>45</v>
      </c>
      <c r="H29" s="2" t="str">
        <f>$C$1</f>
        <v>Blackheath Storm</v>
      </c>
      <c r="I29" s="164"/>
      <c r="J29" s="5" t="str">
        <f>$J$1</f>
        <v xml:space="preserve">Clapham </v>
      </c>
      <c r="K29" s="164"/>
      <c r="L29" s="5" t="str">
        <f>$F$3</f>
        <v xml:space="preserve">Welwyn </v>
      </c>
      <c r="M29" s="164"/>
      <c r="N29" s="164"/>
      <c r="O29" s="166">
        <v>0.45833333333333331</v>
      </c>
      <c r="P29" s="163"/>
      <c r="Q29" s="164"/>
    </row>
    <row r="30" spans="1:48">
      <c r="A30" t="s">
        <v>7</v>
      </c>
      <c r="B30" t="s">
        <v>20</v>
      </c>
      <c r="C30" s="163"/>
      <c r="D30" s="5" t="str">
        <f>$J$1</f>
        <v xml:space="preserve">Clapham </v>
      </c>
      <c r="F30" s="164" t="s">
        <v>45</v>
      </c>
      <c r="H30" s="2" t="str">
        <f>$F$2</f>
        <v xml:space="preserve">Hitchin </v>
      </c>
      <c r="I30" s="164"/>
      <c r="J30" s="5" t="str">
        <f>$F$3</f>
        <v xml:space="preserve">Welwyn </v>
      </c>
      <c r="K30" s="164"/>
      <c r="L30" s="164"/>
      <c r="M30" s="164"/>
      <c r="N30" s="164"/>
      <c r="O30" s="164" t="s">
        <v>127</v>
      </c>
      <c r="P30" s="163"/>
      <c r="Q30" s="166"/>
      <c r="V30" t="s">
        <v>13</v>
      </c>
      <c r="W30" t="s">
        <v>7</v>
      </c>
      <c r="X30" t="s">
        <v>946</v>
      </c>
      <c r="Z30" t="s">
        <v>14</v>
      </c>
      <c r="AA30" t="s">
        <v>13</v>
      </c>
      <c r="AB30" t="s">
        <v>946</v>
      </c>
      <c r="AD30" t="s">
        <v>7</v>
      </c>
      <c r="AE30" t="s">
        <v>23</v>
      </c>
      <c r="AF30" t="s">
        <v>946</v>
      </c>
      <c r="AH30" t="s">
        <v>18</v>
      </c>
      <c r="AI30" t="s">
        <v>14</v>
      </c>
      <c r="AJ30" t="s">
        <v>946</v>
      </c>
      <c r="AL30" t="s">
        <v>14</v>
      </c>
      <c r="AM30" t="s">
        <v>23</v>
      </c>
      <c r="AN30" t="s">
        <v>946</v>
      </c>
      <c r="AP30" t="s">
        <v>7</v>
      </c>
      <c r="AQ30" t="s">
        <v>14</v>
      </c>
      <c r="AR30" t="s">
        <v>946</v>
      </c>
      <c r="AT30" t="s">
        <v>23</v>
      </c>
      <c r="AU30" t="s">
        <v>20</v>
      </c>
      <c r="AV30" t="s">
        <v>946</v>
      </c>
    </row>
    <row r="31" spans="1:48">
      <c r="C31" s="163"/>
      <c r="D31" s="163"/>
      <c r="E31" s="165"/>
      <c r="F31" s="163"/>
      <c r="G31" s="165"/>
      <c r="H31" s="163"/>
      <c r="I31" s="164"/>
      <c r="J31" s="164"/>
      <c r="K31" s="164"/>
      <c r="L31" s="164"/>
      <c r="M31" s="164"/>
      <c r="N31" s="164"/>
      <c r="O31" s="164"/>
      <c r="P31" s="163"/>
      <c r="Q31" s="164"/>
      <c r="V31" t="s">
        <v>14</v>
      </c>
      <c r="W31" t="s">
        <v>11</v>
      </c>
      <c r="Z31" t="s">
        <v>23</v>
      </c>
      <c r="AA31" t="s">
        <v>11</v>
      </c>
      <c r="AD31" t="s">
        <v>18</v>
      </c>
      <c r="AE31" t="s">
        <v>9</v>
      </c>
      <c r="AH31" t="s">
        <v>7</v>
      </c>
      <c r="AI31" t="s">
        <v>20</v>
      </c>
      <c r="AL31" t="s">
        <v>13</v>
      </c>
      <c r="AM31" t="s">
        <v>9</v>
      </c>
      <c r="AP31" t="s">
        <v>11</v>
      </c>
      <c r="AQ31" t="s">
        <v>18</v>
      </c>
      <c r="AT31" t="s">
        <v>14</v>
      </c>
      <c r="AU31" t="s">
        <v>9</v>
      </c>
    </row>
    <row r="32" spans="1:48">
      <c r="A32" t="s">
        <v>9</v>
      </c>
      <c r="B32" t="s">
        <v>11</v>
      </c>
      <c r="C32" s="163"/>
      <c r="D32" s="2" t="str">
        <f>$F$1</f>
        <v>Putney II</v>
      </c>
      <c r="F32" s="164" t="s">
        <v>45</v>
      </c>
      <c r="H32" s="164" t="str">
        <f>$J$2</f>
        <v xml:space="preserve">Berkshire </v>
      </c>
      <c r="I32" s="164"/>
      <c r="J32" s="5" t="str">
        <f>$C$2</f>
        <v>West London II</v>
      </c>
      <c r="K32" s="164"/>
      <c r="L32" s="2" t="str">
        <f>$F$1</f>
        <v>Putney II</v>
      </c>
      <c r="M32" s="164"/>
      <c r="N32" s="164"/>
      <c r="O32" s="166">
        <v>0.45833333333333331</v>
      </c>
      <c r="P32" s="163"/>
      <c r="Q32" s="166"/>
    </row>
    <row r="33" spans="1:48">
      <c r="A33" t="s">
        <v>23</v>
      </c>
      <c r="B33" t="s">
        <v>13</v>
      </c>
      <c r="C33" s="163"/>
      <c r="D33" s="5" t="str">
        <f>$C$3</f>
        <v>Reading</v>
      </c>
      <c r="E33" s="5"/>
      <c r="F33" s="164" t="s">
        <v>45</v>
      </c>
      <c r="H33" s="5" t="str">
        <f>$C$2</f>
        <v>West London II</v>
      </c>
      <c r="I33" s="164"/>
      <c r="J33" s="2" t="str">
        <f>$F$1</f>
        <v>Putney II</v>
      </c>
      <c r="K33" s="164"/>
      <c r="L33" s="164"/>
      <c r="M33" s="164"/>
      <c r="N33" s="164"/>
      <c r="O33" s="164" t="s">
        <v>127</v>
      </c>
      <c r="P33" s="163"/>
      <c r="Q33" s="164"/>
      <c r="V33" t="s">
        <v>23</v>
      </c>
      <c r="W33" t="s">
        <v>18</v>
      </c>
      <c r="X33" t="s">
        <v>946</v>
      </c>
      <c r="Z33" t="s">
        <v>9</v>
      </c>
      <c r="AA33" t="s">
        <v>7</v>
      </c>
      <c r="AB33" t="s">
        <v>946</v>
      </c>
      <c r="AD33" t="s">
        <v>11</v>
      </c>
      <c r="AE33" t="s">
        <v>13</v>
      </c>
      <c r="AF33" t="s">
        <v>946</v>
      </c>
      <c r="AH33" t="s">
        <v>9</v>
      </c>
      <c r="AI33" t="s">
        <v>11</v>
      </c>
      <c r="AJ33" t="s">
        <v>946</v>
      </c>
      <c r="AL33" t="s">
        <v>20</v>
      </c>
      <c r="AM33" t="s">
        <v>11</v>
      </c>
      <c r="AN33" t="s">
        <v>946</v>
      </c>
      <c r="AP33" t="s">
        <v>13</v>
      </c>
      <c r="AQ33" t="s">
        <v>20</v>
      </c>
      <c r="AR33" t="s">
        <v>946</v>
      </c>
      <c r="AT33" t="s">
        <v>11</v>
      </c>
      <c r="AU33" t="s">
        <v>7</v>
      </c>
      <c r="AV33" t="s">
        <v>946</v>
      </c>
    </row>
    <row r="34" spans="1:48" ht="16.5" thickBot="1">
      <c r="A34" s="3"/>
      <c r="B34" s="3"/>
      <c r="C34" s="200"/>
      <c r="D34" s="200"/>
      <c r="E34" s="202"/>
      <c r="F34" s="200"/>
      <c r="G34" s="202"/>
      <c r="H34" s="200"/>
      <c r="I34" s="200"/>
      <c r="J34" s="201"/>
      <c r="K34" s="201"/>
      <c r="L34" s="201"/>
      <c r="M34" s="201"/>
      <c r="N34" s="201"/>
      <c r="O34" s="201"/>
      <c r="P34" s="163"/>
      <c r="Q34" s="166"/>
      <c r="V34" t="s">
        <v>20</v>
      </c>
      <c r="W34" t="s">
        <v>9</v>
      </c>
      <c r="Z34" t="s">
        <v>20</v>
      </c>
      <c r="AA34" t="s">
        <v>18</v>
      </c>
      <c r="AD34" t="s">
        <v>20</v>
      </c>
      <c r="AE34" t="s">
        <v>14</v>
      </c>
      <c r="AH34" t="s">
        <v>23</v>
      </c>
      <c r="AI34" t="s">
        <v>13</v>
      </c>
      <c r="AL34" t="s">
        <v>7</v>
      </c>
      <c r="AM34" t="s">
        <v>18</v>
      </c>
      <c r="AP34" t="s">
        <v>9</v>
      </c>
      <c r="AQ34" t="s">
        <v>23</v>
      </c>
      <c r="AT34" t="s">
        <v>18</v>
      </c>
      <c r="AU34" t="s">
        <v>13</v>
      </c>
    </row>
    <row r="35" spans="1:48">
      <c r="C35" s="163"/>
      <c r="D35" s="163"/>
      <c r="E35" s="165"/>
      <c r="F35" s="163"/>
      <c r="G35" s="165"/>
      <c r="H35" s="163"/>
      <c r="I35" s="164"/>
      <c r="J35" s="164"/>
      <c r="K35" s="164"/>
      <c r="L35" s="164"/>
      <c r="M35" s="164"/>
      <c r="N35" s="164"/>
      <c r="O35" s="164"/>
      <c r="P35" s="163"/>
      <c r="Q35" s="166"/>
    </row>
    <row r="36" spans="1:48">
      <c r="A36" t="s">
        <v>14</v>
      </c>
      <c r="B36" t="s">
        <v>23</v>
      </c>
      <c r="C36" s="250">
        <v>40496</v>
      </c>
      <c r="D36" s="2" t="str">
        <f>$C$1</f>
        <v>Blackheath Storm</v>
      </c>
      <c r="E36" s="165"/>
      <c r="F36" s="164" t="s">
        <v>45</v>
      </c>
      <c r="G36" s="165"/>
      <c r="H36" s="5" t="str">
        <f>$C$3</f>
        <v>Reading</v>
      </c>
      <c r="I36" s="164"/>
      <c r="J36" s="2" t="str">
        <f>$F$1</f>
        <v>Putney II</v>
      </c>
      <c r="K36" s="164"/>
      <c r="L36" s="2" t="str">
        <f>$C$1</f>
        <v>Blackheath Storm</v>
      </c>
      <c r="M36" s="164"/>
      <c r="N36" s="164"/>
      <c r="O36" s="166">
        <v>0.45833333333333331</v>
      </c>
      <c r="P36" s="164"/>
      <c r="Q36" s="164"/>
    </row>
    <row r="37" spans="1:48">
      <c r="A37" t="s">
        <v>13</v>
      </c>
      <c r="B37" t="s">
        <v>9</v>
      </c>
      <c r="C37" s="163"/>
      <c r="D37" s="5" t="str">
        <f>$C$2</f>
        <v>West London II</v>
      </c>
      <c r="E37" s="165"/>
      <c r="F37" s="164" t="s">
        <v>45</v>
      </c>
      <c r="G37" s="165"/>
      <c r="H37" s="2" t="str">
        <f>$F$1</f>
        <v>Putney II</v>
      </c>
      <c r="I37" s="164"/>
      <c r="J37" s="2" t="str">
        <f>$C$1</f>
        <v>Blackheath Storm</v>
      </c>
      <c r="K37" s="164"/>
      <c r="L37" s="164"/>
      <c r="M37" s="164"/>
      <c r="N37" s="164"/>
      <c r="O37" s="164" t="s">
        <v>127</v>
      </c>
      <c r="P37" s="164"/>
      <c r="Q37" s="166"/>
    </row>
    <row r="38" spans="1:48">
      <c r="C38" s="163"/>
      <c r="D38" s="163"/>
      <c r="E38" s="165"/>
      <c r="F38" s="163"/>
      <c r="G38" s="165"/>
      <c r="H38" s="163"/>
      <c r="I38" s="164"/>
      <c r="J38" s="164"/>
      <c r="K38" s="164"/>
      <c r="L38" s="164"/>
      <c r="M38" s="164"/>
      <c r="N38" s="164"/>
      <c r="O38" s="164"/>
      <c r="P38" s="164"/>
      <c r="Q38" s="164"/>
    </row>
    <row r="39" spans="1:48">
      <c r="A39" t="s">
        <v>20</v>
      </c>
      <c r="B39" t="s">
        <v>11</v>
      </c>
      <c r="C39" s="163"/>
      <c r="D39" s="2" t="str">
        <f>$F$2</f>
        <v xml:space="preserve">Hitchin </v>
      </c>
      <c r="E39" s="165"/>
      <c r="F39" s="164" t="s">
        <v>45</v>
      </c>
      <c r="G39" s="165"/>
      <c r="H39" s="2" t="str">
        <f>$J$2</f>
        <v xml:space="preserve">Berkshire </v>
      </c>
      <c r="I39" s="164"/>
      <c r="J39" s="5" t="str">
        <f>$J$1</f>
        <v xml:space="preserve">Clapham </v>
      </c>
      <c r="K39" s="164"/>
      <c r="L39" s="2" t="str">
        <f>$F$2</f>
        <v xml:space="preserve">Hitchin </v>
      </c>
      <c r="M39" s="164"/>
      <c r="N39" s="164"/>
      <c r="O39" s="166">
        <v>0.45833333333333331</v>
      </c>
      <c r="P39" s="164"/>
      <c r="Q39" s="166"/>
    </row>
    <row r="40" spans="1:48">
      <c r="A40" t="s">
        <v>7</v>
      </c>
      <c r="B40" t="s">
        <v>18</v>
      </c>
      <c r="D40" s="5" t="str">
        <f>$J$1</f>
        <v xml:space="preserve">Clapham </v>
      </c>
      <c r="E40" s="165"/>
      <c r="F40" s="164" t="s">
        <v>45</v>
      </c>
      <c r="G40" s="165"/>
      <c r="H40" s="5" t="str">
        <f>$F$3</f>
        <v xml:space="preserve">Welwyn </v>
      </c>
      <c r="I40" s="2"/>
      <c r="J40" s="2" t="str">
        <f>$F$2</f>
        <v xml:space="preserve">Hitchin </v>
      </c>
      <c r="O40" s="2" t="s">
        <v>127</v>
      </c>
      <c r="Q40" s="2"/>
    </row>
    <row r="41" spans="1:48" thickBot="1">
      <c r="A41" s="3"/>
      <c r="B41" s="3"/>
      <c r="C41" s="3"/>
      <c r="D41" s="3"/>
      <c r="E41" s="3"/>
      <c r="F41" s="3"/>
      <c r="G41" s="3"/>
      <c r="H41" s="3"/>
      <c r="I41" s="3"/>
      <c r="J41" s="4"/>
      <c r="K41" s="4"/>
      <c r="L41" s="4"/>
      <c r="M41" s="4"/>
      <c r="N41" s="4"/>
      <c r="O41" s="4"/>
      <c r="P41"/>
      <c r="Q41" s="46"/>
    </row>
    <row r="42" spans="1:48">
      <c r="C42" s="163"/>
      <c r="D42" s="163"/>
      <c r="E42" s="165"/>
      <c r="F42" s="163"/>
      <c r="G42" s="165"/>
      <c r="H42" s="163"/>
      <c r="I42" s="164"/>
      <c r="J42" s="164"/>
      <c r="K42" s="164"/>
      <c r="L42" s="164"/>
      <c r="M42" s="164"/>
      <c r="N42" s="164"/>
      <c r="O42" s="164"/>
      <c r="P42" s="163"/>
      <c r="Q42" s="166"/>
    </row>
    <row r="43" spans="1:48">
      <c r="A43" t="s">
        <v>7</v>
      </c>
      <c r="B43" t="s">
        <v>14</v>
      </c>
      <c r="C43" s="250">
        <v>40517</v>
      </c>
      <c r="D43" s="5" t="str">
        <f>$J$1</f>
        <v xml:space="preserve">Clapham </v>
      </c>
      <c r="E43" s="165"/>
      <c r="F43" s="164" t="s">
        <v>45</v>
      </c>
      <c r="G43" s="165"/>
      <c r="H43" s="2" t="str">
        <f>$C$1</f>
        <v>Blackheath Storm</v>
      </c>
      <c r="I43" s="164"/>
      <c r="J43" s="2" t="str">
        <f>$J$2</f>
        <v xml:space="preserve">Berkshire </v>
      </c>
      <c r="K43" s="164"/>
      <c r="L43" s="5" t="str">
        <f>$J$1</f>
        <v xml:space="preserve">Clapham </v>
      </c>
      <c r="M43" s="164"/>
      <c r="N43" s="164"/>
      <c r="O43" s="166">
        <v>0.45833333333333331</v>
      </c>
      <c r="P43" s="164"/>
      <c r="Q43" s="164"/>
    </row>
    <row r="44" spans="1:48">
      <c r="A44" t="s">
        <v>11</v>
      </c>
      <c r="B44" t="s">
        <v>18</v>
      </c>
      <c r="C44" s="163"/>
      <c r="D44" s="2" t="str">
        <f>$J$2</f>
        <v xml:space="preserve">Berkshire </v>
      </c>
      <c r="E44" s="165"/>
      <c r="F44" s="164" t="s">
        <v>45</v>
      </c>
      <c r="G44" s="165"/>
      <c r="H44" s="5" t="str">
        <f>$F$3</f>
        <v xml:space="preserve">Welwyn </v>
      </c>
      <c r="I44" s="164"/>
      <c r="J44" s="5" t="str">
        <f>$J$1</f>
        <v xml:space="preserve">Clapham </v>
      </c>
      <c r="K44" s="164"/>
      <c r="L44" s="164"/>
      <c r="M44" s="164"/>
      <c r="N44" s="164"/>
      <c r="O44" s="164" t="s">
        <v>127</v>
      </c>
      <c r="P44" s="164"/>
      <c r="Q44" s="166"/>
    </row>
    <row r="45" spans="1:48">
      <c r="C45" s="163"/>
      <c r="D45" s="163"/>
      <c r="E45" s="165"/>
      <c r="F45" s="163"/>
      <c r="G45" s="165"/>
      <c r="H45" s="163"/>
      <c r="I45" s="164"/>
      <c r="J45" s="164"/>
      <c r="K45" s="164"/>
      <c r="L45" s="164"/>
      <c r="M45" s="164"/>
      <c r="N45" s="164"/>
      <c r="O45" s="164"/>
      <c r="P45" s="164"/>
      <c r="Q45" s="164"/>
    </row>
    <row r="46" spans="1:48">
      <c r="A46" t="s">
        <v>13</v>
      </c>
      <c r="B46" t="s">
        <v>20</v>
      </c>
      <c r="C46" s="163"/>
      <c r="D46" s="5" t="str">
        <f>$C$2</f>
        <v>West London II</v>
      </c>
      <c r="E46" s="165"/>
      <c r="F46" s="164" t="s">
        <v>45</v>
      </c>
      <c r="G46" s="165"/>
      <c r="H46" s="2" t="str">
        <f>$F$2</f>
        <v xml:space="preserve">Hitchin </v>
      </c>
      <c r="I46" s="164"/>
      <c r="J46" s="5" t="str">
        <f>$C$3</f>
        <v>Reading</v>
      </c>
      <c r="K46" s="164"/>
      <c r="L46" s="5" t="str">
        <f>$C$2</f>
        <v>West London II</v>
      </c>
      <c r="M46" s="164"/>
      <c r="N46" s="164"/>
      <c r="O46" s="166">
        <v>0.45833333333333331</v>
      </c>
      <c r="P46" s="164"/>
      <c r="Q46" s="166"/>
      <c r="R46" s="163"/>
      <c r="S46" s="249"/>
    </row>
    <row r="47" spans="1:48">
      <c r="A47" t="s">
        <v>9</v>
      </c>
      <c r="B47" t="s">
        <v>23</v>
      </c>
      <c r="D47" s="2" t="str">
        <f>$F$1</f>
        <v>Putney II</v>
      </c>
      <c r="E47" s="165"/>
      <c r="F47" s="164" t="s">
        <v>45</v>
      </c>
      <c r="G47" s="165"/>
      <c r="H47" s="5" t="str">
        <f>$C$3</f>
        <v>Reading</v>
      </c>
      <c r="I47" s="2"/>
      <c r="J47" s="5" t="str">
        <f>$C$2</f>
        <v>West London II</v>
      </c>
      <c r="O47" s="2" t="s">
        <v>127</v>
      </c>
      <c r="Q47" s="2"/>
      <c r="R47" s="163"/>
      <c r="S47" s="249"/>
    </row>
    <row r="48" spans="1:48" thickBot="1">
      <c r="A48" s="3"/>
      <c r="B48" s="3"/>
      <c r="C48" s="3"/>
      <c r="D48" s="3"/>
      <c r="E48" s="3"/>
      <c r="F48" s="3"/>
      <c r="G48" s="3"/>
      <c r="H48" s="3"/>
      <c r="I48" s="3"/>
      <c r="J48" s="4"/>
      <c r="K48" s="4"/>
      <c r="L48" s="4"/>
      <c r="M48" s="4"/>
      <c r="N48" s="4"/>
      <c r="O48" s="4"/>
      <c r="P48"/>
      <c r="Q48" s="46"/>
      <c r="R48" s="163"/>
      <c r="S48" s="249"/>
    </row>
    <row r="49" spans="1:48">
      <c r="C49" s="163"/>
      <c r="D49" s="163"/>
      <c r="E49" s="165"/>
      <c r="F49" s="163"/>
      <c r="G49" s="165"/>
      <c r="H49" s="163"/>
      <c r="I49" s="164"/>
      <c r="J49" s="164"/>
      <c r="K49" s="164"/>
      <c r="L49" s="164"/>
      <c r="M49" s="164"/>
      <c r="N49" s="164"/>
      <c r="O49" s="164"/>
      <c r="P49" s="163"/>
      <c r="Q49" s="166"/>
      <c r="R49" s="163"/>
      <c r="S49" s="17"/>
    </row>
    <row r="50" spans="1:48">
      <c r="A50" t="s">
        <v>23</v>
      </c>
      <c r="B50" t="s">
        <v>20</v>
      </c>
      <c r="C50" s="250">
        <v>40559</v>
      </c>
      <c r="D50" s="5" t="str">
        <f>$C$3</f>
        <v>Reading</v>
      </c>
      <c r="E50" s="165"/>
      <c r="F50" s="164" t="s">
        <v>45</v>
      </c>
      <c r="G50" s="165"/>
      <c r="H50" s="2" t="str">
        <f>$F$2</f>
        <v xml:space="preserve">Hitchin </v>
      </c>
      <c r="I50" s="164"/>
      <c r="J50" s="2" t="str">
        <f>$C$1</f>
        <v>Blackheath Storm</v>
      </c>
      <c r="K50" s="164"/>
      <c r="L50" s="5" t="str">
        <f>$C$3</f>
        <v>Reading</v>
      </c>
      <c r="M50" s="164"/>
      <c r="N50" s="164"/>
      <c r="O50" s="166">
        <v>0.45833333333333331</v>
      </c>
      <c r="P50" s="164"/>
      <c r="Q50" s="164"/>
      <c r="R50" s="163"/>
      <c r="S50" s="249"/>
    </row>
    <row r="51" spans="1:48">
      <c r="A51" t="s">
        <v>14</v>
      </c>
      <c r="B51" t="s">
        <v>9</v>
      </c>
      <c r="C51" s="163"/>
      <c r="D51" s="2" t="str">
        <f>$C$1</f>
        <v>Blackheath Storm</v>
      </c>
      <c r="E51" s="165"/>
      <c r="F51" s="164" t="s">
        <v>45</v>
      </c>
      <c r="G51" s="165"/>
      <c r="H51" s="2" t="str">
        <f>$F$1</f>
        <v>Putney II</v>
      </c>
      <c r="I51" s="164"/>
      <c r="J51" s="5" t="str">
        <f>$C$3</f>
        <v>Reading</v>
      </c>
      <c r="K51" s="164"/>
      <c r="L51" s="164"/>
      <c r="M51" s="164"/>
      <c r="N51" s="164"/>
      <c r="O51" s="164" t="s">
        <v>127</v>
      </c>
      <c r="P51" s="164"/>
      <c r="Q51" s="166"/>
      <c r="R51" s="163"/>
      <c r="S51" s="17"/>
    </row>
    <row r="52" spans="1:48">
      <c r="C52" s="163"/>
      <c r="D52" s="163"/>
      <c r="E52" s="165"/>
      <c r="F52" s="163"/>
      <c r="G52" s="165"/>
      <c r="H52" s="163"/>
      <c r="I52" s="164"/>
      <c r="J52" s="164"/>
      <c r="K52" s="164"/>
      <c r="L52" s="164"/>
      <c r="M52" s="164"/>
      <c r="N52" s="164"/>
      <c r="O52" s="164"/>
      <c r="P52" s="164"/>
      <c r="Q52" s="164"/>
      <c r="S52" s="17"/>
    </row>
    <row r="53" spans="1:48">
      <c r="A53" t="s">
        <v>11</v>
      </c>
      <c r="B53" t="s">
        <v>7</v>
      </c>
      <c r="C53" s="163"/>
      <c r="D53" s="2" t="str">
        <f>$J$2</f>
        <v xml:space="preserve">Berkshire </v>
      </c>
      <c r="E53" s="165"/>
      <c r="F53" s="164" t="s">
        <v>45</v>
      </c>
      <c r="G53" s="165"/>
      <c r="H53" s="5" t="str">
        <f>$J$1</f>
        <v xml:space="preserve">Clapham </v>
      </c>
      <c r="I53" s="164"/>
      <c r="J53" s="5" t="str">
        <f>$F$3</f>
        <v xml:space="preserve">Welwyn </v>
      </c>
      <c r="K53" s="164"/>
      <c r="L53" s="2" t="str">
        <f>$J$2</f>
        <v xml:space="preserve">Berkshire </v>
      </c>
      <c r="M53" s="164"/>
      <c r="N53" s="164"/>
      <c r="O53" s="166">
        <v>0.45833333333333331</v>
      </c>
      <c r="P53" s="164"/>
      <c r="Q53" s="166"/>
      <c r="R53" s="163"/>
      <c r="S53" s="249"/>
    </row>
    <row r="54" spans="1:48">
      <c r="A54" t="s">
        <v>18</v>
      </c>
      <c r="B54" t="s">
        <v>13</v>
      </c>
      <c r="D54" s="5" t="str">
        <f>$F$3</f>
        <v xml:space="preserve">Welwyn </v>
      </c>
      <c r="E54" s="165"/>
      <c r="F54" s="164" t="s">
        <v>45</v>
      </c>
      <c r="G54" s="165"/>
      <c r="H54" s="5" t="str">
        <f>$C$2</f>
        <v>West London II</v>
      </c>
      <c r="I54" s="2"/>
      <c r="J54" s="2" t="str">
        <f>$J$2</f>
        <v xml:space="preserve">Berkshire </v>
      </c>
      <c r="O54" s="2" t="s">
        <v>127</v>
      </c>
      <c r="Q54" s="2"/>
      <c r="R54" s="163"/>
      <c r="S54" s="249"/>
      <c r="V54" s="163"/>
      <c r="W54" s="163"/>
      <c r="X54" s="163"/>
      <c r="Y54" s="163"/>
      <c r="Z54" s="163"/>
      <c r="AA54" s="163"/>
      <c r="AB54" s="163"/>
      <c r="AC54" s="163"/>
      <c r="AD54" s="163"/>
      <c r="AE54" s="163"/>
      <c r="AF54" s="163"/>
      <c r="AG54" s="163"/>
      <c r="AH54" s="163"/>
      <c r="AI54" s="163"/>
      <c r="AJ54" s="163"/>
      <c r="AK54" s="163"/>
      <c r="AL54" s="163"/>
      <c r="AM54" s="163"/>
      <c r="AN54" s="163"/>
      <c r="AO54" s="163"/>
      <c r="AP54" s="163"/>
      <c r="AQ54" s="163"/>
      <c r="AR54" s="163"/>
      <c r="AS54" s="163"/>
      <c r="AT54" s="163"/>
      <c r="AU54" s="163"/>
      <c r="AV54" s="163"/>
    </row>
    <row r="55" spans="1:48" thickBot="1">
      <c r="A55" s="3"/>
      <c r="B55" s="3"/>
      <c r="C55" s="3"/>
      <c r="D55" s="3"/>
      <c r="E55" s="3"/>
      <c r="F55" s="3"/>
      <c r="G55" s="3"/>
      <c r="H55" s="3"/>
      <c r="I55" s="3"/>
      <c r="J55" s="4"/>
      <c r="K55" s="4"/>
      <c r="L55" s="4"/>
      <c r="M55" s="4"/>
      <c r="N55" s="4"/>
      <c r="O55" s="4"/>
      <c r="P55"/>
      <c r="Q55" s="46"/>
      <c r="R55" s="163"/>
      <c r="S55" s="249"/>
      <c r="V55" s="163"/>
      <c r="W55" s="163"/>
      <c r="X55" s="163"/>
      <c r="Y55" s="163"/>
      <c r="Z55" s="163"/>
      <c r="AA55" s="163"/>
      <c r="AB55" s="163"/>
      <c r="AC55" s="163"/>
      <c r="AD55" s="163"/>
      <c r="AE55" s="163"/>
      <c r="AF55" s="163"/>
      <c r="AG55" s="163"/>
      <c r="AH55" s="163"/>
      <c r="AI55" s="163"/>
      <c r="AJ55" s="163"/>
      <c r="AK55" s="163"/>
      <c r="AL55" s="163"/>
      <c r="AM55" s="163"/>
      <c r="AN55" s="163"/>
      <c r="AO55" s="163"/>
      <c r="AP55" s="163"/>
      <c r="AQ55" s="163"/>
      <c r="AR55" s="163"/>
      <c r="AS55" s="163"/>
      <c r="AT55" s="163"/>
      <c r="AU55" s="163"/>
      <c r="AV55" s="163"/>
    </row>
    <row r="56" spans="1:48">
      <c r="F56" s="2"/>
      <c r="H56" s="2"/>
      <c r="I56" s="2"/>
      <c r="P56"/>
      <c r="Q56" s="2"/>
    </row>
    <row r="57" spans="1:48">
      <c r="A57" s="285" t="s">
        <v>974</v>
      </c>
      <c r="B57" s="285" t="s">
        <v>976</v>
      </c>
      <c r="C57" s="250">
        <v>40587</v>
      </c>
      <c r="D57" s="2" t="str">
        <f>$T$60</f>
        <v>West London II</v>
      </c>
      <c r="F57" s="5" t="s">
        <v>45</v>
      </c>
      <c r="H57" s="2" t="str">
        <f>$T$62</f>
        <v>Hitchin</v>
      </c>
      <c r="I57" s="2"/>
      <c r="J57" s="2" t="s">
        <v>83</v>
      </c>
      <c r="K57" s="2" t="s">
        <v>23</v>
      </c>
      <c r="L57" s="2" t="s">
        <v>601</v>
      </c>
      <c r="O57" s="46">
        <v>0.45833333333333331</v>
      </c>
      <c r="Q57" s="2"/>
      <c r="T57" s="163"/>
      <c r="U57" s="163"/>
      <c r="V57" s="163"/>
      <c r="W57" s="163">
        <v>8</v>
      </c>
      <c r="X57" s="163"/>
      <c r="Y57" s="163"/>
      <c r="Z57" s="163"/>
      <c r="AA57" s="163">
        <v>9</v>
      </c>
      <c r="AB57" s="163"/>
      <c r="AC57" s="163"/>
      <c r="AD57" s="163"/>
      <c r="AE57" s="163">
        <v>10</v>
      </c>
      <c r="AF57" s="163"/>
    </row>
    <row r="58" spans="1:48">
      <c r="A58" s="285" t="s">
        <v>973</v>
      </c>
      <c r="B58" s="285" t="s">
        <v>975</v>
      </c>
      <c r="D58" s="2" t="str">
        <f>$T$59</f>
        <v>Clapham</v>
      </c>
      <c r="F58" s="2" t="s">
        <v>45</v>
      </c>
      <c r="H58" s="2" t="str">
        <f>$T$61</f>
        <v>Reading</v>
      </c>
      <c r="I58" s="2"/>
      <c r="J58" s="2" t="s">
        <v>601</v>
      </c>
      <c r="K58" s="2" t="s">
        <v>13</v>
      </c>
      <c r="O58" s="2" t="s">
        <v>127</v>
      </c>
      <c r="T58" t="s">
        <v>960</v>
      </c>
    </row>
    <row r="59" spans="1:48">
      <c r="A59" s="285"/>
      <c r="B59" s="285"/>
      <c r="I59" s="2"/>
      <c r="S59" t="s">
        <v>14</v>
      </c>
      <c r="T59" t="s">
        <v>19</v>
      </c>
      <c r="W59" t="s">
        <v>13</v>
      </c>
      <c r="X59" t="s">
        <v>9</v>
      </c>
      <c r="AA59" t="s">
        <v>14</v>
      </c>
      <c r="AB59" t="s">
        <v>13</v>
      </c>
      <c r="AE59" t="s">
        <v>23</v>
      </c>
      <c r="AF59" t="s">
        <v>13</v>
      </c>
    </row>
    <row r="60" spans="1:48">
      <c r="A60" s="285" t="s">
        <v>978</v>
      </c>
      <c r="B60" s="285" t="s">
        <v>980</v>
      </c>
      <c r="D60" s="2" t="str">
        <f>$T$64</f>
        <v>Rosemedians</v>
      </c>
      <c r="F60" s="2" t="s">
        <v>45</v>
      </c>
      <c r="H60" s="2" t="str">
        <f>$T$66</f>
        <v>Welwyn</v>
      </c>
      <c r="I60" s="2"/>
      <c r="J60" s="2" t="s">
        <v>600</v>
      </c>
      <c r="K60" s="2" t="s">
        <v>7</v>
      </c>
      <c r="L60" s="2" t="s">
        <v>603</v>
      </c>
      <c r="O60" s="46">
        <v>0.45833333333333331</v>
      </c>
      <c r="S60" t="s">
        <v>13</v>
      </c>
      <c r="T60" t="s">
        <v>601</v>
      </c>
      <c r="W60" t="s">
        <v>14</v>
      </c>
      <c r="X60" t="s">
        <v>23</v>
      </c>
      <c r="AA60" t="s">
        <v>9</v>
      </c>
      <c r="AB60" t="s">
        <v>23</v>
      </c>
      <c r="AE60" t="s">
        <v>9</v>
      </c>
      <c r="AF60" t="s">
        <v>14</v>
      </c>
    </row>
    <row r="61" spans="1:48">
      <c r="A61" s="285" t="s">
        <v>977</v>
      </c>
      <c r="B61" s="285" t="s">
        <v>979</v>
      </c>
      <c r="D61" s="2" t="str">
        <f>$T$63</f>
        <v>Blackheath Storm</v>
      </c>
      <c r="F61" s="2" t="s">
        <v>45</v>
      </c>
      <c r="H61" s="2" t="str">
        <f>$T$65</f>
        <v>Putney II</v>
      </c>
      <c r="I61" s="2"/>
      <c r="J61" s="2" t="s">
        <v>603</v>
      </c>
      <c r="K61" s="2" t="s">
        <v>18</v>
      </c>
      <c r="O61" s="2" t="s">
        <v>127</v>
      </c>
      <c r="S61" t="s">
        <v>23</v>
      </c>
      <c r="T61" t="s">
        <v>83</v>
      </c>
    </row>
    <row r="62" spans="1:48" thickBot="1">
      <c r="A62" s="286"/>
      <c r="B62" s="286"/>
      <c r="C62" s="3"/>
      <c r="D62" s="4"/>
      <c r="E62" s="3"/>
      <c r="F62" s="4"/>
      <c r="G62" s="3"/>
      <c r="H62" s="4"/>
      <c r="I62" s="4"/>
      <c r="J62" s="4"/>
      <c r="K62" s="4"/>
      <c r="L62" s="4"/>
      <c r="M62" s="4"/>
      <c r="N62" s="4"/>
      <c r="O62" s="4"/>
      <c r="P62"/>
      <c r="S62" t="s">
        <v>9</v>
      </c>
      <c r="T62" t="s">
        <v>559</v>
      </c>
      <c r="W62" t="s">
        <v>18</v>
      </c>
      <c r="X62" t="s">
        <v>11</v>
      </c>
      <c r="AA62" t="s">
        <v>20</v>
      </c>
      <c r="AB62" t="s">
        <v>18</v>
      </c>
      <c r="AE62" t="s">
        <v>7</v>
      </c>
      <c r="AF62" t="s">
        <v>18</v>
      </c>
    </row>
    <row r="63" spans="1:48">
      <c r="A63" s="287"/>
      <c r="B63" s="287"/>
      <c r="C63" s="245"/>
      <c r="D63" s="245"/>
      <c r="E63" s="246"/>
      <c r="F63" s="247"/>
      <c r="G63" s="246"/>
      <c r="H63" s="247"/>
      <c r="I63" s="247"/>
      <c r="J63" s="247"/>
      <c r="K63" s="247"/>
      <c r="L63" s="247"/>
      <c r="M63" s="247"/>
      <c r="N63" s="247"/>
      <c r="O63" s="247"/>
      <c r="P63"/>
      <c r="S63" t="s">
        <v>20</v>
      </c>
      <c r="T63" t="s">
        <v>956</v>
      </c>
      <c r="W63" t="s">
        <v>20</v>
      </c>
      <c r="X63" t="s">
        <v>7</v>
      </c>
      <c r="AA63" t="s">
        <v>11</v>
      </c>
      <c r="AB63" t="s">
        <v>7</v>
      </c>
      <c r="AE63" t="s">
        <v>11</v>
      </c>
      <c r="AF63" t="s">
        <v>20</v>
      </c>
    </row>
    <row r="64" spans="1:48">
      <c r="A64" s="288" t="s">
        <v>973</v>
      </c>
      <c r="B64" s="288" t="s">
        <v>974</v>
      </c>
      <c r="C64" s="250">
        <v>40608</v>
      </c>
      <c r="D64" s="2" t="str">
        <f>$T$59</f>
        <v>Clapham</v>
      </c>
      <c r="F64" s="2" t="s">
        <v>45</v>
      </c>
      <c r="H64" s="2" t="str">
        <f>$T$60</f>
        <v>West London II</v>
      </c>
      <c r="I64" s="2"/>
      <c r="J64" s="2" t="s">
        <v>559</v>
      </c>
      <c r="K64" s="2" t="s">
        <v>9</v>
      </c>
      <c r="L64" s="2" t="s">
        <v>19</v>
      </c>
      <c r="O64" s="46">
        <v>0.45833333333333331</v>
      </c>
      <c r="P64"/>
      <c r="S64" t="s">
        <v>18</v>
      </c>
      <c r="T64" t="s">
        <v>603</v>
      </c>
    </row>
    <row r="65" spans="1:48">
      <c r="A65" s="285" t="s">
        <v>976</v>
      </c>
      <c r="B65" s="285" t="s">
        <v>975</v>
      </c>
      <c r="C65" s="2"/>
      <c r="D65" s="2" t="str">
        <f>$T$62</f>
        <v>Hitchin</v>
      </c>
      <c r="F65" s="2" t="s">
        <v>45</v>
      </c>
      <c r="H65" s="2" t="str">
        <f>$T$61</f>
        <v>Reading</v>
      </c>
      <c r="I65" s="2"/>
      <c r="J65" s="2" t="s">
        <v>19</v>
      </c>
      <c r="K65" s="2" t="s">
        <v>14</v>
      </c>
      <c r="O65" s="2" t="s">
        <v>127</v>
      </c>
      <c r="P65"/>
      <c r="S65" t="s">
        <v>7</v>
      </c>
      <c r="T65" t="s">
        <v>600</v>
      </c>
    </row>
    <row r="66" spans="1:48">
      <c r="A66" s="285"/>
      <c r="B66" s="285"/>
      <c r="C66" s="2"/>
      <c r="F66" s="2"/>
      <c r="I66" s="2"/>
      <c r="P66"/>
      <c r="S66" t="s">
        <v>11</v>
      </c>
      <c r="T66" t="s">
        <v>752</v>
      </c>
    </row>
    <row r="67" spans="1:48">
      <c r="A67" s="285" t="s">
        <v>977</v>
      </c>
      <c r="B67" s="285" t="s">
        <v>978</v>
      </c>
      <c r="C67" s="2"/>
      <c r="D67" s="2" t="str">
        <f>$T$63</f>
        <v>Blackheath Storm</v>
      </c>
      <c r="F67" s="2" t="s">
        <v>45</v>
      </c>
      <c r="H67" s="2" t="str">
        <f>$T$64</f>
        <v>Rosemedians</v>
      </c>
      <c r="I67" s="2"/>
      <c r="J67" s="2" t="s">
        <v>752</v>
      </c>
      <c r="K67" s="2" t="s">
        <v>11</v>
      </c>
      <c r="L67" s="2" t="s">
        <v>956</v>
      </c>
      <c r="O67" s="46">
        <v>0.45833333333333331</v>
      </c>
      <c r="P67"/>
      <c r="Q67" s="46"/>
    </row>
    <row r="68" spans="1:48">
      <c r="A68" s="285" t="s">
        <v>980</v>
      </c>
      <c r="B68" s="285" t="s">
        <v>979</v>
      </c>
      <c r="C68" s="2"/>
      <c r="D68" s="2" t="str">
        <f>$T$66</f>
        <v>Welwyn</v>
      </c>
      <c r="F68" s="2" t="s">
        <v>45</v>
      </c>
      <c r="H68" s="2" t="str">
        <f>$T$65</f>
        <v>Putney II</v>
      </c>
      <c r="I68" s="2"/>
      <c r="J68" s="2" t="s">
        <v>15</v>
      </c>
      <c r="K68" s="2" t="s">
        <v>20</v>
      </c>
      <c r="O68" s="2" t="s">
        <v>127</v>
      </c>
      <c r="P68"/>
      <c r="Q68" s="2"/>
    </row>
    <row r="69" spans="1:48" thickBot="1">
      <c r="A69" s="286"/>
      <c r="B69" s="286"/>
      <c r="C69" s="4"/>
      <c r="D69" s="4"/>
      <c r="E69" s="3"/>
      <c r="F69" s="4"/>
      <c r="G69" s="3"/>
      <c r="H69" s="4"/>
      <c r="I69" s="4"/>
      <c r="J69" s="4"/>
      <c r="K69" s="4"/>
      <c r="L69" s="4"/>
      <c r="M69" s="4"/>
      <c r="N69" s="4"/>
      <c r="O69" s="4"/>
      <c r="P69"/>
      <c r="Q69" s="46"/>
      <c r="V69" s="163"/>
      <c r="W69" s="163"/>
      <c r="X69" s="163"/>
      <c r="Y69" s="163"/>
      <c r="Z69" s="163"/>
      <c r="AA69" s="163"/>
      <c r="AB69" s="163"/>
      <c r="AC69" s="163"/>
      <c r="AD69" s="163"/>
      <c r="AE69" s="163"/>
      <c r="AF69" s="163"/>
      <c r="AG69" s="163"/>
      <c r="AH69" s="163"/>
      <c r="AI69" s="163"/>
      <c r="AJ69" s="163"/>
      <c r="AK69" s="163"/>
      <c r="AL69" s="163"/>
      <c r="AM69" s="163"/>
      <c r="AN69" s="163"/>
      <c r="AO69" s="163"/>
      <c r="AP69" s="163"/>
      <c r="AQ69" s="163"/>
      <c r="AR69" s="163"/>
      <c r="AS69" s="163"/>
      <c r="AT69" s="163"/>
      <c r="AU69" s="163"/>
      <c r="AV69" s="163"/>
    </row>
    <row r="70" spans="1:48">
      <c r="A70" s="285"/>
      <c r="B70" s="285"/>
      <c r="I70" s="2"/>
      <c r="P70"/>
      <c r="Q70" s="2"/>
    </row>
    <row r="71" spans="1:48">
      <c r="A71" s="285" t="s">
        <v>975</v>
      </c>
      <c r="B71" s="285" t="s">
        <v>974</v>
      </c>
      <c r="C71" s="250">
        <v>40622</v>
      </c>
      <c r="D71" s="2" t="str">
        <f>$T$61</f>
        <v>Reading</v>
      </c>
      <c r="F71" s="2" t="s">
        <v>45</v>
      </c>
      <c r="H71" s="2" t="str">
        <f>$T$60</f>
        <v>West London II</v>
      </c>
      <c r="I71" s="2"/>
      <c r="J71" s="2" t="s">
        <v>19</v>
      </c>
      <c r="K71" s="2" t="s">
        <v>14</v>
      </c>
      <c r="L71" s="2" t="s">
        <v>83</v>
      </c>
      <c r="O71" s="46">
        <v>0.45833333333333331</v>
      </c>
      <c r="Q71" s="46"/>
    </row>
    <row r="72" spans="1:48">
      <c r="A72" s="285" t="s">
        <v>976</v>
      </c>
      <c r="B72" s="285" t="s">
        <v>973</v>
      </c>
      <c r="D72" s="2" t="str">
        <f>$T$62</f>
        <v>Hitchin</v>
      </c>
      <c r="F72" s="2" t="s">
        <v>45</v>
      </c>
      <c r="H72" s="2" t="str">
        <f>$T$59</f>
        <v>Clapham</v>
      </c>
      <c r="I72" s="2"/>
      <c r="J72" s="2" t="s">
        <v>83</v>
      </c>
      <c r="K72" s="2" t="s">
        <v>23</v>
      </c>
      <c r="O72" s="2" t="s">
        <v>127</v>
      </c>
      <c r="Q72" s="2"/>
    </row>
    <row r="73" spans="1:48">
      <c r="A73" s="285"/>
      <c r="B73" s="285"/>
      <c r="I73" s="2"/>
      <c r="Q73" s="46"/>
    </row>
    <row r="74" spans="1:48">
      <c r="A74" s="285" t="s">
        <v>979</v>
      </c>
      <c r="B74" s="285" t="s">
        <v>978</v>
      </c>
      <c r="D74" s="2" t="str">
        <f>$T$65</f>
        <v>Putney II</v>
      </c>
      <c r="F74" s="2" t="s">
        <v>45</v>
      </c>
      <c r="H74" s="2" t="str">
        <f>$T$64</f>
        <v>Rosemedians</v>
      </c>
      <c r="I74" s="2"/>
      <c r="J74" s="2" t="s">
        <v>15</v>
      </c>
      <c r="K74" s="2" t="s">
        <v>20</v>
      </c>
      <c r="L74" s="2" t="s">
        <v>600</v>
      </c>
      <c r="O74" s="46">
        <v>0.45833333333333331</v>
      </c>
      <c r="Q74" s="46"/>
    </row>
    <row r="75" spans="1:48" s="163" customFormat="1">
      <c r="A75" s="254" t="s">
        <v>980</v>
      </c>
      <c r="B75" s="254" t="s">
        <v>977</v>
      </c>
      <c r="D75" s="2" t="str">
        <f>$T$66</f>
        <v>Welwyn</v>
      </c>
      <c r="E75" s="47"/>
      <c r="F75" s="164" t="s">
        <v>45</v>
      </c>
      <c r="G75" s="47"/>
      <c r="H75" s="2" t="str">
        <f>$T$63</f>
        <v>Blackheath Storm</v>
      </c>
      <c r="J75" s="164" t="s">
        <v>600</v>
      </c>
      <c r="K75" s="164" t="s">
        <v>7</v>
      </c>
      <c r="L75" s="164"/>
      <c r="M75" s="164"/>
      <c r="N75" s="164"/>
      <c r="O75" s="164" t="s">
        <v>127</v>
      </c>
      <c r="P75" s="164"/>
      <c r="Q75" s="164"/>
      <c r="V75"/>
      <c r="W75"/>
      <c r="X75"/>
      <c r="Y75"/>
      <c r="Z75"/>
      <c r="AA75"/>
      <c r="AB75"/>
      <c r="AC75"/>
      <c r="AD75"/>
      <c r="AE75"/>
      <c r="AF75"/>
      <c r="AG75"/>
      <c r="AH75"/>
      <c r="AI75"/>
      <c r="AJ75"/>
      <c r="AK75"/>
      <c r="AL75"/>
      <c r="AM75"/>
      <c r="AN75"/>
      <c r="AO75"/>
      <c r="AP75"/>
      <c r="AQ75"/>
      <c r="AR75"/>
      <c r="AS75"/>
      <c r="AT75"/>
      <c r="AU75"/>
      <c r="AV75"/>
    </row>
    <row r="76" spans="1:48" thickBot="1">
      <c r="A76" s="3"/>
      <c r="B76" s="3"/>
      <c r="C76" s="3"/>
      <c r="D76" s="4"/>
      <c r="E76" s="3"/>
      <c r="F76" s="4"/>
      <c r="G76" s="3"/>
      <c r="H76" s="4"/>
      <c r="I76" s="4"/>
      <c r="J76" s="4"/>
      <c r="K76" s="4"/>
      <c r="L76" s="4"/>
      <c r="M76" s="4"/>
      <c r="N76" s="4"/>
      <c r="O76" s="4"/>
      <c r="P76"/>
      <c r="Q76" s="46"/>
    </row>
    <row r="77" spans="1:48" ht="16.5" customHeight="1">
      <c r="C77" s="2"/>
      <c r="D77" s="2"/>
      <c r="F77" s="2"/>
      <c r="H77" s="2"/>
      <c r="I77" s="2"/>
      <c r="O77"/>
      <c r="P77"/>
    </row>
    <row r="78" spans="1:48" ht="16.5" customHeight="1">
      <c r="C78" s="248">
        <v>40636</v>
      </c>
      <c r="D78" s="164" t="s">
        <v>952</v>
      </c>
      <c r="E78" s="165"/>
      <c r="F78" s="164" t="s">
        <v>45</v>
      </c>
      <c r="G78" s="165"/>
      <c r="H78" s="164" t="s">
        <v>954</v>
      </c>
      <c r="I78" s="164"/>
      <c r="J78" s="164"/>
      <c r="K78" s="164"/>
      <c r="L78" s="164"/>
      <c r="M78" s="164"/>
      <c r="N78" s="164"/>
      <c r="O78" s="166">
        <v>0.45833333333333331</v>
      </c>
      <c r="P78"/>
    </row>
    <row r="79" spans="1:48" ht="16.5" customHeight="1">
      <c r="C79" s="164"/>
      <c r="D79" s="164"/>
      <c r="E79" s="165"/>
      <c r="F79" s="164" t="s">
        <v>45</v>
      </c>
      <c r="G79" s="165"/>
      <c r="H79" s="164"/>
      <c r="I79" s="164"/>
      <c r="J79" s="164"/>
      <c r="K79" s="164"/>
      <c r="L79" s="164"/>
      <c r="M79" s="164"/>
      <c r="N79" s="164"/>
      <c r="O79" s="164" t="s">
        <v>127</v>
      </c>
      <c r="P79"/>
    </row>
    <row r="80" spans="1:48" ht="16.5" customHeight="1">
      <c r="C80" s="164"/>
      <c r="D80" s="164"/>
      <c r="E80" s="165"/>
      <c r="F80" s="164"/>
      <c r="G80" s="165"/>
      <c r="H80" s="164"/>
      <c r="I80" s="164"/>
      <c r="J80" s="164"/>
      <c r="K80" s="164"/>
      <c r="L80" s="164"/>
      <c r="M80" s="164"/>
      <c r="N80" s="164"/>
      <c r="O80" s="164"/>
      <c r="P80"/>
    </row>
    <row r="81" spans="1:16" ht="16.5" customHeight="1">
      <c r="C81" s="164"/>
      <c r="D81" s="164"/>
      <c r="E81" s="165"/>
      <c r="F81" s="164" t="s">
        <v>45</v>
      </c>
      <c r="G81" s="165"/>
      <c r="H81" s="164"/>
      <c r="I81" s="164"/>
      <c r="J81" s="164"/>
      <c r="K81" s="164"/>
      <c r="L81" s="164"/>
      <c r="M81" s="164"/>
      <c r="N81" s="164"/>
      <c r="O81" s="166">
        <v>0.45833333333333331</v>
      </c>
      <c r="P81"/>
    </row>
    <row r="82" spans="1:16" ht="16.5" customHeight="1">
      <c r="C82" s="164"/>
      <c r="D82" s="164"/>
      <c r="E82" s="165"/>
      <c r="F82" s="164" t="s">
        <v>45</v>
      </c>
      <c r="G82" s="165"/>
      <c r="H82" s="164"/>
      <c r="I82" s="164"/>
      <c r="J82" s="164"/>
      <c r="K82" s="164"/>
      <c r="L82" s="164"/>
      <c r="M82" s="164"/>
      <c r="N82" s="164"/>
      <c r="O82" s="164" t="s">
        <v>127</v>
      </c>
      <c r="P82"/>
    </row>
    <row r="83" spans="1:16" ht="16.5" customHeight="1">
      <c r="C83" s="2"/>
      <c r="D83" s="2"/>
      <c r="F83" s="2"/>
      <c r="H83" s="2"/>
      <c r="I83" s="2"/>
      <c r="O83"/>
      <c r="P83"/>
    </row>
    <row r="84" spans="1:16" ht="16.5" thickBot="1">
      <c r="A84" s="4"/>
      <c r="B84" s="4"/>
      <c r="C84" s="3"/>
      <c r="D84" s="3"/>
      <c r="E84" s="48"/>
      <c r="F84" s="3"/>
      <c r="G84" s="48"/>
      <c r="H84" s="3"/>
      <c r="I84" s="3"/>
      <c r="J84" s="3"/>
      <c r="K84" s="3"/>
      <c r="L84" s="3"/>
      <c r="M84" s="3"/>
      <c r="N84" s="3"/>
      <c r="O84" s="3"/>
      <c r="P84"/>
    </row>
    <row r="85" spans="1:16">
      <c r="C85" s="2"/>
      <c r="D85" s="2"/>
      <c r="F85" s="2"/>
      <c r="H85" s="2"/>
      <c r="I85" s="2"/>
      <c r="O85"/>
      <c r="P85"/>
    </row>
    <row r="86" spans="1:16">
      <c r="A86" s="8"/>
      <c r="B86" s="8"/>
      <c r="C86" s="248">
        <v>40650</v>
      </c>
      <c r="D86" s="164" t="s">
        <v>953</v>
      </c>
      <c r="E86" s="165"/>
      <c r="F86" s="244" t="s">
        <v>45</v>
      </c>
      <c r="G86" s="165"/>
      <c r="H86" s="164" t="s">
        <v>954</v>
      </c>
      <c r="I86" s="164"/>
      <c r="J86" s="164"/>
      <c r="K86" s="164"/>
      <c r="L86" s="164"/>
      <c r="M86" s="164"/>
      <c r="N86" s="164"/>
      <c r="O86" s="166">
        <v>0.45833333333333331</v>
      </c>
      <c r="P86"/>
    </row>
    <row r="87" spans="1:16">
      <c r="A87" s="8"/>
      <c r="B87" s="8"/>
      <c r="C87" s="248"/>
      <c r="D87" s="244"/>
      <c r="E87" s="165"/>
      <c r="F87" s="244" t="s">
        <v>45</v>
      </c>
      <c r="G87" s="165"/>
      <c r="H87" s="244"/>
      <c r="I87" s="164"/>
      <c r="J87" s="164"/>
      <c r="K87" s="164"/>
      <c r="L87" s="164"/>
      <c r="M87" s="164"/>
      <c r="N87" s="164"/>
      <c r="O87" s="166" t="s">
        <v>127</v>
      </c>
      <c r="P87"/>
    </row>
    <row r="88" spans="1:16">
      <c r="A88" s="8"/>
      <c r="B88" s="8"/>
      <c r="C88" s="9"/>
      <c r="D88" s="5"/>
      <c r="F88" s="5"/>
      <c r="H88" s="5"/>
      <c r="I88" s="2"/>
      <c r="O88" s="46"/>
      <c r="P88"/>
    </row>
    <row r="89" spans="1:16">
      <c r="A89" s="8"/>
      <c r="B89" s="8"/>
      <c r="C89" s="9"/>
      <c r="D89" s="5"/>
      <c r="F89" s="5"/>
      <c r="H89" s="5"/>
      <c r="I89" s="2"/>
      <c r="O89" s="46"/>
      <c r="P89"/>
    </row>
    <row r="90" spans="1:16">
      <c r="A90" s="8"/>
      <c r="B90" s="8"/>
      <c r="C90" s="9"/>
      <c r="D90" s="5"/>
      <c r="F90" s="5"/>
      <c r="H90" s="5"/>
      <c r="I90" s="2"/>
      <c r="O90" s="46"/>
      <c r="P90"/>
    </row>
    <row r="91" spans="1:16" ht="16.5" thickBot="1">
      <c r="A91" s="4"/>
      <c r="B91" s="4"/>
      <c r="C91" s="3"/>
      <c r="D91" s="3"/>
      <c r="E91" s="48"/>
      <c r="F91" s="3"/>
      <c r="G91" s="48"/>
      <c r="H91" s="3"/>
      <c r="I91" s="3"/>
      <c r="J91" s="3"/>
      <c r="K91" s="3"/>
      <c r="L91" s="3"/>
      <c r="M91" s="3"/>
      <c r="N91" s="3"/>
      <c r="O91" s="3"/>
      <c r="P91"/>
    </row>
    <row r="92" spans="1:16" ht="16.5" hidden="1" thickBot="1">
      <c r="A92" s="2"/>
      <c r="B92" s="2"/>
      <c r="D92" s="103" t="s">
        <v>51</v>
      </c>
      <c r="E92" s="503" t="s">
        <v>491</v>
      </c>
      <c r="F92" s="503"/>
      <c r="G92" s="503"/>
      <c r="H92" s="103" t="s">
        <v>379</v>
      </c>
      <c r="I92" s="103"/>
      <c r="J92" s="103" t="s">
        <v>380</v>
      </c>
      <c r="K92"/>
      <c r="L92"/>
      <c r="M92"/>
      <c r="N92"/>
      <c r="O92"/>
      <c r="P92"/>
    </row>
    <row r="93" spans="1:16" ht="15" hidden="1">
      <c r="A93" s="2"/>
      <c r="B93" s="2"/>
      <c r="D93" s="101" t="str">
        <f>C1</f>
        <v>Blackheath Storm</v>
      </c>
      <c r="E93" s="494">
        <f>COUNTIF(D8:H76,C1)</f>
        <v>10</v>
      </c>
      <c r="F93" s="494"/>
      <c r="G93" s="494"/>
      <c r="H93" s="2">
        <f>COUNTIF(J6:J76,C1)</f>
        <v>3</v>
      </c>
      <c r="J93" s="2">
        <f>COUNTIF(L7:L76,C1)</f>
        <v>3</v>
      </c>
      <c r="K93"/>
      <c r="L93"/>
      <c r="M93"/>
      <c r="N93"/>
      <c r="O93"/>
      <c r="P93"/>
    </row>
    <row r="94" spans="1:16" ht="15" hidden="1">
      <c r="A94" s="2"/>
      <c r="B94" s="2"/>
      <c r="D94" s="101" t="str">
        <f>C2</f>
        <v>West London II</v>
      </c>
      <c r="E94" s="494">
        <f>COUNTIF(D8:H76,C2)</f>
        <v>10</v>
      </c>
      <c r="F94" s="494"/>
      <c r="G94" s="494"/>
      <c r="H94" s="2">
        <f>COUNTIF(J7:J76,C2)</f>
        <v>4</v>
      </c>
      <c r="J94" s="2">
        <f>COUNTIF(L7:L76,C2)</f>
        <v>3</v>
      </c>
      <c r="K94"/>
      <c r="L94"/>
      <c r="M94"/>
      <c r="N94"/>
      <c r="O94"/>
      <c r="P94"/>
    </row>
    <row r="95" spans="1:16" ht="15" hidden="1">
      <c r="A95" s="2"/>
      <c r="B95" s="2"/>
      <c r="D95" s="101" t="str">
        <f>C3</f>
        <v>Reading</v>
      </c>
      <c r="E95" s="494">
        <f>COUNTIF(D8:H76,C3)</f>
        <v>10</v>
      </c>
      <c r="F95" s="494"/>
      <c r="G95" s="494"/>
      <c r="H95" s="2">
        <f>COUNTIF(J7:J76,C3)</f>
        <v>6</v>
      </c>
      <c r="J95" s="2">
        <f>COUNTIF(L7:L76,C3)</f>
        <v>3</v>
      </c>
      <c r="K95"/>
      <c r="L95"/>
      <c r="M95"/>
      <c r="N95"/>
      <c r="O95"/>
      <c r="P95"/>
    </row>
    <row r="96" spans="1:16" ht="15" hidden="1">
      <c r="A96" s="2"/>
      <c r="B96" s="2"/>
      <c r="D96" s="104" t="str">
        <f>F1</f>
        <v>Putney II</v>
      </c>
      <c r="E96" s="494">
        <f>COUNTIF(D8:H76,F1)</f>
        <v>10</v>
      </c>
      <c r="F96" s="494"/>
      <c r="G96" s="494"/>
      <c r="H96" s="2">
        <f>COUNTIF(J7:J76,F1)</f>
        <v>5</v>
      </c>
      <c r="J96" s="2">
        <f>COUNTIF(L7:L76,F1)</f>
        <v>3</v>
      </c>
      <c r="K96"/>
      <c r="L96"/>
      <c r="M96"/>
      <c r="N96"/>
      <c r="O96"/>
      <c r="P96"/>
    </row>
    <row r="97" spans="1:16" ht="15" hidden="1">
      <c r="A97" s="2"/>
      <c r="B97" s="2"/>
      <c r="D97" s="104" t="str">
        <f>F2</f>
        <v xml:space="preserve">Hitchin </v>
      </c>
      <c r="E97" s="494">
        <f>COUNTIF(D5:H76,F2)</f>
        <v>7</v>
      </c>
      <c r="F97" s="494"/>
      <c r="G97" s="494"/>
      <c r="H97" s="2">
        <f>COUNTIF(J7:J76,F2)</f>
        <v>3</v>
      </c>
      <c r="J97" s="2">
        <f>COUNTIF(L7:L76,F2)</f>
        <v>1</v>
      </c>
      <c r="K97"/>
      <c r="L97"/>
      <c r="M97"/>
      <c r="N97"/>
      <c r="O97"/>
      <c r="P97"/>
    </row>
    <row r="98" spans="1:16" ht="15" hidden="1">
      <c r="A98" s="2"/>
      <c r="B98" s="2"/>
      <c r="D98" s="104" t="str">
        <f>F3</f>
        <v xml:space="preserve">Welwyn </v>
      </c>
      <c r="E98" s="494">
        <f>COUNTIF(D8:H76,F3)</f>
        <v>7</v>
      </c>
      <c r="F98" s="494"/>
      <c r="G98" s="494"/>
      <c r="H98" s="2">
        <f>COUNTIF(J7:J76,F3)</f>
        <v>4</v>
      </c>
      <c r="J98" s="2">
        <f>COUNTIF(L7:L76,F3)</f>
        <v>1</v>
      </c>
      <c r="K98"/>
      <c r="L98"/>
      <c r="M98"/>
      <c r="N98"/>
      <c r="O98"/>
      <c r="P98"/>
    </row>
    <row r="99" spans="1:16" ht="15" hidden="1">
      <c r="A99" s="2"/>
      <c r="B99" s="2"/>
      <c r="D99" s="104" t="str">
        <f>J1</f>
        <v xml:space="preserve">Clapham </v>
      </c>
      <c r="E99" s="494">
        <f>COUNTIF(D8:H76,J1)</f>
        <v>7</v>
      </c>
      <c r="F99" s="494"/>
      <c r="G99" s="494"/>
      <c r="H99" s="2">
        <f>COUNTIF(J7:J76,J1)</f>
        <v>4</v>
      </c>
      <c r="J99" s="2">
        <f>COUNTIF(L7:L76,J1)</f>
        <v>2</v>
      </c>
      <c r="K99"/>
      <c r="L99"/>
      <c r="M99"/>
      <c r="N99"/>
      <c r="O99"/>
      <c r="P99"/>
    </row>
    <row r="100" spans="1:16" ht="15" hidden="1">
      <c r="A100" s="2"/>
      <c r="B100" s="2"/>
      <c r="D100" s="104" t="str">
        <f>J2</f>
        <v xml:space="preserve">Berkshire </v>
      </c>
      <c r="E100" s="494">
        <f>COUNTIF(D8:H76,J2)</f>
        <v>7</v>
      </c>
      <c r="F100" s="494"/>
      <c r="G100" s="494"/>
      <c r="H100" s="2">
        <f>COUNTIF(J7:J76,J2)</f>
        <v>4</v>
      </c>
      <c r="J100" s="2">
        <f>COUNTIF(L7:L76,J2)</f>
        <v>2</v>
      </c>
      <c r="K100"/>
      <c r="L100"/>
      <c r="M100"/>
      <c r="N100"/>
      <c r="O100"/>
      <c r="P100"/>
    </row>
    <row r="101" spans="1:16" ht="15" hidden="1">
      <c r="A101" s="2"/>
      <c r="B101" s="2"/>
      <c r="D101" s="104">
        <f>J3</f>
        <v>0</v>
      </c>
      <c r="E101" s="494">
        <f>COUNTIF(D8:H76,J3)</f>
        <v>0</v>
      </c>
      <c r="F101" s="494"/>
      <c r="G101" s="494"/>
      <c r="H101" s="2">
        <f>COUNTIF(J7:J76,J3)</f>
        <v>0</v>
      </c>
      <c r="J101" s="2">
        <f>COUNTIF(L7:L76,J3)</f>
        <v>0</v>
      </c>
      <c r="K101"/>
      <c r="L101"/>
      <c r="M101"/>
      <c r="N101"/>
      <c r="O101"/>
      <c r="P101"/>
    </row>
    <row r="102" spans="1:16" hidden="1" thickBot="1">
      <c r="A102" s="2"/>
      <c r="B102" s="2"/>
      <c r="D102" s="105"/>
      <c r="E102" s="3"/>
      <c r="F102" s="3"/>
      <c r="G102" s="3"/>
      <c r="H102" s="4"/>
      <c r="I102" s="3"/>
      <c r="J102" s="106"/>
      <c r="K102"/>
      <c r="L102"/>
      <c r="M102"/>
      <c r="N102"/>
      <c r="O102"/>
      <c r="P102"/>
    </row>
    <row r="103" spans="1:16" hidden="1">
      <c r="A103" s="2"/>
      <c r="B103" s="2"/>
      <c r="J103"/>
      <c r="K103"/>
      <c r="L103"/>
      <c r="M103"/>
      <c r="N103"/>
      <c r="O103"/>
      <c r="P103"/>
    </row>
    <row r="104" spans="1:16" hidden="1">
      <c r="A104" s="2"/>
      <c r="B104" s="2"/>
      <c r="H104" s="2"/>
      <c r="I104" s="2"/>
      <c r="K104"/>
      <c r="L104"/>
      <c r="M104"/>
      <c r="N104"/>
      <c r="O104"/>
      <c r="P104"/>
    </row>
    <row r="105" spans="1:16" hidden="1">
      <c r="A105" s="2"/>
      <c r="B105" s="2"/>
      <c r="M105"/>
      <c r="N105"/>
      <c r="O105"/>
      <c r="P105"/>
    </row>
    <row r="106" spans="1:16" ht="16.5" hidden="1" thickBot="1">
      <c r="A106" s="2"/>
      <c r="B106" s="2"/>
      <c r="C106" s="103" t="s">
        <v>605</v>
      </c>
      <c r="D106" s="103" t="s">
        <v>127</v>
      </c>
      <c r="E106"/>
      <c r="H106" s="127"/>
      <c r="I106" s="127"/>
      <c r="J106" s="102" t="s">
        <v>605</v>
      </c>
      <c r="K106" s="102"/>
      <c r="L106" s="102" t="s">
        <v>127</v>
      </c>
      <c r="M106"/>
      <c r="N106"/>
      <c r="O106"/>
      <c r="P106"/>
    </row>
    <row r="107" spans="1:16" hidden="1">
      <c r="A107" s="2"/>
      <c r="B107" s="2"/>
      <c r="C107" s="125" t="str">
        <f>D8</f>
        <v>West London II</v>
      </c>
      <c r="D107" t="str">
        <f>D9</f>
        <v>Blackheath Storm</v>
      </c>
      <c r="E107"/>
      <c r="H107" s="126"/>
      <c r="I107" s="126"/>
      <c r="J107" s="126"/>
      <c r="K107" s="126"/>
      <c r="L107" s="126"/>
      <c r="M107"/>
      <c r="N107"/>
      <c r="O107"/>
      <c r="P107"/>
    </row>
    <row r="108" spans="1:16" hidden="1">
      <c r="A108" s="2"/>
      <c r="B108" s="2"/>
      <c r="C108" s="125" t="str">
        <f>H8</f>
        <v xml:space="preserve">Clapham </v>
      </c>
      <c r="D108" t="str">
        <f>H9</f>
        <v xml:space="preserve">Berkshire </v>
      </c>
      <c r="E108"/>
      <c r="H108" t="str">
        <f>C1</f>
        <v>Blackheath Storm</v>
      </c>
      <c r="I108">
        <f>J108+L108</f>
        <v>8</v>
      </c>
      <c r="J108" s="2">
        <f>COUNTIF(C107:C142,H108)</f>
        <v>4</v>
      </c>
      <c r="L108" s="2">
        <f>COUNTIF(D107:D142,H108)</f>
        <v>4</v>
      </c>
      <c r="N108"/>
      <c r="O108"/>
      <c r="P108"/>
    </row>
    <row r="109" spans="1:16" hidden="1">
      <c r="A109" s="2"/>
      <c r="B109" s="2"/>
      <c r="C109" s="125" t="str">
        <f>D11</f>
        <v>Reading</v>
      </c>
      <c r="D109" t="str">
        <f>D12</f>
        <v xml:space="preserve">Hitchin </v>
      </c>
      <c r="E109"/>
      <c r="H109" t="str">
        <f>C2</f>
        <v>West London II</v>
      </c>
      <c r="I109">
        <f t="shared" ref="I109:I116" si="1">J109+L109</f>
        <v>8</v>
      </c>
      <c r="J109" s="2">
        <f>COUNTIF(C107:C142,H109)</f>
        <v>6</v>
      </c>
      <c r="L109" s="2">
        <f>COUNTIF(D107:D142,H109)</f>
        <v>2</v>
      </c>
      <c r="N109"/>
      <c r="O109"/>
      <c r="P109"/>
    </row>
    <row r="110" spans="1:16" hidden="1">
      <c r="A110" s="2"/>
      <c r="B110" s="2"/>
      <c r="C110" s="125" t="str">
        <f>H11</f>
        <v xml:space="preserve">Welwyn </v>
      </c>
      <c r="D110" t="str">
        <f>H12</f>
        <v>Putney II</v>
      </c>
      <c r="E110"/>
      <c r="H110" t="str">
        <f>C3</f>
        <v>Reading</v>
      </c>
      <c r="I110">
        <f t="shared" si="1"/>
        <v>8</v>
      </c>
      <c r="J110" s="2">
        <f>COUNTIF(C107:C142,H110)</f>
        <v>4</v>
      </c>
      <c r="L110" s="2">
        <f>COUNTIF(D107:D142,H110)</f>
        <v>4</v>
      </c>
      <c r="N110"/>
      <c r="O110"/>
      <c r="P110"/>
    </row>
    <row r="111" spans="1:16" hidden="1">
      <c r="A111" s="2"/>
      <c r="B111" s="2"/>
      <c r="C111" s="125" t="str">
        <f>D64</f>
        <v>Clapham</v>
      </c>
      <c r="D111" t="str">
        <f>D65</f>
        <v>Hitchin</v>
      </c>
      <c r="E111"/>
      <c r="H111" t="str">
        <f>F1</f>
        <v>Putney II</v>
      </c>
      <c r="I111">
        <f t="shared" si="1"/>
        <v>8</v>
      </c>
      <c r="J111" s="2">
        <f>COUNTIF(C107:C142,H111)</f>
        <v>3</v>
      </c>
      <c r="L111" s="2">
        <f>COUNTIF(D107:D142,H111)</f>
        <v>5</v>
      </c>
      <c r="N111"/>
      <c r="O111"/>
      <c r="P111"/>
    </row>
    <row r="112" spans="1:16" hidden="1">
      <c r="A112" s="2"/>
      <c r="B112" s="2"/>
      <c r="C112" s="125" t="str">
        <f>H64</f>
        <v>West London II</v>
      </c>
      <c r="D112" t="str">
        <f>H65</f>
        <v>Reading</v>
      </c>
      <c r="E112"/>
      <c r="H112" t="str">
        <f>F2</f>
        <v xml:space="preserve">Hitchin </v>
      </c>
      <c r="I112">
        <f t="shared" si="1"/>
        <v>5</v>
      </c>
      <c r="J112" s="2">
        <f>COUNTIF(C107:C142,H112)</f>
        <v>1</v>
      </c>
      <c r="L112" s="2">
        <f>COUNTIF(D107:D142,H112)</f>
        <v>4</v>
      </c>
      <c r="N112"/>
      <c r="O112"/>
      <c r="P112"/>
    </row>
    <row r="113" spans="1:16" hidden="1">
      <c r="A113" s="2"/>
      <c r="B113" s="2"/>
      <c r="C113" s="125" t="str">
        <f>D67</f>
        <v>Blackheath Storm</v>
      </c>
      <c r="D113" t="str">
        <f>D68</f>
        <v>Welwyn</v>
      </c>
      <c r="E113"/>
      <c r="H113" t="str">
        <f>F3</f>
        <v xml:space="preserve">Welwyn </v>
      </c>
      <c r="I113">
        <f t="shared" si="1"/>
        <v>5</v>
      </c>
      <c r="J113" s="2">
        <f>COUNTIF(C107:C142,H113)</f>
        <v>2</v>
      </c>
      <c r="L113" s="2">
        <f>COUNTIF(D107:D142,H113)</f>
        <v>3</v>
      </c>
      <c r="N113"/>
      <c r="O113"/>
      <c r="P113"/>
    </row>
    <row r="114" spans="1:16" hidden="1">
      <c r="A114" s="2"/>
      <c r="B114" s="2"/>
      <c r="C114" s="125" t="str">
        <f>H67</f>
        <v>Rosemedians</v>
      </c>
      <c r="D114" t="str">
        <f>H68</f>
        <v>Putney II</v>
      </c>
      <c r="E114"/>
      <c r="H114" t="str">
        <f>J1</f>
        <v xml:space="preserve">Clapham </v>
      </c>
      <c r="I114">
        <f t="shared" si="1"/>
        <v>5</v>
      </c>
      <c r="J114" s="2">
        <f>COUNTIF(C107:C142,H114)</f>
        <v>3</v>
      </c>
      <c r="L114" s="2">
        <f>COUNTIF(D107:D142,H114)</f>
        <v>2</v>
      </c>
      <c r="N114"/>
      <c r="O114"/>
      <c r="P114"/>
    </row>
    <row r="115" spans="1:16" hidden="1">
      <c r="A115" s="2"/>
      <c r="B115" s="2"/>
      <c r="C115" s="125" t="str">
        <f>D29</f>
        <v xml:space="preserve">Welwyn </v>
      </c>
      <c r="D115" t="str">
        <f>D30</f>
        <v xml:space="preserve">Clapham </v>
      </c>
      <c r="E115"/>
      <c r="H115" t="str">
        <f>J2</f>
        <v xml:space="preserve">Berkshire </v>
      </c>
      <c r="I115">
        <f t="shared" si="1"/>
        <v>5</v>
      </c>
      <c r="J115" s="2">
        <f>COUNTIF(C107:C142,H115)</f>
        <v>3</v>
      </c>
      <c r="L115" s="2">
        <f>COUNTIF(D107:D142,H115)</f>
        <v>2</v>
      </c>
      <c r="N115"/>
      <c r="O115"/>
      <c r="P115"/>
    </row>
    <row r="116" spans="1:16" hidden="1">
      <c r="A116" s="2"/>
      <c r="B116" s="2"/>
      <c r="C116" s="125" t="str">
        <f>H29</f>
        <v>Blackheath Storm</v>
      </c>
      <c r="D116" t="str">
        <f>H30</f>
        <v xml:space="preserve">Hitchin </v>
      </c>
      <c r="E116"/>
      <c r="H116">
        <f>J3</f>
        <v>0</v>
      </c>
      <c r="I116">
        <f t="shared" si="1"/>
        <v>0</v>
      </c>
      <c r="J116" s="2">
        <f>COUNTIF(C107:C142,H116)</f>
        <v>0</v>
      </c>
      <c r="L116" s="2">
        <f>COUNTIF(D107:D142,H116)</f>
        <v>0</v>
      </c>
      <c r="N116"/>
      <c r="O116"/>
      <c r="P116"/>
    </row>
    <row r="117" spans="1:16" ht="16.5" hidden="1" thickBot="1">
      <c r="A117" s="2"/>
      <c r="B117" s="2"/>
      <c r="C117" s="125" t="str">
        <f>D32</f>
        <v>Putney II</v>
      </c>
      <c r="D117" t="str">
        <f>D33</f>
        <v>Reading</v>
      </c>
      <c r="E117"/>
      <c r="H117" s="3"/>
      <c r="I117" s="3"/>
      <c r="J117" s="3"/>
      <c r="K117" s="3"/>
      <c r="L117" s="3"/>
      <c r="N117"/>
      <c r="O117"/>
      <c r="P117"/>
    </row>
    <row r="118" spans="1:16" ht="15" hidden="1">
      <c r="A118" s="2"/>
      <c r="B118" s="2"/>
      <c r="C118" s="125" t="str">
        <f>H32</f>
        <v xml:space="preserve">Berkshire </v>
      </c>
      <c r="D118" t="str">
        <f>H33</f>
        <v>West London II</v>
      </c>
      <c r="E118"/>
      <c r="G118"/>
      <c r="J118"/>
      <c r="L118"/>
      <c r="M118"/>
      <c r="N118"/>
      <c r="O118"/>
      <c r="P118"/>
    </row>
    <row r="119" spans="1:16" ht="15" hidden="1">
      <c r="A119" s="2"/>
      <c r="B119" s="2"/>
      <c r="C119" s="125" t="str">
        <f>D22</f>
        <v xml:space="preserve">Clapham </v>
      </c>
      <c r="D119" t="str">
        <f>D23</f>
        <v xml:space="preserve">Welwyn </v>
      </c>
      <c r="E119"/>
      <c r="G119"/>
      <c r="J119"/>
      <c r="L119"/>
      <c r="M119"/>
      <c r="N119"/>
      <c r="O119"/>
      <c r="P119"/>
    </row>
    <row r="120" spans="1:16" ht="15" hidden="1">
      <c r="A120" s="2"/>
      <c r="B120" s="2"/>
      <c r="C120" s="125" t="str">
        <f>H22</f>
        <v>Reading</v>
      </c>
      <c r="D120" t="str">
        <f>H23</f>
        <v>Putney II</v>
      </c>
      <c r="E120"/>
      <c r="G120"/>
      <c r="J120"/>
      <c r="L120"/>
      <c r="M120"/>
      <c r="N120"/>
      <c r="O120"/>
      <c r="P120"/>
    </row>
    <row r="121" spans="1:16" ht="15" hidden="1">
      <c r="A121" s="2"/>
      <c r="B121" s="2"/>
      <c r="C121" s="125" t="str">
        <f>D25</f>
        <v xml:space="preserve">Berkshire </v>
      </c>
      <c r="D121" t="str">
        <f>D26</f>
        <v xml:space="preserve">Hitchin </v>
      </c>
      <c r="E121"/>
      <c r="G121"/>
      <c r="J121"/>
      <c r="L121"/>
      <c r="M121"/>
      <c r="N121"/>
      <c r="O121"/>
      <c r="P121"/>
    </row>
    <row r="122" spans="1:16" ht="15" hidden="1">
      <c r="A122" s="2"/>
      <c r="B122" s="2"/>
      <c r="C122" s="125" t="str">
        <f>H25</f>
        <v>West London II</v>
      </c>
      <c r="D122" t="str">
        <f>H26</f>
        <v>Blackheath Storm</v>
      </c>
      <c r="E122"/>
      <c r="G122"/>
      <c r="J122"/>
      <c r="L122"/>
      <c r="M122"/>
      <c r="N122"/>
      <c r="O122"/>
      <c r="P122"/>
    </row>
    <row r="123" spans="1:16" ht="15" hidden="1">
      <c r="A123" s="2"/>
      <c r="B123" s="2"/>
      <c r="C123" s="125" t="str">
        <f>D36</f>
        <v>Blackheath Storm</v>
      </c>
      <c r="D123" t="str">
        <f>D37</f>
        <v>West London II</v>
      </c>
      <c r="E123"/>
      <c r="G123"/>
      <c r="J123"/>
      <c r="L123"/>
      <c r="M123"/>
      <c r="N123"/>
      <c r="O123"/>
      <c r="P123"/>
    </row>
    <row r="124" spans="1:16" ht="15" hidden="1">
      <c r="A124" s="2"/>
      <c r="B124" s="2"/>
      <c r="C124" s="125" t="str">
        <f>H36</f>
        <v>Reading</v>
      </c>
      <c r="D124" t="str">
        <f>H37</f>
        <v>Putney II</v>
      </c>
      <c r="E124"/>
      <c r="G124"/>
      <c r="J124"/>
      <c r="L124"/>
      <c r="M124"/>
      <c r="N124"/>
      <c r="O124"/>
      <c r="P124"/>
    </row>
    <row r="125" spans="1:16" ht="15" hidden="1">
      <c r="A125" s="2"/>
      <c r="B125" s="2"/>
      <c r="C125" s="125" t="str">
        <f>D39</f>
        <v xml:space="preserve">Hitchin </v>
      </c>
      <c r="D125" t="str">
        <f>D40</f>
        <v xml:space="preserve">Clapham </v>
      </c>
      <c r="E125"/>
      <c r="G125"/>
      <c r="J125"/>
      <c r="L125"/>
      <c r="M125"/>
      <c r="N125"/>
      <c r="O125"/>
      <c r="P125"/>
    </row>
    <row r="126" spans="1:16" ht="15" hidden="1">
      <c r="A126" s="2"/>
      <c r="B126" s="2"/>
      <c r="C126" s="125" t="str">
        <f>H39</f>
        <v xml:space="preserve">Berkshire </v>
      </c>
      <c r="D126" t="str">
        <f>H40</f>
        <v xml:space="preserve">Welwyn </v>
      </c>
      <c r="E126"/>
      <c r="G126"/>
      <c r="J126"/>
      <c r="L126"/>
      <c r="M126"/>
      <c r="N126"/>
      <c r="O126"/>
      <c r="P126"/>
    </row>
    <row r="127" spans="1:16" ht="15" hidden="1">
      <c r="A127" s="2"/>
      <c r="B127" s="2"/>
      <c r="C127" s="125" t="str">
        <f>D15</f>
        <v>Blackheath Storm</v>
      </c>
      <c r="D127" t="str">
        <f>D16</f>
        <v>Reading</v>
      </c>
      <c r="E127"/>
      <c r="G127"/>
      <c r="J127"/>
      <c r="L127"/>
      <c r="M127"/>
      <c r="N127"/>
      <c r="O127"/>
      <c r="P127"/>
    </row>
    <row r="128" spans="1:16" ht="15" hidden="1">
      <c r="A128" s="2"/>
      <c r="B128" s="2"/>
      <c r="C128" s="125" t="str">
        <f>H15</f>
        <v>West London II</v>
      </c>
      <c r="D128" t="str">
        <f>H16</f>
        <v xml:space="preserve">Berkshire </v>
      </c>
      <c r="E128"/>
      <c r="G128"/>
      <c r="J128"/>
      <c r="L128"/>
      <c r="M128"/>
      <c r="N128"/>
      <c r="O128"/>
      <c r="P128"/>
    </row>
    <row r="129" spans="1:16" ht="15" hidden="1">
      <c r="A129" s="2"/>
      <c r="B129" s="2"/>
      <c r="C129" s="125" t="str">
        <f>D18</f>
        <v>Putney II</v>
      </c>
      <c r="D129" t="str">
        <f>D19</f>
        <v xml:space="preserve">Hitchin </v>
      </c>
      <c r="E129"/>
      <c r="G129"/>
      <c r="J129"/>
      <c r="L129"/>
      <c r="M129"/>
      <c r="N129"/>
      <c r="O129"/>
      <c r="P129"/>
    </row>
    <row r="130" spans="1:16" ht="15" hidden="1">
      <c r="A130" s="2"/>
      <c r="B130" s="2"/>
      <c r="C130" s="125" t="str">
        <f>H18</f>
        <v xml:space="preserve">Clapham </v>
      </c>
      <c r="D130" t="str">
        <f>H19</f>
        <v xml:space="preserve">Welwyn </v>
      </c>
      <c r="E130"/>
      <c r="G130"/>
      <c r="J130"/>
      <c r="L130"/>
      <c r="M130"/>
      <c r="N130"/>
      <c r="O130"/>
      <c r="P130"/>
    </row>
    <row r="131" spans="1:16" ht="15" hidden="1">
      <c r="A131" s="2"/>
      <c r="B131" s="2"/>
      <c r="C131" s="125" t="e">
        <f>#REF!</f>
        <v>#REF!</v>
      </c>
      <c r="D131" t="e">
        <f>#REF!</f>
        <v>#REF!</v>
      </c>
      <c r="E131"/>
      <c r="G131"/>
      <c r="J131"/>
      <c r="L131"/>
      <c r="M131"/>
      <c r="N131"/>
      <c r="O131"/>
      <c r="P131"/>
    </row>
    <row r="132" spans="1:16" ht="15" hidden="1">
      <c r="A132" s="2"/>
      <c r="B132" s="2"/>
      <c r="C132" s="125" t="e">
        <f>#REF!</f>
        <v>#REF!</v>
      </c>
      <c r="D132" t="e">
        <f>#REF!</f>
        <v>#REF!</v>
      </c>
      <c r="E132"/>
      <c r="G132"/>
      <c r="J132"/>
      <c r="L132"/>
      <c r="M132"/>
      <c r="N132"/>
      <c r="O132"/>
      <c r="P132"/>
    </row>
    <row r="133" spans="1:16" ht="15" hidden="1">
      <c r="C133" s="125" t="e">
        <f>#REF!</f>
        <v>#REF!</v>
      </c>
      <c r="D133" t="e">
        <f>#REF!</f>
        <v>#REF!</v>
      </c>
      <c r="E133"/>
      <c r="G133"/>
      <c r="J133"/>
      <c r="L133"/>
    </row>
    <row r="134" spans="1:16" ht="15" hidden="1">
      <c r="C134" s="125" t="e">
        <f>#REF!</f>
        <v>#REF!</v>
      </c>
      <c r="D134" t="e">
        <f>#REF!</f>
        <v>#REF!</v>
      </c>
      <c r="E134"/>
      <c r="G134"/>
      <c r="J134"/>
    </row>
    <row r="135" spans="1:16" ht="15" hidden="1">
      <c r="C135" s="125" t="str">
        <f>D57</f>
        <v>West London II</v>
      </c>
      <c r="D135" t="str">
        <f>D58</f>
        <v>Clapham</v>
      </c>
      <c r="E135"/>
      <c r="G135"/>
      <c r="J135"/>
    </row>
    <row r="136" spans="1:16" ht="15" hidden="1">
      <c r="C136" s="125" t="str">
        <f>H57</f>
        <v>Hitchin</v>
      </c>
      <c r="D136" t="str">
        <f>H58</f>
        <v>Reading</v>
      </c>
      <c r="E136"/>
      <c r="G136"/>
      <c r="J136"/>
    </row>
    <row r="137" spans="1:16" ht="15" hidden="1">
      <c r="C137" s="125" t="str">
        <f>D60</f>
        <v>Rosemedians</v>
      </c>
      <c r="D137" t="str">
        <f>D61</f>
        <v>Blackheath Storm</v>
      </c>
      <c r="E137"/>
      <c r="G137"/>
      <c r="J137"/>
    </row>
    <row r="138" spans="1:16" ht="15" hidden="1">
      <c r="C138" s="125" t="str">
        <f>H60</f>
        <v>Welwyn</v>
      </c>
      <c r="D138" t="str">
        <f>H61</f>
        <v>Putney II</v>
      </c>
      <c r="E138"/>
      <c r="G138"/>
      <c r="J138"/>
    </row>
    <row r="139" spans="1:16" ht="15" hidden="1">
      <c r="C139" s="125" t="str">
        <f>D71</f>
        <v>Reading</v>
      </c>
      <c r="D139" t="str">
        <f>D72</f>
        <v>Hitchin</v>
      </c>
      <c r="E139"/>
      <c r="G139"/>
      <c r="J139"/>
    </row>
    <row r="140" spans="1:16" ht="15" hidden="1">
      <c r="C140" s="125" t="str">
        <f>H71</f>
        <v>West London II</v>
      </c>
      <c r="D140" t="str">
        <f>H72</f>
        <v>Clapham</v>
      </c>
      <c r="E140"/>
      <c r="G140"/>
      <c r="J140"/>
    </row>
    <row r="141" spans="1:16" ht="15" hidden="1">
      <c r="C141" s="125" t="str">
        <f>D74</f>
        <v>Putney II</v>
      </c>
      <c r="D141" t="str">
        <f>D75</f>
        <v>Welwyn</v>
      </c>
      <c r="E141"/>
      <c r="G141"/>
      <c r="J141"/>
    </row>
    <row r="142" spans="1:16" ht="15" hidden="1">
      <c r="C142" t="str">
        <f>H74</f>
        <v>Rosemedians</v>
      </c>
      <c r="D142" t="str">
        <f>H75</f>
        <v>Blackheath Storm</v>
      </c>
      <c r="E142"/>
      <c r="G142"/>
      <c r="J142"/>
    </row>
    <row r="145" spans="1:16" ht="16.5" customHeight="1">
      <c r="A145" s="505" t="s">
        <v>149</v>
      </c>
      <c r="B145" s="505"/>
      <c r="C145" s="505"/>
      <c r="D145" s="505"/>
      <c r="E145" s="505"/>
      <c r="F145" s="505"/>
      <c r="G145" s="505"/>
      <c r="H145" s="505"/>
      <c r="I145" s="505"/>
      <c r="J145" s="505"/>
      <c r="K145" s="505"/>
      <c r="L145" s="505"/>
      <c r="M145" s="505"/>
      <c r="N145" s="505"/>
      <c r="O145" s="505"/>
      <c r="P145"/>
    </row>
  </sheetData>
  <mergeCells count="15">
    <mergeCell ref="E94:G94"/>
    <mergeCell ref="E95:G95"/>
    <mergeCell ref="E96:G96"/>
    <mergeCell ref="L1:O1"/>
    <mergeCell ref="L2:O2"/>
    <mergeCell ref="L3:O3"/>
    <mergeCell ref="D6:F6"/>
    <mergeCell ref="E92:G92"/>
    <mergeCell ref="E93:G93"/>
    <mergeCell ref="E97:G97"/>
    <mergeCell ref="A145:O145"/>
    <mergeCell ref="E98:G98"/>
    <mergeCell ref="E99:G99"/>
    <mergeCell ref="E100:G100"/>
    <mergeCell ref="E101:G101"/>
  </mergeCells>
  <phoneticPr fontId="21" type="noConversion"/>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sheetPr codeName="Sheet10"/>
  <dimension ref="A2:T31"/>
  <sheetViews>
    <sheetView topLeftCell="J1" workbookViewId="0">
      <selection activeCell="R21" sqref="R21"/>
    </sheetView>
  </sheetViews>
  <sheetFormatPr defaultRowHeight="12.75"/>
  <cols>
    <col min="1" max="1" width="15.109375" style="12" bestFit="1" customWidth="1"/>
    <col min="2" max="2" width="7.21875" style="12" customWidth="1"/>
    <col min="3" max="3" width="5.5546875" style="12" customWidth="1"/>
    <col min="4" max="4" width="6.109375" style="12" customWidth="1"/>
    <col min="5" max="5" width="6.44140625" style="12" customWidth="1"/>
    <col min="6" max="6" width="7.88671875" style="12" customWidth="1"/>
    <col min="7" max="16384" width="8.88671875" style="12"/>
  </cols>
  <sheetData>
    <row r="2" spans="1:20" ht="13.5" thickBot="1"/>
    <row r="3" spans="1:20" ht="13.5" thickBot="1">
      <c r="A3" s="491" t="s">
        <v>4</v>
      </c>
      <c r="B3" s="492"/>
      <c r="C3" s="492"/>
      <c r="D3" s="492"/>
      <c r="E3" s="492"/>
      <c r="F3" s="492"/>
      <c r="G3" s="492"/>
      <c r="H3" s="492"/>
      <c r="I3" s="493"/>
      <c r="L3" s="34" t="s">
        <v>4</v>
      </c>
      <c r="M3" s="34"/>
      <c r="N3" s="34"/>
      <c r="O3" s="34"/>
      <c r="P3" s="34"/>
      <c r="Q3" s="34"/>
      <c r="R3" s="34"/>
      <c r="S3" s="34"/>
      <c r="T3" s="34"/>
    </row>
    <row r="4" spans="1:20">
      <c r="A4" s="20"/>
      <c r="B4" s="16"/>
      <c r="C4" s="16"/>
      <c r="D4" s="16"/>
      <c r="E4" s="16"/>
      <c r="F4" s="16"/>
      <c r="G4" s="16"/>
      <c r="H4" s="16"/>
      <c r="I4" s="21"/>
      <c r="L4" s="34"/>
      <c r="M4" s="34"/>
      <c r="N4" s="34"/>
      <c r="O4" s="34"/>
      <c r="P4" s="34"/>
      <c r="Q4" s="34"/>
      <c r="R4" s="34"/>
      <c r="S4" s="34"/>
      <c r="T4" s="34"/>
    </row>
    <row r="5" spans="1:20" ht="13.5" thickBot="1">
      <c r="A5" s="22" t="s">
        <v>51</v>
      </c>
      <c r="B5" s="13" t="s">
        <v>41</v>
      </c>
      <c r="C5" s="13" t="s">
        <v>42</v>
      </c>
      <c r="D5" s="13" t="s">
        <v>60</v>
      </c>
      <c r="E5" s="13" t="s">
        <v>43</v>
      </c>
      <c r="F5" s="13" t="s">
        <v>36</v>
      </c>
      <c r="G5" s="13" t="s">
        <v>40</v>
      </c>
      <c r="H5" s="15" t="s">
        <v>52</v>
      </c>
      <c r="I5" s="23" t="s">
        <v>38</v>
      </c>
      <c r="L5" s="34" t="s">
        <v>51</v>
      </c>
      <c r="M5" s="34" t="s">
        <v>41</v>
      </c>
      <c r="N5" s="34" t="s">
        <v>42</v>
      </c>
      <c r="O5" s="34" t="s">
        <v>60</v>
      </c>
      <c r="P5" s="34" t="s">
        <v>43</v>
      </c>
      <c r="Q5" s="34" t="s">
        <v>36</v>
      </c>
      <c r="R5" s="34" t="s">
        <v>40</v>
      </c>
      <c r="S5" s="34" t="s">
        <v>52</v>
      </c>
      <c r="T5" s="34" t="s">
        <v>38</v>
      </c>
    </row>
    <row r="6" spans="1:20">
      <c r="A6" s="20" t="str">
        <f>'Results 2009-10'!A8</f>
        <v xml:space="preserve">Beckenham </v>
      </c>
      <c r="B6" s="25">
        <f>8-COUNTIF('Results 2009-10'!K5:K13,"X")</f>
        <v>8</v>
      </c>
      <c r="C6" s="25">
        <f>COUNTIF('Results 2009-10'!M5:M13,5)</f>
        <v>4</v>
      </c>
      <c r="D6" s="25">
        <f>COUNTIF('Results 2009-10'!M5:M13,3)</f>
        <v>0</v>
      </c>
      <c r="E6" s="25">
        <f t="shared" ref="E6:E14" si="0">B6-C6-D6</f>
        <v>4</v>
      </c>
      <c r="F6" s="27">
        <f>'Results 2009-10'!K14</f>
        <v>59</v>
      </c>
      <c r="G6" s="27">
        <f>'Results 2009-10'!L15</f>
        <v>36</v>
      </c>
      <c r="H6" s="27">
        <f t="shared" ref="H6:H14" si="1">F6-G6</f>
        <v>23</v>
      </c>
      <c r="I6" s="28">
        <f>'Results 2009-10'!M16</f>
        <v>18</v>
      </c>
      <c r="L6" s="34" t="s">
        <v>8</v>
      </c>
      <c r="M6" s="34">
        <v>8</v>
      </c>
      <c r="N6" s="34">
        <v>7</v>
      </c>
      <c r="O6" s="34">
        <v>0</v>
      </c>
      <c r="P6" s="34">
        <v>1</v>
      </c>
      <c r="Q6" s="34">
        <v>74</v>
      </c>
      <c r="R6" s="34">
        <v>41</v>
      </c>
      <c r="S6" s="34">
        <v>33</v>
      </c>
      <c r="T6" s="34">
        <v>36</v>
      </c>
    </row>
    <row r="7" spans="1:20">
      <c r="A7" s="20" t="str">
        <f>'Results 2009-10'!A12</f>
        <v>Pendley</v>
      </c>
      <c r="B7" s="25">
        <f>8-COUNTIF('Results 2009-10'!W5:W13,"X")</f>
        <v>8</v>
      </c>
      <c r="C7" s="25">
        <f>COUNTIF('Results 2009-10'!Y5:Y13,5)</f>
        <v>2</v>
      </c>
      <c r="D7" s="25">
        <f>COUNTIF('Results 2009-10'!Y5:Y13,3)</f>
        <v>0</v>
      </c>
      <c r="E7" s="25">
        <f t="shared" si="0"/>
        <v>6</v>
      </c>
      <c r="F7" s="27">
        <f>'Results 2009-10'!W14</f>
        <v>27</v>
      </c>
      <c r="G7" s="27">
        <f>'Results 2009-10'!X15</f>
        <v>44</v>
      </c>
      <c r="H7" s="27">
        <f t="shared" si="1"/>
        <v>-17</v>
      </c>
      <c r="I7" s="28">
        <f>'Results 2009-10'!Y16</f>
        <v>5</v>
      </c>
      <c r="L7" s="34" t="s">
        <v>200</v>
      </c>
      <c r="M7" s="34">
        <v>8</v>
      </c>
      <c r="N7" s="34">
        <v>7</v>
      </c>
      <c r="O7" s="34">
        <v>0</v>
      </c>
      <c r="P7" s="34">
        <v>1</v>
      </c>
      <c r="Q7" s="34">
        <v>95</v>
      </c>
      <c r="R7" s="34">
        <v>59</v>
      </c>
      <c r="S7" s="34">
        <v>36</v>
      </c>
      <c r="T7" s="34">
        <v>36</v>
      </c>
    </row>
    <row r="8" spans="1:20">
      <c r="A8" s="20" t="str">
        <f>'Results 2009-10'!A6</f>
        <v>Harpenden</v>
      </c>
      <c r="B8" s="25">
        <f>8-COUNTIF('Results 2009-10'!E5:E13,"X")</f>
        <v>8</v>
      </c>
      <c r="C8" s="25">
        <f>COUNTIF('Results 2009-10'!G5:G13,5)</f>
        <v>4</v>
      </c>
      <c r="D8" s="25">
        <f>COUNTIF('Results 2009-10'!G5:G13,3)</f>
        <v>0</v>
      </c>
      <c r="E8" s="25">
        <f t="shared" si="0"/>
        <v>4</v>
      </c>
      <c r="F8" s="27">
        <f>'Results 2009-10'!E14</f>
        <v>63</v>
      </c>
      <c r="G8" s="27">
        <f>'Results 2009-10'!F15</f>
        <v>57</v>
      </c>
      <c r="H8" s="27">
        <f t="shared" si="1"/>
        <v>6</v>
      </c>
      <c r="I8" s="28">
        <f>'Results 2009-10'!G16</f>
        <v>19</v>
      </c>
      <c r="L8" s="34" t="s">
        <v>896</v>
      </c>
      <c r="M8" s="34">
        <v>8</v>
      </c>
      <c r="N8" s="34">
        <v>5</v>
      </c>
      <c r="O8" s="34">
        <v>0</v>
      </c>
      <c r="P8" s="34">
        <v>3</v>
      </c>
      <c r="Q8" s="34">
        <v>48</v>
      </c>
      <c r="R8" s="34">
        <v>55</v>
      </c>
      <c r="S8" s="34">
        <v>-7</v>
      </c>
      <c r="T8" s="34">
        <v>26</v>
      </c>
    </row>
    <row r="9" spans="1:20">
      <c r="A9" s="20" t="str">
        <f>'Results 2009-10'!A5</f>
        <v>Centaurs</v>
      </c>
      <c r="B9" s="25">
        <f>8-COUNTIF('Results 2009-10'!B5:B13,"X")</f>
        <v>8</v>
      </c>
      <c r="C9" s="25">
        <f>COUNTIF('Results 2009-10'!D5:D13,5)</f>
        <v>6</v>
      </c>
      <c r="D9" s="25">
        <f>COUNTIF('Results 2009-10'!D5:D13,3)</f>
        <v>0</v>
      </c>
      <c r="E9" s="25">
        <f t="shared" si="0"/>
        <v>2</v>
      </c>
      <c r="F9" s="27">
        <f>'Results 2009-10'!B14</f>
        <v>48</v>
      </c>
      <c r="G9" s="27">
        <f>'Results 2009-10'!C15</f>
        <v>28</v>
      </c>
      <c r="H9" s="27">
        <f t="shared" si="1"/>
        <v>20</v>
      </c>
      <c r="I9" s="28">
        <f>'Results 2009-10'!D16</f>
        <v>31</v>
      </c>
      <c r="L9" s="34" t="s">
        <v>816</v>
      </c>
      <c r="M9" s="34">
        <v>8</v>
      </c>
      <c r="N9" s="34">
        <v>4</v>
      </c>
      <c r="O9" s="34">
        <v>0</v>
      </c>
      <c r="P9" s="34">
        <v>4</v>
      </c>
      <c r="Q9" s="34">
        <v>61</v>
      </c>
      <c r="R9" s="34">
        <v>58</v>
      </c>
      <c r="S9" s="34">
        <v>3</v>
      </c>
      <c r="T9" s="34">
        <v>23</v>
      </c>
    </row>
    <row r="10" spans="1:20">
      <c r="A10" s="20" t="str">
        <f>'Results 2009-10'!A7</f>
        <v xml:space="preserve">Purley </v>
      </c>
      <c r="B10" s="25">
        <f>8-COUNTIF('Results 2009-10'!H5:H13,"X")</f>
        <v>8</v>
      </c>
      <c r="C10" s="25">
        <f>COUNTIF('Results 2009-10'!J5:J13,5)</f>
        <v>3</v>
      </c>
      <c r="D10" s="25">
        <f>COUNTIF('Results 2009-10'!J5:J13,3)</f>
        <v>0</v>
      </c>
      <c r="E10" s="25">
        <f t="shared" si="0"/>
        <v>5</v>
      </c>
      <c r="F10" s="27">
        <f>'Results 2009-10'!H14</f>
        <v>35</v>
      </c>
      <c r="G10" s="27">
        <f>'Results 2009-10'!I15</f>
        <v>76</v>
      </c>
      <c r="H10" s="27">
        <f t="shared" si="1"/>
        <v>-41</v>
      </c>
      <c r="I10" s="28">
        <f>'Results 2009-10'!J16</f>
        <v>16</v>
      </c>
      <c r="L10" s="34" t="s">
        <v>39</v>
      </c>
      <c r="M10" s="34">
        <v>8</v>
      </c>
      <c r="N10" s="34">
        <v>4</v>
      </c>
      <c r="O10" s="34">
        <v>0</v>
      </c>
      <c r="P10" s="34">
        <v>4</v>
      </c>
      <c r="Q10" s="34">
        <v>63</v>
      </c>
      <c r="R10" s="34">
        <v>57</v>
      </c>
      <c r="S10" s="34">
        <v>6</v>
      </c>
      <c r="T10" s="34">
        <v>19</v>
      </c>
    </row>
    <row r="11" spans="1:20">
      <c r="A11" s="20" t="str">
        <f>'Results 2009-10'!A10</f>
        <v xml:space="preserve">West London </v>
      </c>
      <c r="B11" s="25">
        <f>8-COUNTIF('Results 2009-10'!Q5:Q13,"X")</f>
        <v>8</v>
      </c>
      <c r="C11" s="25">
        <f>COUNTIF('Results 2009-10'!S5:S13,5)</f>
        <v>4</v>
      </c>
      <c r="D11" s="25">
        <f>COUNTIF('Results 2009-10'!S5:S13,3)</f>
        <v>0</v>
      </c>
      <c r="E11" s="25">
        <f t="shared" si="0"/>
        <v>4</v>
      </c>
      <c r="F11" s="27">
        <f>'Results 2009-10'!Q14</f>
        <v>61</v>
      </c>
      <c r="G11" s="27">
        <f>'Results 2009-10'!R15</f>
        <v>58</v>
      </c>
      <c r="H11" s="27">
        <f t="shared" si="1"/>
        <v>3</v>
      </c>
      <c r="I11" s="28">
        <f>'Results 2009-10'!S16</f>
        <v>23</v>
      </c>
      <c r="L11" s="34" t="s">
        <v>734</v>
      </c>
      <c r="M11" s="34">
        <v>8</v>
      </c>
      <c r="N11" s="34">
        <v>4</v>
      </c>
      <c r="O11" s="34">
        <v>0</v>
      </c>
      <c r="P11" s="34">
        <v>4</v>
      </c>
      <c r="Q11" s="34">
        <v>59</v>
      </c>
      <c r="R11" s="34">
        <v>36</v>
      </c>
      <c r="S11" s="34">
        <v>23</v>
      </c>
      <c r="T11" s="34">
        <v>18</v>
      </c>
    </row>
    <row r="12" spans="1:20">
      <c r="A12" s="20" t="str">
        <f>'Results 2009-10'!A9</f>
        <v>B'Wanderers</v>
      </c>
      <c r="B12" s="25">
        <f>8-COUNTIF('Results 2009-10'!N5:N13,"X")</f>
        <v>8</v>
      </c>
      <c r="C12" s="25">
        <f>COUNTIF('Results 2009-10'!P5:P13,5)</f>
        <v>0</v>
      </c>
      <c r="D12" s="25">
        <f>COUNTIF('Results 2009-10'!P5:P13,3)</f>
        <v>0</v>
      </c>
      <c r="E12" s="25">
        <f t="shared" si="0"/>
        <v>8</v>
      </c>
      <c r="F12" s="27">
        <f>'Results 2009-10'!N14</f>
        <v>20</v>
      </c>
      <c r="G12" s="27">
        <f>'Results 2009-10'!O15</f>
        <v>56</v>
      </c>
      <c r="H12" s="27">
        <f t="shared" si="1"/>
        <v>-36</v>
      </c>
      <c r="I12" s="28">
        <f>'Results 2009-10'!P16</f>
        <v>-7</v>
      </c>
      <c r="L12" s="34" t="s">
        <v>815</v>
      </c>
      <c r="M12" s="34">
        <v>8</v>
      </c>
      <c r="N12" s="34">
        <v>3</v>
      </c>
      <c r="O12" s="34">
        <v>0</v>
      </c>
      <c r="P12" s="34">
        <v>5</v>
      </c>
      <c r="Q12" s="34">
        <v>35</v>
      </c>
      <c r="R12" s="34">
        <v>76</v>
      </c>
      <c r="S12" s="34">
        <v>-41</v>
      </c>
      <c r="T12" s="34">
        <v>16</v>
      </c>
    </row>
    <row r="13" spans="1:20">
      <c r="A13" s="20" t="str">
        <f>'Results 2009-10'!A11</f>
        <v xml:space="preserve">Putney </v>
      </c>
      <c r="B13" s="25">
        <f>8-COUNTIF('Results 2009-10'!T5:T13,"X")</f>
        <v>8</v>
      </c>
      <c r="C13" s="25">
        <f>COUNTIF('Results 2009-10'!V5:V13,5)</f>
        <v>7</v>
      </c>
      <c r="D13" s="25">
        <f>COUNTIF('Results 2009-10'!V5:V13,3)</f>
        <v>0</v>
      </c>
      <c r="E13" s="25">
        <f t="shared" si="0"/>
        <v>1</v>
      </c>
      <c r="F13" s="27">
        <f>'Results 2009-10'!T14</f>
        <v>95</v>
      </c>
      <c r="G13" s="27">
        <f>'Results 2009-10'!U15</f>
        <v>59</v>
      </c>
      <c r="H13" s="27">
        <f t="shared" si="1"/>
        <v>36</v>
      </c>
      <c r="I13" s="28">
        <f>'Results 2009-10'!V16</f>
        <v>36</v>
      </c>
      <c r="L13" s="34" t="s">
        <v>5</v>
      </c>
      <c r="M13" s="34">
        <v>8</v>
      </c>
      <c r="N13" s="34">
        <v>2</v>
      </c>
      <c r="O13" s="34">
        <v>0</v>
      </c>
      <c r="P13" s="34">
        <v>6</v>
      </c>
      <c r="Q13" s="34">
        <v>27</v>
      </c>
      <c r="R13" s="34">
        <v>44</v>
      </c>
      <c r="S13" s="34">
        <v>-17</v>
      </c>
      <c r="T13" s="34">
        <v>5</v>
      </c>
    </row>
    <row r="14" spans="1:20">
      <c r="A14" s="20" t="str">
        <f>'Results 2009-10'!A13</f>
        <v>Hatch End Hawks</v>
      </c>
      <c r="B14" s="25">
        <f>8-COUNTIF('Results 2009-10'!Z5:Z13,"X")</f>
        <v>8</v>
      </c>
      <c r="C14" s="25">
        <f>COUNTIF('Results 2009-10'!AB5:AB13,5)</f>
        <v>5</v>
      </c>
      <c r="D14" s="25">
        <f>COUNTIF('Results 2009-10'!AB5:AB13,3)</f>
        <v>0</v>
      </c>
      <c r="E14" s="25">
        <f t="shared" si="0"/>
        <v>3</v>
      </c>
      <c r="F14" s="27">
        <f>'Results 2009-10'!Z14</f>
        <v>48</v>
      </c>
      <c r="G14" s="27">
        <f>'Results 2009-10'!AA15</f>
        <v>55</v>
      </c>
      <c r="H14" s="27">
        <f t="shared" si="1"/>
        <v>-7</v>
      </c>
      <c r="I14" s="28">
        <f>'Results 2009-10'!AB16</f>
        <v>26</v>
      </c>
      <c r="L14" s="34" t="s">
        <v>596</v>
      </c>
      <c r="M14" s="34">
        <v>8</v>
      </c>
      <c r="N14" s="34">
        <v>0</v>
      </c>
      <c r="O14" s="34">
        <v>0</v>
      </c>
      <c r="P14" s="34">
        <v>8</v>
      </c>
      <c r="Q14" s="34">
        <v>20</v>
      </c>
      <c r="R14" s="34">
        <v>56</v>
      </c>
      <c r="S14" s="34">
        <v>-36</v>
      </c>
      <c r="T14" s="34">
        <v>-7</v>
      </c>
    </row>
    <row r="15" spans="1:20">
      <c r="A15" s="24"/>
      <c r="B15" s="16"/>
      <c r="C15" s="16"/>
      <c r="D15" s="16"/>
      <c r="E15" s="16"/>
      <c r="F15" s="16"/>
      <c r="G15" s="16"/>
      <c r="H15" s="16"/>
      <c r="I15" s="21"/>
      <c r="L15" s="34"/>
      <c r="M15" s="34"/>
      <c r="N15" s="34"/>
      <c r="O15" s="34"/>
      <c r="P15" s="34"/>
      <c r="Q15" s="34"/>
      <c r="R15" s="34"/>
      <c r="S15" s="34"/>
      <c r="T15" s="34"/>
    </row>
    <row r="16" spans="1:20" ht="13.5" thickBot="1">
      <c r="A16" s="19"/>
      <c r="B16" s="14"/>
      <c r="C16" s="14"/>
      <c r="D16" s="14"/>
      <c r="E16" s="14"/>
      <c r="F16" s="14"/>
      <c r="G16" s="14"/>
      <c r="H16" s="14"/>
      <c r="I16" s="26"/>
      <c r="L16" s="34"/>
      <c r="M16" s="34"/>
      <c r="N16" s="34"/>
      <c r="O16" s="34"/>
      <c r="P16" s="34"/>
      <c r="Q16" s="34"/>
      <c r="R16" s="34"/>
      <c r="S16" s="34"/>
      <c r="T16" s="34"/>
    </row>
    <row r="17" spans="1:20">
      <c r="A17" s="16"/>
      <c r="B17" s="16"/>
      <c r="C17" s="16"/>
      <c r="D17" s="16"/>
      <c r="E17" s="16"/>
      <c r="F17" s="16"/>
      <c r="G17" s="16"/>
      <c r="H17" s="16"/>
      <c r="I17" s="16"/>
      <c r="L17" s="34"/>
      <c r="M17" s="34"/>
      <c r="N17" s="34"/>
      <c r="O17" s="34"/>
      <c r="P17" s="34"/>
      <c r="Q17" s="34"/>
      <c r="R17" s="34"/>
      <c r="S17" s="34"/>
      <c r="T17" s="34"/>
    </row>
    <row r="18" spans="1:20">
      <c r="L18" s="34"/>
      <c r="M18" s="34"/>
      <c r="N18" s="34"/>
      <c r="O18" s="34"/>
      <c r="P18" s="34"/>
      <c r="Q18" s="34"/>
      <c r="R18" s="34"/>
      <c r="S18" s="34"/>
      <c r="T18" s="34"/>
    </row>
    <row r="19" spans="1:20" ht="13.5" thickBot="1">
      <c r="L19" s="34"/>
      <c r="M19" s="34"/>
      <c r="N19" s="34"/>
      <c r="O19" s="34"/>
      <c r="P19" s="34"/>
      <c r="Q19" s="34"/>
      <c r="R19" s="34"/>
      <c r="S19" s="34"/>
      <c r="T19" s="34"/>
    </row>
    <row r="20" spans="1:20" ht="13.5" thickBot="1">
      <c r="A20" s="491" t="s">
        <v>44</v>
      </c>
      <c r="B20" s="492"/>
      <c r="C20" s="492"/>
      <c r="D20" s="492"/>
      <c r="E20" s="492"/>
      <c r="F20" s="492"/>
      <c r="G20" s="492"/>
      <c r="H20" s="492"/>
      <c r="I20" s="493"/>
      <c r="L20" s="34" t="s">
        <v>44</v>
      </c>
      <c r="M20" s="34"/>
      <c r="N20" s="34"/>
      <c r="O20" s="34"/>
      <c r="P20" s="34"/>
      <c r="Q20" s="34"/>
      <c r="R20" s="34"/>
      <c r="S20" s="34"/>
      <c r="T20" s="34"/>
    </row>
    <row r="21" spans="1:20">
      <c r="A21" s="20"/>
      <c r="B21" s="16"/>
      <c r="C21" s="16"/>
      <c r="D21" s="16"/>
      <c r="E21" s="16"/>
      <c r="F21" s="16"/>
      <c r="G21" s="16"/>
      <c r="H21" s="16"/>
      <c r="I21" s="21"/>
      <c r="L21" s="34"/>
      <c r="M21" s="34"/>
      <c r="N21" s="34"/>
      <c r="O21" s="34"/>
      <c r="P21" s="34"/>
      <c r="Q21" s="34"/>
      <c r="R21" s="34"/>
      <c r="S21" s="34"/>
      <c r="T21" s="34"/>
    </row>
    <row r="22" spans="1:20" ht="13.5" thickBot="1">
      <c r="A22" s="22" t="s">
        <v>51</v>
      </c>
      <c r="B22" s="13" t="s">
        <v>41</v>
      </c>
      <c r="C22" s="13" t="s">
        <v>42</v>
      </c>
      <c r="D22" s="13" t="s">
        <v>60</v>
      </c>
      <c r="E22" s="13" t="s">
        <v>43</v>
      </c>
      <c r="F22" s="13" t="s">
        <v>36</v>
      </c>
      <c r="G22" s="13" t="s">
        <v>40</v>
      </c>
      <c r="H22" s="15" t="s">
        <v>52</v>
      </c>
      <c r="I22" s="23" t="s">
        <v>38</v>
      </c>
      <c r="L22" s="34" t="s">
        <v>51</v>
      </c>
      <c r="M22" s="34" t="s">
        <v>41</v>
      </c>
      <c r="N22" s="34" t="s">
        <v>42</v>
      </c>
      <c r="O22" s="34" t="s">
        <v>60</v>
      </c>
      <c r="P22" s="34" t="s">
        <v>43</v>
      </c>
      <c r="Q22" s="34" t="s">
        <v>36</v>
      </c>
      <c r="R22" s="34" t="s">
        <v>40</v>
      </c>
      <c r="S22" s="34" t="s">
        <v>52</v>
      </c>
      <c r="T22" s="34" t="s">
        <v>38</v>
      </c>
    </row>
    <row r="23" spans="1:20">
      <c r="A23" s="20" t="str">
        <f>'Results 2009-10'!A24</f>
        <v>Clapham</v>
      </c>
      <c r="B23" s="25">
        <f>8-COUNTIF('Results 2009-10'!B24:B32,"X")</f>
        <v>8</v>
      </c>
      <c r="C23" s="25">
        <f>COUNTIF('Results 2009-10'!D24:D32,5)</f>
        <v>6</v>
      </c>
      <c r="D23" s="25">
        <f>COUNTIF('Results 2009-10'!D24:D32,3)</f>
        <v>0</v>
      </c>
      <c r="E23" s="25">
        <f t="shared" ref="E23:E31" si="2">B23-C23-D23</f>
        <v>2</v>
      </c>
      <c r="F23" s="25">
        <f>'Results 2009-10'!B33</f>
        <v>57</v>
      </c>
      <c r="G23" s="25">
        <f>'Results 2009-10'!C34</f>
        <v>51</v>
      </c>
      <c r="H23" s="25">
        <f t="shared" ref="H23:H31" si="3">F23-G23</f>
        <v>6</v>
      </c>
      <c r="I23" s="18">
        <f>'Results 2009-10'!D35</f>
        <v>31</v>
      </c>
      <c r="J23" s="208"/>
      <c r="L23" s="34" t="s">
        <v>817</v>
      </c>
      <c r="M23" s="34">
        <v>8</v>
      </c>
      <c r="N23" s="34">
        <v>8</v>
      </c>
      <c r="O23" s="34">
        <v>0</v>
      </c>
      <c r="P23" s="34">
        <v>0</v>
      </c>
      <c r="Q23" s="34">
        <v>63</v>
      </c>
      <c r="R23" s="34">
        <v>20</v>
      </c>
      <c r="S23" s="34">
        <v>43</v>
      </c>
      <c r="T23" s="34">
        <v>40</v>
      </c>
    </row>
    <row r="24" spans="1:20">
      <c r="A24" s="20" t="str">
        <f>'Results 2009-10'!A25</f>
        <v>West London II</v>
      </c>
      <c r="B24" s="25">
        <f>8-COUNTIF('Results 2009-10'!E24:E32,"X")</f>
        <v>8</v>
      </c>
      <c r="C24" s="25">
        <f>COUNTIF('Results 2009-10'!G24:G32,5)</f>
        <v>6</v>
      </c>
      <c r="D24" s="25">
        <f>COUNTIF('Results 2009-10'!G24:G32,3)</f>
        <v>0</v>
      </c>
      <c r="E24" s="25">
        <f t="shared" si="2"/>
        <v>2</v>
      </c>
      <c r="F24" s="25">
        <f>'Results 2009-10'!E33</f>
        <v>45</v>
      </c>
      <c r="G24" s="25">
        <f>'Results 2009-10'!F34</f>
        <v>29</v>
      </c>
      <c r="H24" s="25">
        <f t="shared" si="3"/>
        <v>16</v>
      </c>
      <c r="I24" s="18">
        <f>'Results 2009-10'!G35</f>
        <v>31</v>
      </c>
      <c r="J24" s="208"/>
      <c r="L24" s="34" t="s">
        <v>19</v>
      </c>
      <c r="M24" s="34">
        <v>8</v>
      </c>
      <c r="N24" s="34">
        <v>6</v>
      </c>
      <c r="O24" s="34">
        <v>0</v>
      </c>
      <c r="P24" s="34">
        <v>2</v>
      </c>
      <c r="Q24" s="34">
        <v>57</v>
      </c>
      <c r="R24" s="34">
        <v>51</v>
      </c>
      <c r="S24" s="34">
        <v>6</v>
      </c>
      <c r="T24" s="34">
        <v>31</v>
      </c>
    </row>
    <row r="25" spans="1:20">
      <c r="A25" s="20" t="str">
        <f>'Results 2009-10'!A26</f>
        <v xml:space="preserve">Blackheath Legends </v>
      </c>
      <c r="B25" s="25">
        <f>8-COUNTIF('Results 2009-10'!H24:H32,"X")</f>
        <v>8</v>
      </c>
      <c r="C25" s="25">
        <f>COUNTIF('Results 2009-10'!J24:J32,5)</f>
        <v>8</v>
      </c>
      <c r="D25" s="25">
        <f>COUNTIF('Results 2009-10'!J24:J32,3)</f>
        <v>0</v>
      </c>
      <c r="E25" s="25">
        <f t="shared" si="2"/>
        <v>0</v>
      </c>
      <c r="F25" s="25">
        <f>'Results 2009-10'!H33</f>
        <v>63</v>
      </c>
      <c r="G25" s="25">
        <f>'Results 2009-10'!I34</f>
        <v>20</v>
      </c>
      <c r="H25" s="25">
        <f t="shared" si="3"/>
        <v>43</v>
      </c>
      <c r="I25" s="18">
        <f>'Results 2009-10'!J35</f>
        <v>40</v>
      </c>
      <c r="J25" s="208"/>
      <c r="L25" s="34" t="s">
        <v>601</v>
      </c>
      <c r="M25" s="34">
        <v>8</v>
      </c>
      <c r="N25" s="34">
        <v>6</v>
      </c>
      <c r="O25" s="34">
        <v>0</v>
      </c>
      <c r="P25" s="34">
        <v>2</v>
      </c>
      <c r="Q25" s="34">
        <v>45</v>
      </c>
      <c r="R25" s="34">
        <v>29</v>
      </c>
      <c r="S25" s="34">
        <v>16</v>
      </c>
      <c r="T25" s="34">
        <v>31</v>
      </c>
    </row>
    <row r="26" spans="1:20">
      <c r="A26" s="20" t="str">
        <f>'Results 2009-10'!A27</f>
        <v>Hitchin Sprites</v>
      </c>
      <c r="B26" s="25">
        <f>8-COUNTIF('Results 2009-10'!K24:K32,"X")</f>
        <v>8</v>
      </c>
      <c r="C26" s="25">
        <f>COUNTIF('Results 2009-10'!M24:M32,5)</f>
        <v>4</v>
      </c>
      <c r="D26" s="25">
        <f>COUNTIF('Results 2009-10'!S24:S32,3)</f>
        <v>0</v>
      </c>
      <c r="E26" s="25">
        <f t="shared" si="2"/>
        <v>4</v>
      </c>
      <c r="F26" s="25">
        <f>'Results 2009-10'!K33</f>
        <v>55</v>
      </c>
      <c r="G26" s="25">
        <f>'Results 2009-10'!L34</f>
        <v>45</v>
      </c>
      <c r="H26" s="25">
        <f t="shared" si="3"/>
        <v>10</v>
      </c>
      <c r="I26" s="18">
        <f>'Results 2009-10'!M35</f>
        <v>20</v>
      </c>
      <c r="J26" s="208"/>
      <c r="L26" s="34" t="s">
        <v>741</v>
      </c>
      <c r="M26" s="34">
        <v>8</v>
      </c>
      <c r="N26" s="34">
        <v>5</v>
      </c>
      <c r="O26" s="34">
        <v>0</v>
      </c>
      <c r="P26" s="34">
        <v>3</v>
      </c>
      <c r="Q26" s="34">
        <v>52</v>
      </c>
      <c r="R26" s="34">
        <v>47</v>
      </c>
      <c r="S26" s="34">
        <v>5</v>
      </c>
      <c r="T26" s="34">
        <v>27</v>
      </c>
    </row>
    <row r="27" spans="1:20">
      <c r="A27" s="20" t="str">
        <f>'Results 2009-10'!A28</f>
        <v>Centaurs II</v>
      </c>
      <c r="B27" s="25">
        <f>8-COUNTIF('Results 2009-10'!N24:N32,"X")</f>
        <v>8</v>
      </c>
      <c r="C27" s="25">
        <f>COUNTIF('Results 2009-10'!P24:P32,5)</f>
        <v>1</v>
      </c>
      <c r="D27" s="25">
        <f>COUNTIF('Results 2009-10'!P24:P32,3)</f>
        <v>0</v>
      </c>
      <c r="E27" s="25">
        <f t="shared" si="2"/>
        <v>7</v>
      </c>
      <c r="F27" s="25">
        <f>'Results 2009-10'!N33</f>
        <v>17</v>
      </c>
      <c r="G27" s="25">
        <f>'Results 2009-10'!O34</f>
        <v>23</v>
      </c>
      <c r="H27" s="25">
        <f t="shared" si="3"/>
        <v>-6</v>
      </c>
      <c r="I27" s="18">
        <f>'Results 2009-10'!P35</f>
        <v>0</v>
      </c>
      <c r="J27" s="208"/>
      <c r="L27" s="34" t="s">
        <v>114</v>
      </c>
      <c r="M27" s="34">
        <v>8</v>
      </c>
      <c r="N27" s="34">
        <v>4</v>
      </c>
      <c r="O27" s="34">
        <v>0</v>
      </c>
      <c r="P27" s="34">
        <v>4</v>
      </c>
      <c r="Q27" s="34">
        <v>55</v>
      </c>
      <c r="R27" s="34">
        <v>45</v>
      </c>
      <c r="S27" s="34">
        <v>10</v>
      </c>
      <c r="T27" s="34">
        <v>20</v>
      </c>
    </row>
    <row r="28" spans="1:20">
      <c r="A28" s="20" t="str">
        <f>'Results 2009-10'!A29</f>
        <v xml:space="preserve">Welwyn </v>
      </c>
      <c r="B28" s="25">
        <f>8-COUNTIF('Results 2009-10'!Q24:Q32,"X")</f>
        <v>8</v>
      </c>
      <c r="C28" s="25">
        <f>COUNTIF('Results 2009-10'!S24:S32,5)</f>
        <v>2</v>
      </c>
      <c r="D28" s="25">
        <f>COUNTIF('Results 2009-10'!S24:S32,3)</f>
        <v>0</v>
      </c>
      <c r="E28" s="25">
        <f t="shared" si="2"/>
        <v>6</v>
      </c>
      <c r="F28" s="25">
        <f>'Results 2009-10'!Q33</f>
        <v>11</v>
      </c>
      <c r="G28" s="25">
        <f>'Results 2009-10'!R34</f>
        <v>55</v>
      </c>
      <c r="H28" s="25">
        <f t="shared" si="3"/>
        <v>-44</v>
      </c>
      <c r="I28" s="18">
        <f>'Results 2009-10'!S35</f>
        <v>9</v>
      </c>
      <c r="J28" s="208"/>
      <c r="L28" s="34" t="s">
        <v>736</v>
      </c>
      <c r="M28" s="34">
        <v>8</v>
      </c>
      <c r="N28" s="34">
        <v>2</v>
      </c>
      <c r="O28" s="34">
        <v>0</v>
      </c>
      <c r="P28" s="34">
        <v>6</v>
      </c>
      <c r="Q28" s="34">
        <v>11</v>
      </c>
      <c r="R28" s="34">
        <v>55</v>
      </c>
      <c r="S28" s="34">
        <v>-44</v>
      </c>
      <c r="T28" s="34">
        <v>9</v>
      </c>
    </row>
    <row r="29" spans="1:20">
      <c r="A29" s="20" t="str">
        <f>'Results 2009-10'!A30</f>
        <v>Putney II</v>
      </c>
      <c r="B29" s="25">
        <f>8-COUNTIF('Results 2009-10'!T24:T32,"X")</f>
        <v>8</v>
      </c>
      <c r="C29" s="25">
        <f>COUNTIF('Results 2009-10'!V24:V32,5)</f>
        <v>2</v>
      </c>
      <c r="D29" s="25">
        <f>COUNTIF('Results 2009-10'!V24:V32,3)</f>
        <v>0</v>
      </c>
      <c r="E29" s="25">
        <f t="shared" si="2"/>
        <v>6</v>
      </c>
      <c r="F29" s="25">
        <f>'Results 2009-10'!T33</f>
        <v>15</v>
      </c>
      <c r="G29" s="25">
        <f>'Results 2009-10'!U34</f>
        <v>30</v>
      </c>
      <c r="H29" s="25">
        <f t="shared" si="3"/>
        <v>-15</v>
      </c>
      <c r="I29" s="18">
        <f>'Results 2009-10'!V35</f>
        <v>4</v>
      </c>
      <c r="J29" s="208"/>
      <c r="L29" s="34" t="s">
        <v>83</v>
      </c>
      <c r="M29" s="34">
        <v>8</v>
      </c>
      <c r="N29" s="34">
        <v>2</v>
      </c>
      <c r="O29" s="34">
        <v>0</v>
      </c>
      <c r="P29" s="34">
        <v>6</v>
      </c>
      <c r="Q29" s="34">
        <v>33</v>
      </c>
      <c r="R29" s="34">
        <v>48</v>
      </c>
      <c r="S29" s="34">
        <v>-15</v>
      </c>
      <c r="T29" s="34">
        <v>7</v>
      </c>
    </row>
    <row r="30" spans="1:20">
      <c r="A30" s="20" t="str">
        <f>'Results 2009-10'!A31</f>
        <v>Reading</v>
      </c>
      <c r="B30" s="25">
        <f>8-COUNTIF('Results 2009-10'!W24:W32,"X")</f>
        <v>8</v>
      </c>
      <c r="C30" s="25">
        <f>COUNTIF('Results 2009-10'!Y24:Y32,5)</f>
        <v>2</v>
      </c>
      <c r="D30" s="25">
        <f>COUNTIF('Results 2009-10'!Y24:Y32,3)</f>
        <v>0</v>
      </c>
      <c r="E30" s="25">
        <f t="shared" si="2"/>
        <v>6</v>
      </c>
      <c r="F30" s="25">
        <f>'Results 2009-10'!W33</f>
        <v>33</v>
      </c>
      <c r="G30" s="25">
        <f>'Results 2009-10'!X34</f>
        <v>48</v>
      </c>
      <c r="H30" s="25">
        <f t="shared" si="3"/>
        <v>-15</v>
      </c>
      <c r="I30" s="18">
        <f>'Results 2009-10'!Y35</f>
        <v>7</v>
      </c>
      <c r="J30" s="208"/>
      <c r="L30" s="34" t="s">
        <v>600</v>
      </c>
      <c r="M30" s="34">
        <v>8</v>
      </c>
      <c r="N30" s="34">
        <v>2</v>
      </c>
      <c r="O30" s="34">
        <v>0</v>
      </c>
      <c r="P30" s="34">
        <v>6</v>
      </c>
      <c r="Q30" s="34">
        <v>15</v>
      </c>
      <c r="R30" s="34">
        <v>30</v>
      </c>
      <c r="S30" s="34">
        <v>-15</v>
      </c>
      <c r="T30" s="34">
        <v>4</v>
      </c>
    </row>
    <row r="31" spans="1:20">
      <c r="A31" s="20" t="str">
        <f>'Results 2009-10'!A32</f>
        <v xml:space="preserve">Blackheath Storm </v>
      </c>
      <c r="B31" s="25">
        <f>8-COUNTIF('Results 2009-10'!Z24:Z32,"X")</f>
        <v>8</v>
      </c>
      <c r="C31" s="25">
        <f>COUNTIF('Results 2009-10'!AB24:AB32,5)</f>
        <v>5</v>
      </c>
      <c r="D31" s="25">
        <f>COUNTIF('Results 2009-10'!AB24:AB32,3)</f>
        <v>0</v>
      </c>
      <c r="E31" s="25">
        <f t="shared" si="2"/>
        <v>3</v>
      </c>
      <c r="F31" s="25">
        <f>'Results 2009-10'!Z33</f>
        <v>52</v>
      </c>
      <c r="G31" s="25">
        <f>'Results 2009-10'!AA34</f>
        <v>47</v>
      </c>
      <c r="H31" s="25">
        <f t="shared" si="3"/>
        <v>5</v>
      </c>
      <c r="I31" s="18">
        <f>'Results 2009-10'!AB35</f>
        <v>27</v>
      </c>
      <c r="J31" s="208"/>
      <c r="L31" s="34" t="s">
        <v>699</v>
      </c>
      <c r="M31" s="34">
        <v>8</v>
      </c>
      <c r="N31" s="34">
        <v>1</v>
      </c>
      <c r="O31" s="34">
        <v>0</v>
      </c>
      <c r="P31" s="34">
        <v>7</v>
      </c>
      <c r="Q31" s="34">
        <v>17</v>
      </c>
      <c r="R31" s="34">
        <v>23</v>
      </c>
      <c r="S31" s="34">
        <v>-6</v>
      </c>
      <c r="T31" s="34">
        <v>0</v>
      </c>
    </row>
  </sheetData>
  <mergeCells count="2">
    <mergeCell ref="A3:I3"/>
    <mergeCell ref="A20:I20"/>
  </mergeCells>
  <phoneticPr fontId="0" type="noConversion"/>
  <pageMargins left="0.65" right="0.75" top="1" bottom="1" header="0.5" footer="0.5"/>
  <pageSetup orientation="portrait" r:id="rId1"/>
  <headerFooter alignWithMargins="0">
    <oddHeader>&amp;C&amp;"Arial MT,Bold"2007/08 Tables</oddHeader>
    <oddFooter>&amp;L&amp;D</oddFooter>
  </headerFooter>
</worksheet>
</file>

<file path=xl/worksheets/sheet17.xml><?xml version="1.0" encoding="utf-8"?>
<worksheet xmlns="http://schemas.openxmlformats.org/spreadsheetml/2006/main" xmlns:r="http://schemas.openxmlformats.org/officeDocument/2006/relationships">
  <sheetPr transitionEvaluation="1" codeName="Sheet9"/>
  <dimension ref="A1:AF37"/>
  <sheetViews>
    <sheetView defaultGridColor="0" colorId="22" workbookViewId="0">
      <pane xSplit="1" topLeftCell="B1" activePane="topRight" state="frozen"/>
      <selection pane="topRight" activeCell="A16" sqref="A16"/>
    </sheetView>
  </sheetViews>
  <sheetFormatPr defaultColWidth="9.77734375" defaultRowHeight="12"/>
  <cols>
    <col min="1" max="1" width="18.21875" style="108" bestFit="1" customWidth="1"/>
    <col min="2" max="2" width="3.44140625" style="108" customWidth="1"/>
    <col min="3" max="3" width="4.33203125" style="108" customWidth="1"/>
    <col min="4" max="4" width="6.109375" style="108" customWidth="1"/>
    <col min="5" max="5" width="3.5546875" style="108" customWidth="1"/>
    <col min="6" max="6" width="4.109375" style="108" customWidth="1"/>
    <col min="7" max="7" width="4.88671875" style="108" customWidth="1"/>
    <col min="8" max="8" width="3.5546875" style="108" customWidth="1"/>
    <col min="9" max="9" width="4.21875" style="108" customWidth="1"/>
    <col min="10" max="10" width="4.77734375" style="108" customWidth="1"/>
    <col min="11" max="11" width="3.21875" style="108" customWidth="1"/>
    <col min="12" max="12" width="4.109375" style="108" customWidth="1"/>
    <col min="13" max="13" width="4.6640625" style="108" customWidth="1"/>
    <col min="14" max="14" width="3" style="108" customWidth="1"/>
    <col min="15" max="15" width="4.33203125" style="108" customWidth="1"/>
    <col min="16" max="16" width="8.33203125" style="108" customWidth="1"/>
    <col min="17" max="17" width="3.44140625" style="108" customWidth="1"/>
    <col min="18" max="18" width="4.21875" style="108" customWidth="1"/>
    <col min="19" max="19" width="4.77734375" style="108" customWidth="1"/>
    <col min="20" max="20" width="3.109375" style="108" customWidth="1"/>
    <col min="21" max="21" width="4.33203125" style="108" customWidth="1"/>
    <col min="22" max="22" width="4.5546875" style="108" customWidth="1"/>
    <col min="23" max="23" width="3.77734375" style="108" customWidth="1"/>
    <col min="24" max="24" width="4.21875" style="108" customWidth="1"/>
    <col min="25" max="25" width="4.88671875" style="108" customWidth="1"/>
    <col min="26" max="26" width="3.6640625" style="108" customWidth="1"/>
    <col min="27" max="27" width="4.109375" style="108" customWidth="1"/>
    <col min="28" max="28" width="4.77734375" style="108" customWidth="1"/>
    <col min="29" max="30" width="5" style="108" bestFit="1" customWidth="1"/>
    <col min="31" max="31" width="6" style="108" bestFit="1" customWidth="1"/>
    <col min="32" max="16384" width="9.77734375" style="108"/>
  </cols>
  <sheetData>
    <row r="1" spans="1:32">
      <c r="A1" s="107" t="s">
        <v>826</v>
      </c>
    </row>
    <row r="2" spans="1:32" ht="12.75" thickBot="1"/>
    <row r="3" spans="1:32" ht="12.75" thickTop="1">
      <c r="A3" s="512" t="s">
        <v>4</v>
      </c>
      <c r="B3" s="174" t="s">
        <v>36</v>
      </c>
      <c r="C3" s="174" t="s">
        <v>37</v>
      </c>
      <c r="D3" s="174" t="s">
        <v>38</v>
      </c>
      <c r="E3" s="175" t="s">
        <v>36</v>
      </c>
      <c r="F3" s="174" t="s">
        <v>37</v>
      </c>
      <c r="G3" s="174" t="s">
        <v>38</v>
      </c>
      <c r="H3" s="175" t="s">
        <v>36</v>
      </c>
      <c r="I3" s="174" t="s">
        <v>37</v>
      </c>
      <c r="J3" s="174" t="s">
        <v>38</v>
      </c>
      <c r="K3" s="175" t="s">
        <v>36</v>
      </c>
      <c r="L3" s="174" t="s">
        <v>37</v>
      </c>
      <c r="M3" s="174" t="s">
        <v>38</v>
      </c>
      <c r="N3" s="175" t="s">
        <v>36</v>
      </c>
      <c r="O3" s="174" t="s">
        <v>37</v>
      </c>
      <c r="P3" s="174" t="s">
        <v>38</v>
      </c>
      <c r="Q3" s="175" t="s">
        <v>36</v>
      </c>
      <c r="R3" s="174" t="s">
        <v>37</v>
      </c>
      <c r="S3" s="174" t="s">
        <v>38</v>
      </c>
      <c r="T3" s="175" t="s">
        <v>36</v>
      </c>
      <c r="U3" s="174" t="s">
        <v>37</v>
      </c>
      <c r="V3" s="174" t="s">
        <v>38</v>
      </c>
      <c r="W3" s="175" t="s">
        <v>36</v>
      </c>
      <c r="X3" s="174" t="s">
        <v>37</v>
      </c>
      <c r="Y3" s="174" t="s">
        <v>38</v>
      </c>
      <c r="Z3" s="175" t="s">
        <v>36</v>
      </c>
      <c r="AA3" s="174" t="s">
        <v>37</v>
      </c>
      <c r="AB3" s="176" t="s">
        <v>38</v>
      </c>
      <c r="AC3" s="109"/>
    </row>
    <row r="4" spans="1:32" ht="12.75" thickBot="1">
      <c r="A4" s="513"/>
      <c r="B4" s="507" t="str">
        <f>A5</f>
        <v>Centaurs</v>
      </c>
      <c r="C4" s="507"/>
      <c r="D4" s="508"/>
      <c r="E4" s="506" t="str">
        <f>A6</f>
        <v>Harpenden</v>
      </c>
      <c r="F4" s="507"/>
      <c r="G4" s="508"/>
      <c r="H4" s="506" t="str">
        <f>A7</f>
        <v xml:space="preserve">Purley </v>
      </c>
      <c r="I4" s="507"/>
      <c r="J4" s="508"/>
      <c r="K4" s="509" t="str">
        <f>A8</f>
        <v xml:space="preserve">Beckenham </v>
      </c>
      <c r="L4" s="510"/>
      <c r="M4" s="511"/>
      <c r="N4" s="506" t="str">
        <f>A9</f>
        <v>B'Wanderers</v>
      </c>
      <c r="O4" s="507"/>
      <c r="P4" s="508"/>
      <c r="Q4" s="506" t="str">
        <f>A10</f>
        <v xml:space="preserve">West London </v>
      </c>
      <c r="R4" s="507"/>
      <c r="S4" s="508"/>
      <c r="T4" s="506" t="str">
        <f>A11</f>
        <v xml:space="preserve">Putney </v>
      </c>
      <c r="U4" s="507"/>
      <c r="V4" s="508"/>
      <c r="W4" s="509" t="str">
        <f>A12</f>
        <v>Pendley</v>
      </c>
      <c r="X4" s="510"/>
      <c r="Y4" s="511"/>
      <c r="Z4" s="506" t="str">
        <f>A13</f>
        <v>Hatch End Hawks</v>
      </c>
      <c r="AA4" s="507"/>
      <c r="AB4" s="514"/>
      <c r="AC4" s="109"/>
      <c r="AF4" s="199">
        <f>9-COUNTIF('Results 2009-10'!D24:D32,"X")</f>
        <v>9</v>
      </c>
    </row>
    <row r="5" spans="1:32" ht="19.899999999999999" customHeight="1" thickTop="1">
      <c r="A5" s="12" t="s">
        <v>8</v>
      </c>
      <c r="B5" s="195"/>
      <c r="C5" s="196"/>
      <c r="D5" s="196"/>
      <c r="E5" s="181">
        <v>8</v>
      </c>
      <c r="F5" s="181">
        <v>11</v>
      </c>
      <c r="G5" s="206">
        <v>1</v>
      </c>
      <c r="H5" s="181">
        <v>3</v>
      </c>
      <c r="I5" s="181">
        <v>10</v>
      </c>
      <c r="J5" s="206">
        <v>0</v>
      </c>
      <c r="K5" s="181">
        <v>9</v>
      </c>
      <c r="L5" s="182">
        <v>8</v>
      </c>
      <c r="M5" s="206">
        <v>5</v>
      </c>
      <c r="N5" s="181" t="s">
        <v>941</v>
      </c>
      <c r="O5" s="182" t="s">
        <v>940</v>
      </c>
      <c r="P5" s="206">
        <v>-3</v>
      </c>
      <c r="Q5" s="181">
        <v>6</v>
      </c>
      <c r="R5" s="182">
        <v>12</v>
      </c>
      <c r="S5" s="206">
        <v>1</v>
      </c>
      <c r="T5" s="181">
        <v>12</v>
      </c>
      <c r="U5" s="182">
        <v>13</v>
      </c>
      <c r="V5" s="206">
        <v>1</v>
      </c>
      <c r="W5" s="181">
        <v>2</v>
      </c>
      <c r="X5" s="182">
        <v>7</v>
      </c>
      <c r="Y5" s="206">
        <v>0</v>
      </c>
      <c r="Z5" s="179">
        <v>1</v>
      </c>
      <c r="AA5" s="180">
        <v>13</v>
      </c>
      <c r="AB5" s="207">
        <v>0</v>
      </c>
      <c r="AC5" s="109"/>
    </row>
    <row r="6" spans="1:32" ht="19.899999999999999" customHeight="1">
      <c r="A6" s="12" t="s">
        <v>39</v>
      </c>
      <c r="B6" s="181">
        <v>11</v>
      </c>
      <c r="C6" s="182">
        <v>8</v>
      </c>
      <c r="D6" s="206">
        <v>5</v>
      </c>
      <c r="E6" s="195"/>
      <c r="F6" s="196"/>
      <c r="G6" s="196"/>
      <c r="H6" s="181">
        <v>7</v>
      </c>
      <c r="I6" s="181">
        <v>16</v>
      </c>
      <c r="J6" s="206">
        <v>0</v>
      </c>
      <c r="K6" s="181" t="s">
        <v>940</v>
      </c>
      <c r="L6" s="182" t="s">
        <v>941</v>
      </c>
      <c r="M6" s="206">
        <v>5</v>
      </c>
      <c r="N6" s="181">
        <v>2</v>
      </c>
      <c r="O6" s="182">
        <v>15</v>
      </c>
      <c r="P6" s="206">
        <v>0</v>
      </c>
      <c r="Q6" s="181">
        <v>7</v>
      </c>
      <c r="R6" s="182">
        <v>10</v>
      </c>
      <c r="S6" s="206">
        <v>1</v>
      </c>
      <c r="T6" s="181">
        <v>15</v>
      </c>
      <c r="U6" s="182">
        <v>9</v>
      </c>
      <c r="V6" s="206">
        <v>5</v>
      </c>
      <c r="W6" s="181" t="s">
        <v>941</v>
      </c>
      <c r="X6" s="182" t="s">
        <v>940</v>
      </c>
      <c r="Y6" s="206">
        <v>-1</v>
      </c>
      <c r="Z6" s="179">
        <v>15</v>
      </c>
      <c r="AA6" s="180">
        <v>5</v>
      </c>
      <c r="AB6" s="207">
        <v>5</v>
      </c>
      <c r="AC6" s="109"/>
    </row>
    <row r="7" spans="1:32" ht="19.899999999999999" customHeight="1">
      <c r="A7" s="12" t="s">
        <v>815</v>
      </c>
      <c r="B7" s="181">
        <v>10</v>
      </c>
      <c r="C7" s="182">
        <v>3</v>
      </c>
      <c r="D7" s="206">
        <v>5</v>
      </c>
      <c r="E7" s="181">
        <v>16</v>
      </c>
      <c r="F7" s="181">
        <v>7</v>
      </c>
      <c r="G7" s="206">
        <v>5</v>
      </c>
      <c r="H7" s="195"/>
      <c r="I7" s="196"/>
      <c r="J7" s="196"/>
      <c r="K7" s="181">
        <v>16</v>
      </c>
      <c r="L7" s="182">
        <v>4</v>
      </c>
      <c r="M7" s="206">
        <v>5</v>
      </c>
      <c r="N7" s="181" t="s">
        <v>941</v>
      </c>
      <c r="O7" s="182" t="s">
        <v>940</v>
      </c>
      <c r="P7" s="206">
        <v>-3</v>
      </c>
      <c r="Q7" s="181">
        <v>14</v>
      </c>
      <c r="R7" s="182">
        <v>5</v>
      </c>
      <c r="S7" s="206">
        <v>5</v>
      </c>
      <c r="T7" s="181">
        <v>13</v>
      </c>
      <c r="U7" s="182">
        <v>7</v>
      </c>
      <c r="V7" s="206">
        <v>5</v>
      </c>
      <c r="W7" s="181" t="s">
        <v>941</v>
      </c>
      <c r="X7" s="182" t="s">
        <v>940</v>
      </c>
      <c r="Y7" s="206">
        <v>-3</v>
      </c>
      <c r="Z7" s="179">
        <v>7</v>
      </c>
      <c r="AA7" s="180">
        <v>9</v>
      </c>
      <c r="AB7" s="207">
        <v>1</v>
      </c>
      <c r="AC7" s="109"/>
    </row>
    <row r="8" spans="1:32" ht="19.899999999999999" customHeight="1">
      <c r="A8" s="12" t="s">
        <v>734</v>
      </c>
      <c r="B8" s="181">
        <v>8</v>
      </c>
      <c r="C8" s="182">
        <v>9</v>
      </c>
      <c r="D8" s="206">
        <v>1</v>
      </c>
      <c r="E8" s="181" t="s">
        <v>941</v>
      </c>
      <c r="F8" s="181" t="s">
        <v>940</v>
      </c>
      <c r="G8" s="206">
        <v>-3</v>
      </c>
      <c r="H8" s="181">
        <v>4</v>
      </c>
      <c r="I8" s="181">
        <v>16</v>
      </c>
      <c r="J8" s="206">
        <v>0</v>
      </c>
      <c r="K8" s="195"/>
      <c r="L8" s="196"/>
      <c r="M8" s="196"/>
      <c r="N8" s="181">
        <v>4</v>
      </c>
      <c r="O8" s="182">
        <v>16</v>
      </c>
      <c r="P8" s="206">
        <v>0</v>
      </c>
      <c r="Q8" s="181" t="s">
        <v>940</v>
      </c>
      <c r="R8" s="182" t="s">
        <v>941</v>
      </c>
      <c r="S8" s="206">
        <v>5</v>
      </c>
      <c r="T8" s="181">
        <v>10</v>
      </c>
      <c r="U8" s="182">
        <v>9</v>
      </c>
      <c r="V8" s="206">
        <v>5</v>
      </c>
      <c r="W8" s="181">
        <v>10</v>
      </c>
      <c r="X8" s="182">
        <v>9</v>
      </c>
      <c r="Y8" s="206">
        <v>5</v>
      </c>
      <c r="Z8" s="179" t="s">
        <v>940</v>
      </c>
      <c r="AA8" s="180" t="s">
        <v>941</v>
      </c>
      <c r="AB8" s="207">
        <v>5</v>
      </c>
      <c r="AC8" s="109"/>
    </row>
    <row r="9" spans="1:32" ht="19.899999999999999" customHeight="1">
      <c r="A9" s="12" t="s">
        <v>596</v>
      </c>
      <c r="B9" s="181" t="s">
        <v>940</v>
      </c>
      <c r="C9" s="182" t="s">
        <v>941</v>
      </c>
      <c r="D9" s="206">
        <v>5</v>
      </c>
      <c r="E9" s="181">
        <v>15</v>
      </c>
      <c r="F9" s="181">
        <v>2</v>
      </c>
      <c r="G9" s="206">
        <v>5</v>
      </c>
      <c r="H9" s="181" t="s">
        <v>940</v>
      </c>
      <c r="I9" s="181" t="s">
        <v>941</v>
      </c>
      <c r="J9" s="206">
        <v>5</v>
      </c>
      <c r="K9" s="181">
        <v>16</v>
      </c>
      <c r="L9" s="182">
        <v>4</v>
      </c>
      <c r="M9" s="206">
        <v>5</v>
      </c>
      <c r="N9" s="195"/>
      <c r="O9" s="196"/>
      <c r="P9" s="196"/>
      <c r="Q9" s="181">
        <v>10</v>
      </c>
      <c r="R9" s="182">
        <v>6</v>
      </c>
      <c r="S9" s="206">
        <v>5</v>
      </c>
      <c r="T9" s="181" t="s">
        <v>940</v>
      </c>
      <c r="U9" s="182" t="s">
        <v>941</v>
      </c>
      <c r="V9" s="206">
        <v>5</v>
      </c>
      <c r="W9" s="181">
        <v>8</v>
      </c>
      <c r="X9" s="182">
        <v>3</v>
      </c>
      <c r="Y9" s="206">
        <v>5</v>
      </c>
      <c r="Z9" s="179">
        <v>7</v>
      </c>
      <c r="AA9" s="180">
        <v>5</v>
      </c>
      <c r="AB9" s="207">
        <v>5</v>
      </c>
      <c r="AC9" s="109"/>
    </row>
    <row r="10" spans="1:32" ht="19.899999999999999" customHeight="1">
      <c r="A10" s="12" t="s">
        <v>816</v>
      </c>
      <c r="B10" s="181">
        <v>12</v>
      </c>
      <c r="C10" s="182">
        <v>6</v>
      </c>
      <c r="D10" s="206">
        <v>5</v>
      </c>
      <c r="E10" s="181">
        <v>10</v>
      </c>
      <c r="F10" s="181">
        <v>7</v>
      </c>
      <c r="G10" s="206">
        <v>5</v>
      </c>
      <c r="H10" s="181">
        <v>5</v>
      </c>
      <c r="I10" s="181">
        <v>14</v>
      </c>
      <c r="J10" s="206">
        <v>0</v>
      </c>
      <c r="K10" s="181" t="s">
        <v>941</v>
      </c>
      <c r="L10" s="182" t="s">
        <v>940</v>
      </c>
      <c r="M10" s="206">
        <v>-3</v>
      </c>
      <c r="N10" s="181">
        <v>6</v>
      </c>
      <c r="O10" s="182">
        <v>10</v>
      </c>
      <c r="P10" s="206">
        <v>1</v>
      </c>
      <c r="Q10" s="195"/>
      <c r="R10" s="196"/>
      <c r="S10" s="196"/>
      <c r="T10" s="181">
        <v>11</v>
      </c>
      <c r="U10" s="182">
        <v>10</v>
      </c>
      <c r="V10" s="206">
        <v>5</v>
      </c>
      <c r="W10" s="181">
        <v>3</v>
      </c>
      <c r="X10" s="182">
        <v>11</v>
      </c>
      <c r="Y10" s="206">
        <v>0</v>
      </c>
      <c r="Z10" s="179">
        <v>11</v>
      </c>
      <c r="AA10" s="180">
        <v>3</v>
      </c>
      <c r="AB10" s="207">
        <v>5</v>
      </c>
      <c r="AC10" s="109"/>
    </row>
    <row r="11" spans="1:32" ht="19.899999999999999" customHeight="1">
      <c r="A11" s="12" t="s">
        <v>200</v>
      </c>
      <c r="B11" s="181">
        <f>'Fixtures Premier 2010_2011'!G57</f>
        <v>0</v>
      </c>
      <c r="C11" s="182">
        <f>'Fixtures Premier 2010_2011'!E57</f>
        <v>0</v>
      </c>
      <c r="D11" s="206">
        <v>5</v>
      </c>
      <c r="E11" s="181">
        <v>9</v>
      </c>
      <c r="F11" s="181">
        <v>15</v>
      </c>
      <c r="G11" s="206">
        <v>1</v>
      </c>
      <c r="H11" s="181">
        <v>7</v>
      </c>
      <c r="I11" s="181">
        <v>13</v>
      </c>
      <c r="J11" s="206">
        <v>1</v>
      </c>
      <c r="K11" s="181">
        <v>9</v>
      </c>
      <c r="L11" s="182">
        <v>10</v>
      </c>
      <c r="M11" s="206">
        <v>1</v>
      </c>
      <c r="N11" s="181" t="s">
        <v>941</v>
      </c>
      <c r="O11" s="182" t="s">
        <v>940</v>
      </c>
      <c r="P11" s="206">
        <v>-3</v>
      </c>
      <c r="Q11" s="181">
        <v>10</v>
      </c>
      <c r="R11" s="182">
        <v>11</v>
      </c>
      <c r="S11" s="206">
        <v>1</v>
      </c>
      <c r="T11" s="195"/>
      <c r="U11" s="196"/>
      <c r="V11" s="196"/>
      <c r="W11" s="181">
        <v>4</v>
      </c>
      <c r="X11" s="182">
        <v>14</v>
      </c>
      <c r="Y11" s="206">
        <v>0</v>
      </c>
      <c r="Z11" s="179">
        <v>7</v>
      </c>
      <c r="AA11" s="180">
        <v>20</v>
      </c>
      <c r="AB11" s="207">
        <v>0</v>
      </c>
      <c r="AC11" s="109"/>
    </row>
    <row r="12" spans="1:32" ht="19.899999999999999" customHeight="1">
      <c r="A12" s="12" t="s">
        <v>5</v>
      </c>
      <c r="B12" s="181">
        <v>7</v>
      </c>
      <c r="C12" s="182">
        <v>2</v>
      </c>
      <c r="D12" s="206">
        <v>5</v>
      </c>
      <c r="E12" s="181" t="s">
        <v>940</v>
      </c>
      <c r="F12" s="181" t="s">
        <v>941</v>
      </c>
      <c r="G12" s="206">
        <v>5</v>
      </c>
      <c r="H12" s="181" t="s">
        <v>940</v>
      </c>
      <c r="I12" s="181" t="s">
        <v>941</v>
      </c>
      <c r="J12" s="206">
        <v>5</v>
      </c>
      <c r="K12" s="181">
        <v>9</v>
      </c>
      <c r="L12" s="182">
        <v>10</v>
      </c>
      <c r="M12" s="206">
        <v>1</v>
      </c>
      <c r="N12" s="181">
        <v>3</v>
      </c>
      <c r="O12" s="182">
        <v>8</v>
      </c>
      <c r="P12" s="206">
        <v>0</v>
      </c>
      <c r="Q12" s="181">
        <v>11</v>
      </c>
      <c r="R12" s="182">
        <v>3</v>
      </c>
      <c r="S12" s="206">
        <v>5</v>
      </c>
      <c r="T12" s="181">
        <v>14</v>
      </c>
      <c r="U12" s="182">
        <v>4</v>
      </c>
      <c r="V12" s="206">
        <v>5</v>
      </c>
      <c r="W12" s="195"/>
      <c r="X12" s="196"/>
      <c r="Y12" s="196"/>
      <c r="Z12" s="179" t="s">
        <v>940</v>
      </c>
      <c r="AA12" s="180" t="s">
        <v>941</v>
      </c>
      <c r="AB12" s="207">
        <v>5</v>
      </c>
      <c r="AC12" s="109"/>
    </row>
    <row r="13" spans="1:32" ht="19.899999999999999" customHeight="1" thickBot="1">
      <c r="A13" s="12" t="s">
        <v>896</v>
      </c>
      <c r="B13" s="181">
        <f>'Fixtures Premier 2010_2011'!G19</f>
        <v>0</v>
      </c>
      <c r="C13" s="182">
        <f>'Fixtures Premier 2010_2011'!E19</f>
        <v>0</v>
      </c>
      <c r="D13" s="183" t="str">
        <f>IF(AND(B13="0",C13="0"),"3",IF(B13=0,0,IF(B13&gt;C13,5,IF(B13-C13=0,3,IF(C13-B13&lt;=(C13/2),1)))))</f>
        <v>3</v>
      </c>
      <c r="E13" s="181">
        <v>5</v>
      </c>
      <c r="F13" s="181">
        <v>15</v>
      </c>
      <c r="G13" s="206">
        <v>0</v>
      </c>
      <c r="H13" s="181">
        <v>9</v>
      </c>
      <c r="I13" s="181">
        <v>7</v>
      </c>
      <c r="J13" s="206">
        <v>5</v>
      </c>
      <c r="K13" s="181" t="s">
        <v>941</v>
      </c>
      <c r="L13" s="182" t="s">
        <v>940</v>
      </c>
      <c r="M13" s="206">
        <v>-1</v>
      </c>
      <c r="N13" s="181">
        <v>5</v>
      </c>
      <c r="O13" s="182">
        <v>7</v>
      </c>
      <c r="P13" s="206">
        <v>1</v>
      </c>
      <c r="Q13" s="181">
        <v>3</v>
      </c>
      <c r="R13" s="182">
        <v>11</v>
      </c>
      <c r="S13" s="206">
        <v>0</v>
      </c>
      <c r="T13" s="181">
        <v>20</v>
      </c>
      <c r="U13" s="182">
        <v>7</v>
      </c>
      <c r="V13" s="206">
        <v>5</v>
      </c>
      <c r="W13" s="181" t="s">
        <v>941</v>
      </c>
      <c r="X13" s="182" t="s">
        <v>940</v>
      </c>
      <c r="Y13" s="206">
        <v>-1</v>
      </c>
      <c r="Z13" s="195"/>
      <c r="AA13" s="197"/>
      <c r="AB13" s="198"/>
      <c r="AC13" s="109"/>
    </row>
    <row r="14" spans="1:32" ht="12.75" thickTop="1">
      <c r="A14" s="111" t="s">
        <v>36</v>
      </c>
      <c r="B14" s="185">
        <f>SUM(B5:B13)</f>
        <v>48</v>
      </c>
      <c r="C14" s="186"/>
      <c r="D14" s="187"/>
      <c r="E14" s="185">
        <f>SUM(E5:E13)</f>
        <v>63</v>
      </c>
      <c r="F14" s="186"/>
      <c r="G14" s="187"/>
      <c r="H14" s="185">
        <f>SUM(H5:H13)</f>
        <v>35</v>
      </c>
      <c r="I14" s="186"/>
      <c r="J14" s="187"/>
      <c r="K14" s="185">
        <f>SUM(K5:K13)</f>
        <v>59</v>
      </c>
      <c r="L14" s="186"/>
      <c r="M14" s="187"/>
      <c r="N14" s="185">
        <f>SUM(N5:N13)</f>
        <v>20</v>
      </c>
      <c r="O14" s="186"/>
      <c r="P14" s="187"/>
      <c r="Q14" s="185">
        <f>SUM(Q5:Q13)</f>
        <v>61</v>
      </c>
      <c r="R14" s="186"/>
      <c r="S14" s="187"/>
      <c r="T14" s="185">
        <f>SUM(T5:T13)</f>
        <v>95</v>
      </c>
      <c r="U14" s="186"/>
      <c r="V14" s="187"/>
      <c r="W14" s="185">
        <f>SUM(W5:W13)</f>
        <v>27</v>
      </c>
      <c r="X14" s="186"/>
      <c r="Y14" s="187"/>
      <c r="Z14" s="185">
        <f>SUM(Z5:Z13)</f>
        <v>48</v>
      </c>
      <c r="AA14" s="186"/>
      <c r="AB14" s="188"/>
      <c r="AC14" s="109"/>
    </row>
    <row r="15" spans="1:32">
      <c r="A15" s="110" t="s">
        <v>40</v>
      </c>
      <c r="B15" s="179"/>
      <c r="C15" s="180">
        <f>SUM(C5:C13)</f>
        <v>28</v>
      </c>
      <c r="D15" s="189"/>
      <c r="E15" s="179"/>
      <c r="F15" s="180">
        <f>SUM(F5:F13)</f>
        <v>57</v>
      </c>
      <c r="G15" s="189"/>
      <c r="H15" s="179"/>
      <c r="I15" s="180">
        <f>SUM(I5:I13)</f>
        <v>76</v>
      </c>
      <c r="J15" s="189"/>
      <c r="K15" s="179"/>
      <c r="L15" s="180">
        <f>SUM(L5:L13)</f>
        <v>36</v>
      </c>
      <c r="M15" s="189"/>
      <c r="N15" s="179"/>
      <c r="O15" s="180">
        <f>SUM(O5:O13)</f>
        <v>56</v>
      </c>
      <c r="P15" s="189"/>
      <c r="Q15" s="179"/>
      <c r="R15" s="180">
        <f>SUM(R5:R13)</f>
        <v>58</v>
      </c>
      <c r="S15" s="189"/>
      <c r="T15" s="179"/>
      <c r="U15" s="180">
        <f>SUM(U5:U13)</f>
        <v>59</v>
      </c>
      <c r="V15" s="189"/>
      <c r="W15" s="179"/>
      <c r="X15" s="180">
        <f>SUM(X5:X13)</f>
        <v>44</v>
      </c>
      <c r="Y15" s="189"/>
      <c r="Z15" s="179"/>
      <c r="AA15" s="184">
        <f>SUM(AA5:AA13)</f>
        <v>55</v>
      </c>
      <c r="AB15" s="190"/>
      <c r="AC15" s="109"/>
    </row>
    <row r="16" spans="1:32" ht="12.75" thickBot="1">
      <c r="A16" s="112" t="s">
        <v>38</v>
      </c>
      <c r="B16" s="191"/>
      <c r="C16" s="192"/>
      <c r="D16" s="177">
        <f>SUM(D5:D13)</f>
        <v>31</v>
      </c>
      <c r="E16" s="191"/>
      <c r="F16" s="192"/>
      <c r="G16" s="177">
        <f>SUM(G5:G13)</f>
        <v>19</v>
      </c>
      <c r="H16" s="191"/>
      <c r="I16" s="192"/>
      <c r="J16" s="177">
        <f>SUM(J5:J13)</f>
        <v>16</v>
      </c>
      <c r="K16" s="191"/>
      <c r="L16" s="192"/>
      <c r="M16" s="177">
        <f>SUM(M5:M13)</f>
        <v>18</v>
      </c>
      <c r="N16" s="191"/>
      <c r="O16" s="192"/>
      <c r="P16" s="177">
        <f>SUM(P5:P13)</f>
        <v>-7</v>
      </c>
      <c r="Q16" s="191"/>
      <c r="R16" s="192"/>
      <c r="S16" s="177">
        <f>SUM(S5:S13)</f>
        <v>23</v>
      </c>
      <c r="T16" s="191"/>
      <c r="U16" s="192"/>
      <c r="V16" s="177">
        <f>SUM(V5:V13)</f>
        <v>36</v>
      </c>
      <c r="W16" s="191"/>
      <c r="X16" s="192"/>
      <c r="Y16" s="177">
        <f>SUM(Y5:Y13)</f>
        <v>5</v>
      </c>
      <c r="Z16" s="191"/>
      <c r="AA16" s="192"/>
      <c r="AB16" s="178">
        <f>SUM(AB5:AB13)</f>
        <v>26</v>
      </c>
      <c r="AC16" s="109"/>
    </row>
    <row r="17" spans="1:28" ht="12.75" thickTop="1">
      <c r="B17" s="193"/>
      <c r="C17" s="193"/>
      <c r="D17" s="193"/>
      <c r="E17" s="193"/>
      <c r="F17" s="193"/>
      <c r="G17" s="193"/>
      <c r="H17" s="193"/>
      <c r="I17" s="193"/>
      <c r="J17" s="193"/>
      <c r="K17" s="193"/>
      <c r="L17" s="193"/>
      <c r="M17" s="193"/>
      <c r="N17" s="193"/>
      <c r="O17" s="193"/>
      <c r="P17" s="193"/>
      <c r="Q17" s="193"/>
      <c r="R17" s="193"/>
      <c r="S17" s="193"/>
      <c r="T17" s="193"/>
      <c r="U17" s="193"/>
      <c r="V17" s="193"/>
      <c r="W17" s="193"/>
      <c r="X17" s="193"/>
      <c r="Y17" s="193"/>
      <c r="Z17" s="193"/>
      <c r="AA17" s="193"/>
      <c r="AB17" s="193"/>
    </row>
    <row r="18" spans="1:28">
      <c r="B18" s="193"/>
      <c r="C18" s="193"/>
      <c r="D18" s="193"/>
      <c r="E18" s="193"/>
      <c r="F18" s="193"/>
      <c r="G18" s="193"/>
      <c r="H18" s="193"/>
      <c r="I18" s="193"/>
      <c r="J18" s="193"/>
      <c r="K18" s="193"/>
      <c r="L18" s="193"/>
      <c r="M18" s="193"/>
      <c r="N18" s="193"/>
      <c r="O18" s="193"/>
      <c r="P18" s="193"/>
      <c r="Q18" s="193"/>
      <c r="R18" s="193"/>
      <c r="S18" s="193"/>
      <c r="T18" s="193"/>
      <c r="U18" s="193"/>
      <c r="V18" s="193"/>
      <c r="W18" s="193"/>
      <c r="X18" s="193"/>
      <c r="Y18" s="193"/>
      <c r="Z18" s="193"/>
      <c r="AA18" s="193"/>
      <c r="AB18" s="193"/>
    </row>
    <row r="19" spans="1:28">
      <c r="A19" s="107" t="s">
        <v>697</v>
      </c>
      <c r="B19" s="193"/>
      <c r="C19" s="194" t="s">
        <v>148</v>
      </c>
      <c r="D19" s="193"/>
      <c r="E19" s="193"/>
      <c r="F19" s="193"/>
      <c r="G19" s="193"/>
      <c r="H19" s="193"/>
      <c r="I19" s="193"/>
      <c r="J19" s="193"/>
      <c r="K19" s="193"/>
      <c r="L19" s="193"/>
      <c r="M19" s="193"/>
      <c r="N19" s="193"/>
      <c r="O19" s="193"/>
      <c r="P19" s="193"/>
      <c r="Q19" s="193"/>
      <c r="R19" s="193"/>
      <c r="S19" s="193"/>
      <c r="T19" s="193"/>
      <c r="U19" s="193"/>
      <c r="V19" s="193"/>
      <c r="W19" s="193"/>
      <c r="X19" s="193"/>
      <c r="Y19" s="193"/>
      <c r="Z19" s="193"/>
      <c r="AA19" s="193"/>
      <c r="AB19" s="193"/>
    </row>
    <row r="20" spans="1:28">
      <c r="A20" s="107"/>
      <c r="B20" s="193"/>
      <c r="C20" s="193"/>
      <c r="D20" s="193"/>
      <c r="E20" s="193"/>
      <c r="F20" s="193"/>
      <c r="G20" s="193"/>
      <c r="H20" s="193"/>
      <c r="I20" s="193"/>
      <c r="J20" s="193"/>
      <c r="K20" s="193"/>
      <c r="L20" s="193"/>
      <c r="M20" s="193"/>
      <c r="N20" s="193"/>
      <c r="O20" s="193"/>
      <c r="P20" s="193"/>
      <c r="Q20" s="193"/>
      <c r="R20" s="193"/>
      <c r="S20" s="193"/>
      <c r="T20" s="193"/>
      <c r="U20" s="193"/>
      <c r="V20" s="193"/>
      <c r="W20" s="193"/>
      <c r="X20" s="193"/>
      <c r="Y20" s="193"/>
      <c r="Z20" s="193"/>
      <c r="AA20" s="193"/>
      <c r="AB20" s="193"/>
    </row>
    <row r="21" spans="1:28" ht="12.75" thickBot="1">
      <c r="B21" s="193"/>
      <c r="C21" s="193"/>
      <c r="D21" s="193"/>
      <c r="E21" s="193"/>
      <c r="F21" s="193"/>
      <c r="G21" s="193"/>
      <c r="H21" s="193"/>
      <c r="I21" s="193"/>
      <c r="J21" s="193"/>
      <c r="K21" s="193"/>
      <c r="L21" s="193"/>
      <c r="M21" s="193"/>
      <c r="N21" s="193"/>
      <c r="O21" s="193"/>
      <c r="P21" s="193"/>
      <c r="Q21" s="193"/>
      <c r="R21" s="193"/>
      <c r="S21" s="193"/>
      <c r="T21" s="193"/>
      <c r="U21" s="193"/>
      <c r="V21" s="193"/>
      <c r="W21" s="193"/>
      <c r="X21" s="193"/>
      <c r="Y21" s="193"/>
      <c r="Z21" s="193"/>
      <c r="AA21" s="193"/>
      <c r="AB21" s="193"/>
    </row>
    <row r="22" spans="1:28" ht="12.75" thickTop="1">
      <c r="A22" s="512" t="s">
        <v>700</v>
      </c>
      <c r="B22" s="174" t="s">
        <v>36</v>
      </c>
      <c r="C22" s="174" t="s">
        <v>37</v>
      </c>
      <c r="D22" s="174" t="s">
        <v>38</v>
      </c>
      <c r="E22" s="175" t="s">
        <v>36</v>
      </c>
      <c r="F22" s="174" t="s">
        <v>37</v>
      </c>
      <c r="G22" s="174" t="s">
        <v>38</v>
      </c>
      <c r="H22" s="175" t="s">
        <v>36</v>
      </c>
      <c r="I22" s="174" t="s">
        <v>37</v>
      </c>
      <c r="J22" s="174" t="s">
        <v>38</v>
      </c>
      <c r="K22" s="175" t="s">
        <v>36</v>
      </c>
      <c r="L22" s="174" t="s">
        <v>37</v>
      </c>
      <c r="M22" s="174" t="s">
        <v>38</v>
      </c>
      <c r="N22" s="175" t="s">
        <v>36</v>
      </c>
      <c r="O22" s="174" t="s">
        <v>37</v>
      </c>
      <c r="P22" s="174" t="s">
        <v>38</v>
      </c>
      <c r="Q22" s="175" t="s">
        <v>36</v>
      </c>
      <c r="R22" s="174" t="s">
        <v>37</v>
      </c>
      <c r="S22" s="174" t="s">
        <v>38</v>
      </c>
      <c r="T22" s="175" t="s">
        <v>36</v>
      </c>
      <c r="U22" s="174" t="s">
        <v>37</v>
      </c>
      <c r="V22" s="174" t="s">
        <v>38</v>
      </c>
      <c r="W22" s="175" t="s">
        <v>36</v>
      </c>
      <c r="X22" s="174" t="s">
        <v>37</v>
      </c>
      <c r="Y22" s="174" t="s">
        <v>38</v>
      </c>
      <c r="Z22" s="175" t="s">
        <v>36</v>
      </c>
      <c r="AA22" s="174" t="s">
        <v>37</v>
      </c>
      <c r="AB22" s="176" t="s">
        <v>38</v>
      </c>
    </row>
    <row r="23" spans="1:28" ht="12.75" thickBot="1">
      <c r="A23" s="513"/>
      <c r="B23" s="507" t="str">
        <f>A24</f>
        <v>Clapham</v>
      </c>
      <c r="C23" s="507"/>
      <c r="D23" s="508"/>
      <c r="E23" s="506" t="str">
        <f>A25</f>
        <v>West London II</v>
      </c>
      <c r="F23" s="507"/>
      <c r="G23" s="508"/>
      <c r="H23" s="506" t="str">
        <f>A26</f>
        <v xml:space="preserve">Blackheath Legends </v>
      </c>
      <c r="I23" s="507"/>
      <c r="J23" s="508"/>
      <c r="K23" s="506" t="str">
        <f>A27</f>
        <v>Hitchin Sprites</v>
      </c>
      <c r="L23" s="507"/>
      <c r="M23" s="508"/>
      <c r="N23" s="506" t="str">
        <f>A28</f>
        <v>Centaurs II</v>
      </c>
      <c r="O23" s="507"/>
      <c r="P23" s="508"/>
      <c r="Q23" s="506" t="str">
        <f>A29</f>
        <v xml:space="preserve">Welwyn </v>
      </c>
      <c r="R23" s="507"/>
      <c r="S23" s="508"/>
      <c r="T23" s="506" t="str">
        <f>A30</f>
        <v>Putney II</v>
      </c>
      <c r="U23" s="507"/>
      <c r="V23" s="508"/>
      <c r="W23" s="506" t="str">
        <f>A31</f>
        <v>Reading</v>
      </c>
      <c r="X23" s="507"/>
      <c r="Y23" s="508"/>
      <c r="Z23" s="506" t="str">
        <f>A32</f>
        <v xml:space="preserve">Blackheath Storm </v>
      </c>
      <c r="AA23" s="507"/>
      <c r="AB23" s="514"/>
    </row>
    <row r="24" spans="1:28" ht="20.100000000000001" customHeight="1" thickTop="1">
      <c r="A24" s="12" t="s">
        <v>19</v>
      </c>
      <c r="B24" s="195"/>
      <c r="C24" s="196"/>
      <c r="D24" s="196"/>
      <c r="E24" s="181">
        <v>16</v>
      </c>
      <c r="F24" s="182">
        <v>4</v>
      </c>
      <c r="G24" s="206">
        <v>5</v>
      </c>
      <c r="H24" s="181">
        <v>8</v>
      </c>
      <c r="I24" s="182">
        <v>7</v>
      </c>
      <c r="J24" s="183">
        <v>5</v>
      </c>
      <c r="K24" s="181">
        <v>3</v>
      </c>
      <c r="L24" s="182">
        <v>10</v>
      </c>
      <c r="M24" s="206">
        <v>0</v>
      </c>
      <c r="N24" s="181" t="s">
        <v>941</v>
      </c>
      <c r="O24" s="182" t="s">
        <v>940</v>
      </c>
      <c r="P24" s="206">
        <v>-1</v>
      </c>
      <c r="Q24" s="181">
        <v>9</v>
      </c>
      <c r="R24" s="182">
        <v>16</v>
      </c>
      <c r="S24" s="206">
        <v>0</v>
      </c>
      <c r="T24" s="181" t="s">
        <v>941</v>
      </c>
      <c r="U24" s="182" t="s">
        <v>940</v>
      </c>
      <c r="V24" s="206">
        <v>-1</v>
      </c>
      <c r="W24" s="179">
        <v>10</v>
      </c>
      <c r="X24" s="180">
        <v>12</v>
      </c>
      <c r="Y24" s="183">
        <v>1</v>
      </c>
      <c r="Z24" s="179">
        <v>5</v>
      </c>
      <c r="AA24" s="180">
        <v>8</v>
      </c>
      <c r="AB24" s="207">
        <v>1</v>
      </c>
    </row>
    <row r="25" spans="1:28" ht="20.100000000000001" customHeight="1">
      <c r="A25" s="12" t="s">
        <v>601</v>
      </c>
      <c r="B25" s="181">
        <v>4</v>
      </c>
      <c r="C25" s="182">
        <v>16</v>
      </c>
      <c r="D25" s="206">
        <v>0</v>
      </c>
      <c r="E25" s="195"/>
      <c r="F25" s="196"/>
      <c r="G25" s="196"/>
      <c r="H25" s="181">
        <v>10</v>
      </c>
      <c r="I25" s="182">
        <v>4</v>
      </c>
      <c r="J25" s="206">
        <v>5</v>
      </c>
      <c r="K25" s="181">
        <v>2</v>
      </c>
      <c r="L25" s="182">
        <v>13</v>
      </c>
      <c r="M25" s="206">
        <v>0</v>
      </c>
      <c r="N25" s="181" t="s">
        <v>941</v>
      </c>
      <c r="O25" s="182" t="s">
        <v>940</v>
      </c>
      <c r="P25" s="206">
        <v>-1</v>
      </c>
      <c r="Q25" s="181" t="s">
        <v>941</v>
      </c>
      <c r="R25" s="182" t="s">
        <v>940</v>
      </c>
      <c r="S25" s="206">
        <v>-1</v>
      </c>
      <c r="T25" s="181">
        <v>5</v>
      </c>
      <c r="U25" s="182">
        <v>8</v>
      </c>
      <c r="V25" s="206">
        <v>1</v>
      </c>
      <c r="W25" s="179" t="s">
        <v>941</v>
      </c>
      <c r="X25" s="180" t="s">
        <v>940</v>
      </c>
      <c r="Y25" s="183">
        <v>-3</v>
      </c>
      <c r="Z25" s="179">
        <v>8</v>
      </c>
      <c r="AA25" s="180">
        <v>4</v>
      </c>
      <c r="AB25" s="207">
        <v>5</v>
      </c>
    </row>
    <row r="26" spans="1:28" ht="20.100000000000001" customHeight="1">
      <c r="A26" s="12" t="s">
        <v>817</v>
      </c>
      <c r="B26" s="181">
        <v>7</v>
      </c>
      <c r="C26" s="182">
        <v>8</v>
      </c>
      <c r="D26" s="206">
        <v>1</v>
      </c>
      <c r="E26" s="181">
        <v>4</v>
      </c>
      <c r="F26" s="182">
        <v>10</v>
      </c>
      <c r="G26" s="206">
        <v>0</v>
      </c>
      <c r="H26" s="195"/>
      <c r="I26" s="196"/>
      <c r="J26" s="196"/>
      <c r="K26" s="181" t="s">
        <v>941</v>
      </c>
      <c r="L26" s="182" t="s">
        <v>940</v>
      </c>
      <c r="M26" s="206">
        <v>-1</v>
      </c>
      <c r="N26" s="181" t="s">
        <v>941</v>
      </c>
      <c r="O26" s="182" t="s">
        <v>940</v>
      </c>
      <c r="P26" s="206">
        <v>-3</v>
      </c>
      <c r="Q26" s="181">
        <v>1</v>
      </c>
      <c r="R26" s="182">
        <v>11</v>
      </c>
      <c r="S26" s="206">
        <v>0</v>
      </c>
      <c r="T26" s="181">
        <v>1</v>
      </c>
      <c r="U26" s="182">
        <v>11</v>
      </c>
      <c r="V26" s="206">
        <v>0</v>
      </c>
      <c r="W26" s="179">
        <v>0</v>
      </c>
      <c r="X26" s="180">
        <v>10</v>
      </c>
      <c r="Y26" s="183">
        <v>0</v>
      </c>
      <c r="Z26" s="179">
        <v>7</v>
      </c>
      <c r="AA26" s="180">
        <v>13</v>
      </c>
      <c r="AB26" s="207">
        <v>1</v>
      </c>
    </row>
    <row r="27" spans="1:28" ht="20.100000000000001" customHeight="1">
      <c r="A27" s="12" t="s">
        <v>114</v>
      </c>
      <c r="B27" s="181">
        <v>10</v>
      </c>
      <c r="C27" s="182">
        <v>3</v>
      </c>
      <c r="D27" s="206">
        <v>5</v>
      </c>
      <c r="E27" s="181">
        <v>13</v>
      </c>
      <c r="F27" s="182">
        <v>2</v>
      </c>
      <c r="G27" s="206">
        <v>5</v>
      </c>
      <c r="H27" s="181" t="s">
        <v>940</v>
      </c>
      <c r="I27" s="182" t="s">
        <v>941</v>
      </c>
      <c r="J27" s="206">
        <v>5</v>
      </c>
      <c r="K27" s="195"/>
      <c r="L27" s="196"/>
      <c r="M27" s="196"/>
      <c r="N27" s="181">
        <v>10</v>
      </c>
      <c r="O27" s="182">
        <v>14</v>
      </c>
      <c r="P27" s="206">
        <v>1</v>
      </c>
      <c r="Q27" s="181">
        <v>0</v>
      </c>
      <c r="R27" s="182">
        <v>10</v>
      </c>
      <c r="S27" s="206">
        <v>0</v>
      </c>
      <c r="T27" s="181">
        <v>0</v>
      </c>
      <c r="U27" s="182">
        <v>8</v>
      </c>
      <c r="V27" s="206">
        <v>0</v>
      </c>
      <c r="W27" s="181">
        <v>0</v>
      </c>
      <c r="X27" s="182">
        <v>8</v>
      </c>
      <c r="Y27" s="206">
        <v>0</v>
      </c>
      <c r="Z27" s="179">
        <v>12</v>
      </c>
      <c r="AA27" s="180">
        <v>10</v>
      </c>
      <c r="AB27" s="207">
        <v>5</v>
      </c>
    </row>
    <row r="28" spans="1:28" ht="20.100000000000001" customHeight="1">
      <c r="A28" s="12" t="s">
        <v>699</v>
      </c>
      <c r="B28" s="181" t="s">
        <v>940</v>
      </c>
      <c r="C28" s="182" t="s">
        <v>941</v>
      </c>
      <c r="D28" s="183">
        <v>5</v>
      </c>
      <c r="E28" s="181" t="s">
        <v>940</v>
      </c>
      <c r="F28" s="182" t="s">
        <v>941</v>
      </c>
      <c r="G28" s="206">
        <v>5</v>
      </c>
      <c r="H28" s="181" t="s">
        <v>940</v>
      </c>
      <c r="I28" s="182" t="s">
        <v>941</v>
      </c>
      <c r="J28" s="206">
        <v>5</v>
      </c>
      <c r="K28" s="181">
        <v>14</v>
      </c>
      <c r="L28" s="182">
        <v>10</v>
      </c>
      <c r="M28" s="206">
        <v>5</v>
      </c>
      <c r="N28" s="195"/>
      <c r="O28" s="196"/>
      <c r="P28" s="196"/>
      <c r="Q28" s="181" t="s">
        <v>940</v>
      </c>
      <c r="R28" s="182" t="s">
        <v>941</v>
      </c>
      <c r="S28" s="206">
        <v>5</v>
      </c>
      <c r="T28" s="181" t="s">
        <v>941</v>
      </c>
      <c r="U28" s="182" t="s">
        <v>940</v>
      </c>
      <c r="V28" s="206">
        <v>-3</v>
      </c>
      <c r="W28" s="181">
        <v>9</v>
      </c>
      <c r="X28" s="182">
        <v>7</v>
      </c>
      <c r="Y28" s="206">
        <v>5</v>
      </c>
      <c r="Z28" s="179" t="s">
        <v>940</v>
      </c>
      <c r="AA28" s="180" t="s">
        <v>941</v>
      </c>
      <c r="AB28" s="207">
        <v>5</v>
      </c>
    </row>
    <row r="29" spans="1:28" ht="20.100000000000001" customHeight="1">
      <c r="A29" s="12" t="s">
        <v>736</v>
      </c>
      <c r="B29" s="181">
        <v>16</v>
      </c>
      <c r="C29" s="182">
        <v>9</v>
      </c>
      <c r="D29" s="206">
        <v>5</v>
      </c>
      <c r="E29" s="181" t="s">
        <v>940</v>
      </c>
      <c r="F29" s="182" t="s">
        <v>941</v>
      </c>
      <c r="G29" s="206">
        <v>5</v>
      </c>
      <c r="H29" s="181">
        <v>11</v>
      </c>
      <c r="I29" s="182">
        <v>1</v>
      </c>
      <c r="J29" s="206">
        <v>5</v>
      </c>
      <c r="K29" s="181">
        <v>10</v>
      </c>
      <c r="L29" s="182">
        <v>0</v>
      </c>
      <c r="M29" s="206">
        <v>5</v>
      </c>
      <c r="N29" s="181" t="s">
        <v>941</v>
      </c>
      <c r="O29" s="182" t="s">
        <v>940</v>
      </c>
      <c r="P29" s="206">
        <v>-1</v>
      </c>
      <c r="Q29" s="195"/>
      <c r="R29" s="196"/>
      <c r="S29" s="196"/>
      <c r="T29" s="181" t="s">
        <v>941</v>
      </c>
      <c r="U29" s="182" t="s">
        <v>940</v>
      </c>
      <c r="V29" s="206">
        <v>-3</v>
      </c>
      <c r="W29" s="181">
        <v>11</v>
      </c>
      <c r="X29" s="182">
        <v>1</v>
      </c>
      <c r="Y29" s="206">
        <v>5</v>
      </c>
      <c r="Z29" s="179">
        <v>7</v>
      </c>
      <c r="AA29" s="180">
        <v>0</v>
      </c>
      <c r="AB29" s="207">
        <v>5</v>
      </c>
    </row>
    <row r="30" spans="1:28" ht="20.100000000000001" customHeight="1">
      <c r="A30" s="12" t="s">
        <v>600</v>
      </c>
      <c r="B30" s="181" t="s">
        <v>940</v>
      </c>
      <c r="C30" s="182" t="s">
        <v>941</v>
      </c>
      <c r="D30" s="206">
        <v>5</v>
      </c>
      <c r="E30" s="181">
        <v>8</v>
      </c>
      <c r="F30" s="182">
        <v>5</v>
      </c>
      <c r="G30" s="206">
        <v>5</v>
      </c>
      <c r="H30" s="181">
        <v>11</v>
      </c>
      <c r="I30" s="182">
        <v>1</v>
      </c>
      <c r="J30" s="206">
        <v>5</v>
      </c>
      <c r="K30" s="181">
        <v>8</v>
      </c>
      <c r="L30" s="182">
        <v>0</v>
      </c>
      <c r="M30" s="206">
        <v>5</v>
      </c>
      <c r="N30" s="181" t="s">
        <v>940</v>
      </c>
      <c r="O30" s="182" t="s">
        <v>941</v>
      </c>
      <c r="P30" s="206">
        <v>5</v>
      </c>
      <c r="Q30" s="181" t="s">
        <v>940</v>
      </c>
      <c r="R30" s="182" t="s">
        <v>941</v>
      </c>
      <c r="S30" s="206">
        <v>5</v>
      </c>
      <c r="T30" s="195"/>
      <c r="U30" s="196"/>
      <c r="V30" s="196"/>
      <c r="W30" s="181" t="s">
        <v>941</v>
      </c>
      <c r="X30" s="182" t="s">
        <v>940</v>
      </c>
      <c r="Y30" s="206">
        <v>-1</v>
      </c>
      <c r="Z30" s="179">
        <v>3</v>
      </c>
      <c r="AA30" s="180">
        <v>9</v>
      </c>
      <c r="AB30" s="207">
        <v>0</v>
      </c>
    </row>
    <row r="31" spans="1:28" ht="20.100000000000001" customHeight="1">
      <c r="A31" s="12" t="s">
        <v>83</v>
      </c>
      <c r="B31" s="181">
        <v>12</v>
      </c>
      <c r="C31" s="182">
        <v>10</v>
      </c>
      <c r="D31" s="206">
        <v>5</v>
      </c>
      <c r="E31" s="181" t="s">
        <v>940</v>
      </c>
      <c r="F31" s="182" t="s">
        <v>941</v>
      </c>
      <c r="G31" s="206">
        <v>5</v>
      </c>
      <c r="H31" s="181">
        <v>10</v>
      </c>
      <c r="I31" s="182">
        <v>0</v>
      </c>
      <c r="J31" s="206">
        <v>5</v>
      </c>
      <c r="K31" s="181">
        <v>8</v>
      </c>
      <c r="L31" s="182">
        <v>0</v>
      </c>
      <c r="M31" s="206">
        <v>5</v>
      </c>
      <c r="N31" s="181">
        <v>7</v>
      </c>
      <c r="O31" s="182">
        <v>9</v>
      </c>
      <c r="P31" s="206">
        <v>1</v>
      </c>
      <c r="Q31" s="181">
        <v>1</v>
      </c>
      <c r="R31" s="182">
        <v>11</v>
      </c>
      <c r="S31" s="206">
        <v>0</v>
      </c>
      <c r="T31" s="181" t="s">
        <v>940</v>
      </c>
      <c r="U31" s="182" t="s">
        <v>941</v>
      </c>
      <c r="V31" s="206">
        <v>5</v>
      </c>
      <c r="W31" s="195"/>
      <c r="X31" s="196"/>
      <c r="Y31" s="196"/>
      <c r="Z31" s="179">
        <v>10</v>
      </c>
      <c r="AA31" s="180">
        <v>3</v>
      </c>
      <c r="AB31" s="207">
        <v>5</v>
      </c>
    </row>
    <row r="32" spans="1:28" ht="20.100000000000001" customHeight="1" thickBot="1">
      <c r="A32" s="12" t="s">
        <v>741</v>
      </c>
      <c r="B32" s="181">
        <v>8</v>
      </c>
      <c r="C32" s="182">
        <v>5</v>
      </c>
      <c r="D32" s="206">
        <v>5</v>
      </c>
      <c r="E32" s="181">
        <v>4</v>
      </c>
      <c r="F32" s="182">
        <v>8</v>
      </c>
      <c r="G32" s="206">
        <v>1</v>
      </c>
      <c r="H32" s="181">
        <v>13</v>
      </c>
      <c r="I32" s="182">
        <v>7</v>
      </c>
      <c r="J32" s="206">
        <v>5</v>
      </c>
      <c r="K32" s="181">
        <v>10</v>
      </c>
      <c r="L32" s="182">
        <v>12</v>
      </c>
      <c r="M32" s="206">
        <v>1</v>
      </c>
      <c r="N32" s="181" t="s">
        <v>941</v>
      </c>
      <c r="O32" s="182" t="s">
        <v>940</v>
      </c>
      <c r="P32" s="206">
        <v>-1</v>
      </c>
      <c r="Q32" s="181">
        <v>0</v>
      </c>
      <c r="R32" s="182">
        <v>7</v>
      </c>
      <c r="S32" s="206">
        <v>0</v>
      </c>
      <c r="T32" s="181">
        <v>9</v>
      </c>
      <c r="U32" s="182">
        <v>3</v>
      </c>
      <c r="V32" s="206">
        <v>5</v>
      </c>
      <c r="W32" s="181">
        <v>3</v>
      </c>
      <c r="X32" s="182">
        <v>10</v>
      </c>
      <c r="Y32" s="206">
        <v>0</v>
      </c>
      <c r="Z32" s="195"/>
      <c r="AA32" s="196"/>
      <c r="AB32" s="196"/>
    </row>
    <row r="33" spans="1:28" ht="12.75" thickTop="1">
      <c r="A33" s="111" t="s">
        <v>36</v>
      </c>
      <c r="B33" s="185">
        <f>SUM(B24:B32)</f>
        <v>57</v>
      </c>
      <c r="C33" s="186"/>
      <c r="D33" s="187"/>
      <c r="E33" s="185">
        <f>SUM(E24:E32)</f>
        <v>45</v>
      </c>
      <c r="F33" s="186"/>
      <c r="G33" s="187"/>
      <c r="H33" s="185">
        <f>SUM(H24:H32)</f>
        <v>63</v>
      </c>
      <c r="I33" s="186"/>
      <c r="J33" s="187"/>
      <c r="K33" s="185">
        <f>SUM(K24:K32)</f>
        <v>55</v>
      </c>
      <c r="L33" s="186"/>
      <c r="M33" s="187"/>
      <c r="N33" s="185">
        <f>SUM(N24:N32)</f>
        <v>17</v>
      </c>
      <c r="O33" s="186"/>
      <c r="P33" s="187"/>
      <c r="Q33" s="185">
        <f>SUM(Q24:Q32)</f>
        <v>11</v>
      </c>
      <c r="R33" s="186"/>
      <c r="S33" s="187"/>
      <c r="T33" s="185">
        <f>SUM(T24:T32)</f>
        <v>15</v>
      </c>
      <c r="U33" s="186"/>
      <c r="V33" s="187"/>
      <c r="W33" s="185">
        <f>SUM(W24:W32)</f>
        <v>33</v>
      </c>
      <c r="X33" s="186"/>
      <c r="Y33" s="187"/>
      <c r="Z33" s="185">
        <f>SUM(Z24:Z32)</f>
        <v>52</v>
      </c>
      <c r="AA33" s="186"/>
      <c r="AB33" s="188"/>
    </row>
    <row r="34" spans="1:28">
      <c r="A34" s="110" t="s">
        <v>40</v>
      </c>
      <c r="B34" s="179"/>
      <c r="C34" s="180">
        <f>SUM(C24:C32)</f>
        <v>51</v>
      </c>
      <c r="D34" s="189"/>
      <c r="E34" s="179"/>
      <c r="F34" s="180">
        <f>SUM(F24:F32)</f>
        <v>29</v>
      </c>
      <c r="G34" s="189"/>
      <c r="H34" s="179"/>
      <c r="I34" s="180">
        <f>SUM(I24:I32)</f>
        <v>20</v>
      </c>
      <c r="J34" s="189"/>
      <c r="K34" s="179"/>
      <c r="L34" s="180">
        <f>SUM(L24:L32)</f>
        <v>45</v>
      </c>
      <c r="M34" s="189"/>
      <c r="N34" s="179"/>
      <c r="O34" s="180">
        <f>SUM(O24:O32)</f>
        <v>23</v>
      </c>
      <c r="P34" s="189"/>
      <c r="Q34" s="179"/>
      <c r="R34" s="180">
        <f>SUM(R24:R32)</f>
        <v>55</v>
      </c>
      <c r="S34" s="189"/>
      <c r="T34" s="179"/>
      <c r="U34" s="180">
        <f>SUM(U24:U32)</f>
        <v>30</v>
      </c>
      <c r="V34" s="189"/>
      <c r="W34" s="179"/>
      <c r="X34" s="180">
        <f>SUM(X24:X32)</f>
        <v>48</v>
      </c>
      <c r="Y34" s="189"/>
      <c r="Z34" s="179"/>
      <c r="AA34" s="184">
        <f>SUM(AA24:AA32)</f>
        <v>47</v>
      </c>
      <c r="AB34" s="190"/>
    </row>
    <row r="35" spans="1:28" ht="12.75" thickBot="1">
      <c r="A35" s="112" t="s">
        <v>38</v>
      </c>
      <c r="B35" s="191"/>
      <c r="C35" s="192"/>
      <c r="D35" s="177">
        <f>SUM(D24:D32)</f>
        <v>31</v>
      </c>
      <c r="E35" s="191"/>
      <c r="F35" s="192"/>
      <c r="G35" s="177">
        <f>SUM(G24:G32)</f>
        <v>31</v>
      </c>
      <c r="H35" s="191"/>
      <c r="I35" s="192"/>
      <c r="J35" s="177">
        <f>SUM(J24:J32)</f>
        <v>40</v>
      </c>
      <c r="K35" s="191"/>
      <c r="L35" s="192"/>
      <c r="M35" s="177">
        <f>SUM(M24:M32)</f>
        <v>20</v>
      </c>
      <c r="N35" s="191"/>
      <c r="O35" s="192"/>
      <c r="P35" s="177">
        <f>SUM(P24:P32)</f>
        <v>0</v>
      </c>
      <c r="Q35" s="191"/>
      <c r="R35" s="192"/>
      <c r="S35" s="177">
        <f>SUM(S24:S32)</f>
        <v>9</v>
      </c>
      <c r="T35" s="191"/>
      <c r="U35" s="192"/>
      <c r="V35" s="177">
        <f>SUM(V24:V32)</f>
        <v>4</v>
      </c>
      <c r="W35" s="191"/>
      <c r="X35" s="192"/>
      <c r="Y35" s="177">
        <f>SUM(Y24:Y32)</f>
        <v>7</v>
      </c>
      <c r="Z35" s="191"/>
      <c r="AA35" s="192"/>
      <c r="AB35" s="178">
        <f>SUM(AB24:AB32)</f>
        <v>27</v>
      </c>
    </row>
    <row r="36" spans="1:28" ht="12.75" thickTop="1"/>
    <row r="37" spans="1:28">
      <c r="A37" s="107" t="s">
        <v>826</v>
      </c>
      <c r="C37" s="113" t="s">
        <v>148</v>
      </c>
    </row>
  </sheetData>
  <mergeCells count="20">
    <mergeCell ref="T23:V23"/>
    <mergeCell ref="T4:V4"/>
    <mergeCell ref="Z23:AB23"/>
    <mergeCell ref="W23:Y23"/>
    <mergeCell ref="Z4:AB4"/>
    <mergeCell ref="W4:Y4"/>
    <mergeCell ref="A3:A4"/>
    <mergeCell ref="E4:G4"/>
    <mergeCell ref="A22:A23"/>
    <mergeCell ref="E23:G23"/>
    <mergeCell ref="B4:D4"/>
    <mergeCell ref="B23:D23"/>
    <mergeCell ref="Q4:S4"/>
    <mergeCell ref="H4:J4"/>
    <mergeCell ref="K4:M4"/>
    <mergeCell ref="N23:P23"/>
    <mergeCell ref="N4:P4"/>
    <mergeCell ref="H23:J23"/>
    <mergeCell ref="K23:M23"/>
    <mergeCell ref="Q23:S23"/>
  </mergeCells>
  <phoneticPr fontId="21" type="noConversion"/>
  <pageMargins left="1.1100000000000001" right="0.51" top="0.63" bottom="0.51" header="0.5" footer="0.5"/>
  <pageSetup scale="70" orientation="landscape" r:id="rId1"/>
  <headerFooter alignWithMargins="0">
    <oddHeader>&amp;C&amp;A</oddHeader>
    <oddFooter>&amp;L&amp;D</oddFooter>
  </headerFooter>
</worksheet>
</file>

<file path=xl/worksheets/sheet18.xml><?xml version="1.0" encoding="utf-8"?>
<worksheet xmlns="http://schemas.openxmlformats.org/spreadsheetml/2006/main" xmlns:r="http://schemas.openxmlformats.org/officeDocument/2006/relationships">
  <dimension ref="A2:G60"/>
  <sheetViews>
    <sheetView topLeftCell="A29" workbookViewId="0">
      <selection activeCell="E47" sqref="E47"/>
    </sheetView>
  </sheetViews>
  <sheetFormatPr defaultRowHeight="12.75"/>
  <cols>
    <col min="1" max="1" width="11.88671875" style="12" customWidth="1"/>
    <col min="2" max="2" width="13.21875" style="12" bestFit="1" customWidth="1"/>
    <col min="3" max="3" width="7.88671875" style="12" bestFit="1" customWidth="1"/>
    <col min="4" max="4" width="11.33203125" style="12" customWidth="1"/>
    <col min="5" max="5" width="12.88671875" style="12" customWidth="1"/>
    <col min="6" max="6" width="7.77734375" style="12" bestFit="1" customWidth="1"/>
    <col min="7" max="7" width="11.33203125" style="12" bestFit="1" customWidth="1"/>
    <col min="8" max="8" width="12.88671875" style="12" customWidth="1"/>
    <col min="9" max="16384" width="8.88671875" style="12"/>
  </cols>
  <sheetData>
    <row r="2" spans="1:6">
      <c r="A2" s="135" t="s">
        <v>4</v>
      </c>
    </row>
    <row r="3" spans="1:6" ht="13.5" thickBot="1"/>
    <row r="4" spans="1:6">
      <c r="A4" s="136" t="str">
        <f>'Fixtures Premier 2010_2011'!D92</f>
        <v>Team</v>
      </c>
      <c r="B4" s="137" t="str">
        <f>'Fixtures Premier 2010_2011'!E92</f>
        <v>Playing</v>
      </c>
      <c r="C4" s="137" t="str">
        <f>'Fixtures Premier 2010_2011'!H92</f>
        <v>Umpiring</v>
      </c>
      <c r="D4" s="137" t="str">
        <f>'Fixtures Premier 2010_2011'!J92</f>
        <v>Hosting</v>
      </c>
      <c r="E4" s="518" t="s">
        <v>701</v>
      </c>
      <c r="F4" s="519"/>
    </row>
    <row r="5" spans="1:6" ht="13.5" thickBot="1">
      <c r="A5" s="138"/>
      <c r="B5" s="139"/>
      <c r="C5" s="139"/>
      <c r="D5" s="139"/>
      <c r="E5" s="140" t="str">
        <f>'Fixtures Premier 2010_2011'!J106</f>
        <v>11.00 AM</v>
      </c>
      <c r="F5" s="141" t="str">
        <f>'Fixtures Premier 2010_2011'!L106</f>
        <v>12.30 PM</v>
      </c>
    </row>
    <row r="6" spans="1:6">
      <c r="A6" s="142"/>
      <c r="B6" s="143"/>
      <c r="C6" s="143"/>
      <c r="D6" s="143"/>
      <c r="E6" s="143"/>
      <c r="F6" s="144"/>
    </row>
    <row r="7" spans="1:6">
      <c r="A7" s="24" t="str">
        <f>'Fixtures Premier 2010_2011'!D93</f>
        <v>Hatch End Hawks</v>
      </c>
      <c r="B7" s="145">
        <f>'Fixtures Premier 2010_2011'!E93</f>
        <v>10</v>
      </c>
      <c r="C7" s="145">
        <f>'Fixtures Premier 2010_2011'!H93</f>
        <v>4</v>
      </c>
      <c r="D7" s="145">
        <f>'Fixtures Premier 2010_2011'!J93</f>
        <v>3</v>
      </c>
      <c r="E7" s="145">
        <f>'Fixtures Premier 2010_2011'!J108</f>
        <v>6</v>
      </c>
      <c r="F7" s="146">
        <f>'Fixtures Premier 2010_2011'!L108</f>
        <v>2</v>
      </c>
    </row>
    <row r="8" spans="1:6">
      <c r="A8" s="24" t="str">
        <f>'Fixtures Premier 2010_2011'!D94</f>
        <v xml:space="preserve">Wst London 1 </v>
      </c>
      <c r="B8" s="145">
        <f>'Fixtures Premier 2010_2011'!E94</f>
        <v>7</v>
      </c>
      <c r="C8" s="145">
        <f>'Fixtures Premier 2010_2011'!H94</f>
        <v>3</v>
      </c>
      <c r="D8" s="145">
        <f>'Fixtures Premier 2010_2011'!J94</f>
        <v>2</v>
      </c>
      <c r="E8" s="145">
        <f>'Fixtures Premier 2010_2011'!J109</f>
        <v>3</v>
      </c>
      <c r="F8" s="146">
        <f>'Fixtures Premier 2010_2011'!L109</f>
        <v>2</v>
      </c>
    </row>
    <row r="9" spans="1:6">
      <c r="A9" s="24" t="str">
        <f>'Fixtures Premier 2010_2011'!D95</f>
        <v>Centaurs</v>
      </c>
      <c r="B9" s="145">
        <f>'Fixtures Premier 2010_2011'!E95</f>
        <v>10</v>
      </c>
      <c r="C9" s="145">
        <f>'Fixtures Premier 2010_2011'!H95</f>
        <v>6</v>
      </c>
      <c r="D9" s="145">
        <f>'Fixtures Premier 2010_2011'!J95</f>
        <v>2</v>
      </c>
      <c r="E9" s="145">
        <f>'Fixtures Premier 2010_2011'!J110</f>
        <v>4</v>
      </c>
      <c r="F9" s="146">
        <f>'Fixtures Premier 2010_2011'!L110</f>
        <v>4</v>
      </c>
    </row>
    <row r="10" spans="1:6">
      <c r="A10" s="24" t="str">
        <f>'Fixtures Premier 2010_2011'!D96</f>
        <v>Putney</v>
      </c>
      <c r="B10" s="145">
        <f>'Fixtures Premier 2010_2011'!E96</f>
        <v>10</v>
      </c>
      <c r="C10" s="145">
        <f>'Fixtures Premier 2010_2011'!H96</f>
        <v>4</v>
      </c>
      <c r="D10" s="145">
        <f>'Fixtures Premier 2010_2011'!J96</f>
        <v>3</v>
      </c>
      <c r="E10" s="145">
        <f>'Fixtures Premier 2010_2011'!J111</f>
        <v>3</v>
      </c>
      <c r="F10" s="146">
        <f>'Fixtures Premier 2010_2011'!L111</f>
        <v>4</v>
      </c>
    </row>
    <row r="11" spans="1:6">
      <c r="A11" s="24" t="str">
        <f>'Fixtures Premier 2010_2011'!D97</f>
        <v>Pendley</v>
      </c>
      <c r="B11" s="145">
        <f>'Fixtures Premier 2010_2011'!E97</f>
        <v>10</v>
      </c>
      <c r="C11" s="145">
        <f>'Fixtures Premier 2010_2011'!H97</f>
        <v>4</v>
      </c>
      <c r="D11" s="145">
        <f>'Fixtures Premier 2010_2011'!J97</f>
        <v>1</v>
      </c>
      <c r="E11" s="145">
        <f>'Fixtures Premier 2010_2011'!J112</f>
        <v>2</v>
      </c>
      <c r="F11" s="146">
        <f>'Fixtures Premier 2010_2011'!L112</f>
        <v>6</v>
      </c>
    </row>
    <row r="12" spans="1:6">
      <c r="A12" s="24" t="str">
        <f>'Fixtures Premier 2010_2011'!D98</f>
        <v>Purley Blues</v>
      </c>
      <c r="B12" s="145">
        <f>'Fixtures Premier 2010_2011'!E98</f>
        <v>7</v>
      </c>
      <c r="C12" s="145">
        <f>'Fixtures Premier 2010_2011'!H98</f>
        <v>4</v>
      </c>
      <c r="D12" s="145">
        <f>'Fixtures Premier 2010_2011'!J98</f>
        <v>1</v>
      </c>
      <c r="E12" s="145">
        <f>'Fixtures Premier 2010_2011'!J113</f>
        <v>2</v>
      </c>
      <c r="F12" s="146">
        <f>'Fixtures Premier 2010_2011'!L113</f>
        <v>3</v>
      </c>
    </row>
    <row r="13" spans="1:6">
      <c r="A13" s="24" t="str">
        <f>'Fixtures Premier 2010_2011'!D99</f>
        <v>Blackheath Legends</v>
      </c>
      <c r="B13" s="145">
        <f>'Fixtures Premier 2010_2011'!E99</f>
        <v>10</v>
      </c>
      <c r="C13" s="145">
        <f>'Fixtures Premier 2010_2011'!H99</f>
        <v>6</v>
      </c>
      <c r="D13" s="145">
        <f>'Fixtures Premier 2010_2011'!J99</f>
        <v>3</v>
      </c>
      <c r="E13" s="145">
        <f>'Fixtures Premier 2010_2011'!J114</f>
        <v>4</v>
      </c>
      <c r="F13" s="146">
        <f>'Fixtures Premier 2010_2011'!L114</f>
        <v>4</v>
      </c>
    </row>
    <row r="14" spans="1:6">
      <c r="A14" s="24" t="str">
        <f>'Fixtures Premier 2010_2011'!D100</f>
        <v>Harpenden</v>
      </c>
      <c r="B14" s="145">
        <f>'Fixtures Premier 2010_2011'!E100</f>
        <v>10</v>
      </c>
      <c r="C14" s="145">
        <f>'Fixtures Premier 2010_2011'!H100</f>
        <v>6</v>
      </c>
      <c r="D14" s="145">
        <f>'Fixtures Premier 2010_2011'!J100</f>
        <v>3</v>
      </c>
      <c r="E14" s="145">
        <f>'Fixtures Premier 2010_2011'!J115</f>
        <v>4</v>
      </c>
      <c r="F14" s="146">
        <f>'Fixtures Premier 2010_2011'!L115</f>
        <v>4</v>
      </c>
    </row>
    <row r="15" spans="1:6">
      <c r="A15" s="24">
        <f>'Fixtures Premier 2010_2011'!D101</f>
        <v>0</v>
      </c>
      <c r="B15" s="145">
        <f>'Fixtures Premier 2010_2011'!E101</f>
        <v>0</v>
      </c>
      <c r="C15" s="145">
        <f>'Fixtures Premier 2010_2011'!H101</f>
        <v>0</v>
      </c>
      <c r="D15" s="145">
        <f>'Fixtures Premier 2010_2011'!J101</f>
        <v>0</v>
      </c>
      <c r="E15" s="145">
        <f>'Fixtures Premier 2010_2011'!J116</f>
        <v>0</v>
      </c>
      <c r="F15" s="146">
        <f>'Fixtures Premier 2010_2011'!L116</f>
        <v>2</v>
      </c>
    </row>
    <row r="16" spans="1:6" ht="13.5" thickBot="1">
      <c r="A16" s="19"/>
      <c r="B16" s="14"/>
      <c r="C16" s="14"/>
      <c r="D16" s="14"/>
      <c r="E16" s="14"/>
      <c r="F16" s="26"/>
    </row>
    <row r="18" spans="1:6">
      <c r="A18" s="135" t="s">
        <v>44</v>
      </c>
    </row>
    <row r="19" spans="1:6" ht="13.5" thickBot="1"/>
    <row r="20" spans="1:6">
      <c r="A20" s="136" t="e">
        <f>#REF!</f>
        <v>#REF!</v>
      </c>
      <c r="B20" s="137" t="e">
        <f>#REF!</f>
        <v>#REF!</v>
      </c>
      <c r="C20" s="137" t="e">
        <f>#REF!</f>
        <v>#REF!</v>
      </c>
      <c r="D20" s="137" t="e">
        <f>#REF!</f>
        <v>#REF!</v>
      </c>
      <c r="E20" s="518" t="s">
        <v>701</v>
      </c>
      <c r="F20" s="519"/>
    </row>
    <row r="21" spans="1:6" ht="13.5" thickBot="1">
      <c r="A21" s="138"/>
      <c r="B21" s="139"/>
      <c r="C21" s="139"/>
      <c r="D21" s="139"/>
      <c r="E21" s="139" t="e">
        <f>#REF!</f>
        <v>#REF!</v>
      </c>
      <c r="F21" s="147" t="e">
        <f>#REF!</f>
        <v>#REF!</v>
      </c>
    </row>
    <row r="22" spans="1:6">
      <c r="A22" s="142"/>
      <c r="B22" s="143"/>
      <c r="C22" s="143"/>
      <c r="D22" s="143"/>
      <c r="E22" s="143"/>
      <c r="F22" s="144"/>
    </row>
    <row r="23" spans="1:6">
      <c r="A23" s="24" t="e">
        <f>#REF!</f>
        <v>#REF!</v>
      </c>
      <c r="B23" s="145" t="e">
        <f>#REF!</f>
        <v>#REF!</v>
      </c>
      <c r="C23" s="145" t="e">
        <f>#REF!</f>
        <v>#REF!</v>
      </c>
      <c r="D23" s="145" t="e">
        <f>#REF!</f>
        <v>#REF!</v>
      </c>
      <c r="E23" s="145" t="e">
        <f>#REF!</f>
        <v>#REF!</v>
      </c>
      <c r="F23" s="146" t="e">
        <f>#REF!</f>
        <v>#REF!</v>
      </c>
    </row>
    <row r="24" spans="1:6">
      <c r="A24" s="24" t="e">
        <f>#REF!</f>
        <v>#REF!</v>
      </c>
      <c r="B24" s="145" t="e">
        <f>#REF!</f>
        <v>#REF!</v>
      </c>
      <c r="C24" s="145" t="e">
        <f>#REF!</f>
        <v>#REF!</v>
      </c>
      <c r="D24" s="145" t="e">
        <f>#REF!</f>
        <v>#REF!</v>
      </c>
      <c r="E24" s="145" t="e">
        <f>#REF!</f>
        <v>#REF!</v>
      </c>
      <c r="F24" s="146" t="e">
        <f>#REF!</f>
        <v>#REF!</v>
      </c>
    </row>
    <row r="25" spans="1:6">
      <c r="A25" s="24" t="e">
        <f>#REF!</f>
        <v>#REF!</v>
      </c>
      <c r="B25" s="145" t="e">
        <f>#REF!</f>
        <v>#REF!</v>
      </c>
      <c r="C25" s="145" t="e">
        <f>#REF!</f>
        <v>#REF!</v>
      </c>
      <c r="D25" s="145" t="e">
        <f>#REF!</f>
        <v>#REF!</v>
      </c>
      <c r="E25" s="145" t="e">
        <f>#REF!</f>
        <v>#REF!</v>
      </c>
      <c r="F25" s="146" t="e">
        <f>#REF!</f>
        <v>#REF!</v>
      </c>
    </row>
    <row r="26" spans="1:6">
      <c r="A26" s="24" t="e">
        <f>#REF!</f>
        <v>#REF!</v>
      </c>
      <c r="B26" s="145" t="e">
        <f>#REF!</f>
        <v>#REF!</v>
      </c>
      <c r="C26" s="145" t="e">
        <f>#REF!</f>
        <v>#REF!</v>
      </c>
      <c r="D26" s="145" t="e">
        <f>#REF!</f>
        <v>#REF!</v>
      </c>
      <c r="E26" s="145" t="e">
        <f>#REF!</f>
        <v>#REF!</v>
      </c>
      <c r="F26" s="146" t="e">
        <f>#REF!</f>
        <v>#REF!</v>
      </c>
    </row>
    <row r="27" spans="1:6">
      <c r="A27" s="24" t="e">
        <f>#REF!</f>
        <v>#REF!</v>
      </c>
      <c r="B27" s="145" t="e">
        <f>#REF!</f>
        <v>#REF!</v>
      </c>
      <c r="C27" s="145" t="e">
        <f>#REF!</f>
        <v>#REF!</v>
      </c>
      <c r="D27" s="145" t="e">
        <f>#REF!</f>
        <v>#REF!</v>
      </c>
      <c r="E27" s="145" t="e">
        <f>#REF!</f>
        <v>#REF!</v>
      </c>
      <c r="F27" s="146" t="e">
        <f>#REF!</f>
        <v>#REF!</v>
      </c>
    </row>
    <row r="28" spans="1:6">
      <c r="A28" s="24" t="e">
        <f>#REF!</f>
        <v>#REF!</v>
      </c>
      <c r="B28" s="145" t="e">
        <f>#REF!</f>
        <v>#REF!</v>
      </c>
      <c r="C28" s="145" t="e">
        <f>#REF!</f>
        <v>#REF!</v>
      </c>
      <c r="D28" s="145" t="e">
        <f>#REF!</f>
        <v>#REF!</v>
      </c>
      <c r="E28" s="145" t="e">
        <f>#REF!</f>
        <v>#REF!</v>
      </c>
      <c r="F28" s="146" t="e">
        <f>#REF!</f>
        <v>#REF!</v>
      </c>
    </row>
    <row r="29" spans="1:6">
      <c r="A29" s="24" t="e">
        <f>#REF!</f>
        <v>#REF!</v>
      </c>
      <c r="B29" s="145" t="e">
        <f>#REF!</f>
        <v>#REF!</v>
      </c>
      <c r="C29" s="145" t="e">
        <f>#REF!</f>
        <v>#REF!</v>
      </c>
      <c r="D29" s="145" t="e">
        <f>#REF!</f>
        <v>#REF!</v>
      </c>
      <c r="E29" s="145" t="e">
        <f>#REF!</f>
        <v>#REF!</v>
      </c>
      <c r="F29" s="146" t="e">
        <f>#REF!</f>
        <v>#REF!</v>
      </c>
    </row>
    <row r="30" spans="1:6">
      <c r="A30" s="24" t="e">
        <f>#REF!</f>
        <v>#REF!</v>
      </c>
      <c r="B30" s="145" t="e">
        <f>#REF!</f>
        <v>#REF!</v>
      </c>
      <c r="C30" s="145" t="e">
        <f>#REF!</f>
        <v>#REF!</v>
      </c>
      <c r="D30" s="145" t="e">
        <f>#REF!</f>
        <v>#REF!</v>
      </c>
      <c r="E30" s="145" t="e">
        <f>#REF!</f>
        <v>#REF!</v>
      </c>
      <c r="F30" s="146" t="e">
        <f>#REF!</f>
        <v>#REF!</v>
      </c>
    </row>
    <row r="31" spans="1:6">
      <c r="A31" s="24" t="e">
        <f>#REF!</f>
        <v>#REF!</v>
      </c>
      <c r="B31" s="145" t="e">
        <f>#REF!</f>
        <v>#REF!</v>
      </c>
      <c r="C31" s="145" t="e">
        <f>#REF!</f>
        <v>#REF!</v>
      </c>
      <c r="D31" s="145" t="e">
        <f>#REF!</f>
        <v>#REF!</v>
      </c>
      <c r="E31" s="145" t="e">
        <f>#REF!</f>
        <v>#REF!</v>
      </c>
      <c r="F31" s="146" t="e">
        <f>#REF!</f>
        <v>#REF!</v>
      </c>
    </row>
    <row r="32" spans="1:6" ht="13.5" thickBot="1">
      <c r="A32" s="19"/>
      <c r="B32" s="14"/>
      <c r="C32" s="14"/>
      <c r="D32" s="14"/>
      <c r="E32" s="14"/>
      <c r="F32" s="26"/>
    </row>
    <row r="35" spans="1:7">
      <c r="A35" s="12" t="s">
        <v>702</v>
      </c>
    </row>
    <row r="37" spans="1:7" ht="13.5" thickBot="1"/>
    <row r="38" spans="1:7" ht="15" customHeight="1">
      <c r="A38" s="148" t="s">
        <v>703</v>
      </c>
      <c r="B38" s="520" t="s">
        <v>4</v>
      </c>
      <c r="C38" s="518"/>
      <c r="D38" s="519"/>
      <c r="E38" s="520" t="s">
        <v>44</v>
      </c>
      <c r="F38" s="518"/>
      <c r="G38" s="519"/>
    </row>
    <row r="39" spans="1:7" ht="13.5" thickBot="1">
      <c r="A39" s="149"/>
      <c r="B39" s="150"/>
      <c r="C39" s="140"/>
      <c r="D39" s="141"/>
      <c r="E39" s="150"/>
      <c r="F39" s="140"/>
      <c r="G39" s="141"/>
    </row>
    <row r="40" spans="1:7">
      <c r="A40" s="151"/>
      <c r="B40" s="24"/>
      <c r="C40" s="16"/>
      <c r="D40" s="21"/>
      <c r="E40" s="142"/>
      <c r="F40" s="143"/>
      <c r="G40" s="144"/>
    </row>
    <row r="41" spans="1:7">
      <c r="A41" s="152">
        <f>'Fixtures Premier 2010_2011'!C8</f>
        <v>40447</v>
      </c>
      <c r="B41" s="24" t="str">
        <f>'Fixtures Premier 2010_2011'!L8</f>
        <v xml:space="preserve">Wst London 1 </v>
      </c>
      <c r="C41" s="145" t="s">
        <v>705</v>
      </c>
      <c r="D41" s="21" t="str">
        <f>'Fixtures Premier 2010_2011'!L11</f>
        <v>Centaurs</v>
      </c>
      <c r="E41" s="24" t="e">
        <f>#REF!</f>
        <v>#REF!</v>
      </c>
      <c r="F41" s="145" t="s">
        <v>705</v>
      </c>
      <c r="G41" s="21" t="e">
        <f>#REF!</f>
        <v>#REF!</v>
      </c>
    </row>
    <row r="42" spans="1:7">
      <c r="A42" s="152">
        <f>'Fixtures Premier 2010_2011'!C15</f>
        <v>40454</v>
      </c>
      <c r="B42" s="24" t="str">
        <f>'Fixtures Premier 2010_2011'!L15</f>
        <v>Hatch End Hawks</v>
      </c>
      <c r="C42" s="145" t="s">
        <v>705</v>
      </c>
      <c r="D42" s="21" t="str">
        <f>'Fixtures Premier 2010_2011'!L18</f>
        <v>Putney</v>
      </c>
      <c r="E42" s="24" t="e">
        <f>#REF!</f>
        <v>#REF!</v>
      </c>
      <c r="F42" s="145" t="s">
        <v>705</v>
      </c>
      <c r="G42" s="21" t="e">
        <f>#REF!</f>
        <v>#REF!</v>
      </c>
    </row>
    <row r="43" spans="1:7">
      <c r="A43" s="152">
        <f>'Fixtures Premier 2010_2011'!C22</f>
        <v>40468</v>
      </c>
      <c r="B43" s="24" t="str">
        <f>'Fixtures Premier 2010_2011'!L22</f>
        <v>Blackheath Legends</v>
      </c>
      <c r="C43" s="145" t="s">
        <v>705</v>
      </c>
      <c r="D43" s="21" t="str">
        <f>'Fixtures Premier 2010_2011'!L25</f>
        <v>Harpenden</v>
      </c>
      <c r="E43" s="24" t="e">
        <f>#REF!</f>
        <v>#REF!</v>
      </c>
      <c r="F43" s="145" t="s">
        <v>705</v>
      </c>
      <c r="G43" s="21" t="e">
        <f>#REF!</f>
        <v>#REF!</v>
      </c>
    </row>
    <row r="44" spans="1:7">
      <c r="A44" s="152">
        <f>'Fixtures Premier 2010_2011'!C29</f>
        <v>40489</v>
      </c>
      <c r="B44" s="24" t="str">
        <f>'Fixtures Premier 2010_2011'!L29</f>
        <v>Purley Blues</v>
      </c>
      <c r="C44" s="145" t="s">
        <v>705</v>
      </c>
      <c r="D44" s="21" t="str">
        <f>'Fixtures Premier 2010_2011'!L32</f>
        <v>Putney</v>
      </c>
      <c r="E44" s="24" t="e">
        <f>#REF!</f>
        <v>#REF!</v>
      </c>
      <c r="F44" s="145" t="s">
        <v>705</v>
      </c>
      <c r="G44" s="21" t="e">
        <f>#REF!</f>
        <v>#REF!</v>
      </c>
    </row>
    <row r="45" spans="1:7">
      <c r="A45" s="152">
        <f>'Fixtures Premier 2010_2011'!C36</f>
        <v>40496</v>
      </c>
      <c r="B45" s="24" t="str">
        <f>'Fixtures Premier 2010_2011'!L36</f>
        <v>Hatch End Hawks</v>
      </c>
      <c r="C45" s="145" t="s">
        <v>705</v>
      </c>
      <c r="D45" s="21" t="str">
        <f>'Fixtures Premier 2010_2011'!L39</f>
        <v>Pendley</v>
      </c>
      <c r="E45" s="24" t="e">
        <f>#REF!</f>
        <v>#REF!</v>
      </c>
      <c r="F45" s="145" t="s">
        <v>705</v>
      </c>
      <c r="G45" s="21" t="e">
        <f>#REF!</f>
        <v>#REF!</v>
      </c>
    </row>
    <row r="46" spans="1:7">
      <c r="A46" s="152" t="e">
        <f>#REF!</f>
        <v>#REF!</v>
      </c>
      <c r="B46" s="515" t="s">
        <v>704</v>
      </c>
      <c r="C46" s="516"/>
      <c r="D46" s="517"/>
      <c r="E46" s="24" t="e">
        <f>#REF!</f>
        <v>#REF!</v>
      </c>
      <c r="F46" s="145" t="s">
        <v>705</v>
      </c>
      <c r="G46" s="21" t="e">
        <f>#REF!</f>
        <v>#REF!</v>
      </c>
    </row>
    <row r="47" spans="1:7">
      <c r="A47" s="152" t="e">
        <f>'Fixtures Premier 2010_2011'!#REF!</f>
        <v>#REF!</v>
      </c>
      <c r="B47" s="24" t="e">
        <f>'Fixtures Premier 2010_2011'!#REF!</f>
        <v>#REF!</v>
      </c>
      <c r="C47" s="145" t="s">
        <v>705</v>
      </c>
      <c r="D47" s="21" t="e">
        <f>'Fixtures Premier 2010_2011'!#REF!</f>
        <v>#REF!</v>
      </c>
      <c r="E47" s="24" t="e">
        <f>#REF!</f>
        <v>#REF!</v>
      </c>
      <c r="F47" s="145" t="s">
        <v>705</v>
      </c>
      <c r="G47" s="21" t="e">
        <f>#REF!</f>
        <v>#REF!</v>
      </c>
    </row>
    <row r="48" spans="1:7">
      <c r="A48" s="152">
        <f>'Fixtures Premier 2010_2011'!C57</f>
        <v>40587</v>
      </c>
      <c r="B48" s="24" t="str">
        <f>'Fixtures Premier 2010_2011'!L57</f>
        <v>Blues</v>
      </c>
      <c r="C48" s="145" t="s">
        <v>705</v>
      </c>
      <c r="D48" s="21" t="str">
        <f>'Fixtures Premier 2010_2011'!L60</f>
        <v>Hatch End Hawks</v>
      </c>
      <c r="E48" s="24" t="e">
        <f>#REF!</f>
        <v>#REF!</v>
      </c>
      <c r="F48" s="145" t="s">
        <v>705</v>
      </c>
      <c r="G48" s="21" t="e">
        <f>#REF!</f>
        <v>#REF!</v>
      </c>
    </row>
    <row r="49" spans="1:7">
      <c r="A49" s="152">
        <f>'Fixtures Premier 2010_2011'!C64</f>
        <v>40608</v>
      </c>
      <c r="B49" s="24" t="str">
        <f>'Fixtures Premier 2010_2011'!L64</f>
        <v>Putney</v>
      </c>
      <c r="C49" s="145" t="s">
        <v>705</v>
      </c>
      <c r="D49" s="12" t="str">
        <f>'Fixtures Premier 2010_2011'!L67</f>
        <v>Harpenden</v>
      </c>
      <c r="E49" s="24" t="e">
        <f>#REF!</f>
        <v>#REF!</v>
      </c>
      <c r="F49" s="145" t="s">
        <v>705</v>
      </c>
      <c r="G49" s="21" t="e">
        <f>#REF!</f>
        <v>#REF!</v>
      </c>
    </row>
    <row r="50" spans="1:7">
      <c r="A50" s="152">
        <f>'Fixtures Premier 2010_2011'!C71</f>
        <v>40622</v>
      </c>
      <c r="B50" s="24" t="str">
        <f>'Fixtures Premier 2010_2011'!L71</f>
        <v>West London</v>
      </c>
      <c r="C50" s="145" t="s">
        <v>705</v>
      </c>
      <c r="D50" s="21" t="str">
        <f>'Fixtures Premier 2010_2011'!L74</f>
        <v>Blackheath Legends</v>
      </c>
      <c r="E50" s="515" t="s">
        <v>704</v>
      </c>
      <c r="F50" s="516"/>
      <c r="G50" s="517"/>
    </row>
    <row r="51" spans="1:7" ht="13.5" thickBot="1">
      <c r="A51" s="153"/>
      <c r="B51" s="19"/>
      <c r="C51" s="14"/>
      <c r="D51" s="26"/>
      <c r="E51" s="19"/>
      <c r="F51" s="14"/>
      <c r="G51" s="26"/>
    </row>
    <row r="52" spans="1:7">
      <c r="A52" s="32"/>
    </row>
    <row r="53" spans="1:7">
      <c r="A53" s="32"/>
    </row>
    <row r="54" spans="1:7">
      <c r="A54" s="32"/>
    </row>
    <row r="55" spans="1:7">
      <c r="A55" s="32"/>
    </row>
    <row r="57" spans="1:7">
      <c r="A57" s="32"/>
    </row>
    <row r="58" spans="1:7">
      <c r="A58" s="32"/>
    </row>
    <row r="59" spans="1:7">
      <c r="A59" s="32"/>
    </row>
    <row r="60" spans="1:7">
      <c r="A60" s="32"/>
    </row>
  </sheetData>
  <mergeCells count="6">
    <mergeCell ref="B46:D46"/>
    <mergeCell ref="E50:G50"/>
    <mergeCell ref="E4:F4"/>
    <mergeCell ref="E20:F20"/>
    <mergeCell ref="B38:D38"/>
    <mergeCell ref="E38:G38"/>
  </mergeCells>
  <phoneticPr fontId="21" type="noConversion"/>
  <pageMargins left="0.57999999999999996" right="0.28999999999999998" top="1" bottom="1" header="0.5" footer="0.5"/>
  <pageSetup paperSize="9" orientation="portrait" r:id="rId1"/>
  <headerFooter alignWithMargins="0">
    <oddHeader>&amp;C&amp;A 2007/08</oddHeader>
    <oddFooter>&amp;L&amp;D</oddFooter>
  </headerFooter>
</worksheet>
</file>

<file path=xl/worksheets/sheet19.xml><?xml version="1.0" encoding="utf-8"?>
<worksheet xmlns="http://schemas.openxmlformats.org/spreadsheetml/2006/main" xmlns:r="http://schemas.openxmlformats.org/officeDocument/2006/relationships">
  <dimension ref="A1:D23"/>
  <sheetViews>
    <sheetView workbookViewId="0">
      <selection activeCell="G21" sqref="G21"/>
    </sheetView>
  </sheetViews>
  <sheetFormatPr defaultRowHeight="15"/>
  <cols>
    <col min="2" max="2" width="14.44140625" bestFit="1" customWidth="1"/>
    <col min="3" max="3" width="12" bestFit="1" customWidth="1"/>
    <col min="4" max="4" width="10.109375" bestFit="1" customWidth="1"/>
  </cols>
  <sheetData>
    <row r="1" spans="1:4">
      <c r="C1" t="s">
        <v>737</v>
      </c>
      <c r="D1" t="s">
        <v>153</v>
      </c>
    </row>
    <row r="2" spans="1:4">
      <c r="B2" s="169" t="s">
        <v>51</v>
      </c>
    </row>
    <row r="3" spans="1:4">
      <c r="A3" t="s">
        <v>47</v>
      </c>
      <c r="B3" s="169" t="s">
        <v>8</v>
      </c>
      <c r="C3" t="s">
        <v>79</v>
      </c>
      <c r="D3" t="s">
        <v>79</v>
      </c>
    </row>
    <row r="4" spans="1:4">
      <c r="B4" s="169" t="s">
        <v>597</v>
      </c>
      <c r="C4" t="s">
        <v>79</v>
      </c>
      <c r="D4" s="163" t="s">
        <v>79</v>
      </c>
    </row>
    <row r="5" spans="1:4">
      <c r="B5" s="169" t="s">
        <v>39</v>
      </c>
      <c r="C5" t="s">
        <v>79</v>
      </c>
      <c r="D5" s="163" t="s">
        <v>79</v>
      </c>
    </row>
    <row r="6" spans="1:4">
      <c r="B6" s="169" t="s">
        <v>596</v>
      </c>
      <c r="C6" t="s">
        <v>79</v>
      </c>
      <c r="D6" t="s">
        <v>79</v>
      </c>
    </row>
    <row r="7" spans="1:4">
      <c r="B7" s="169" t="s">
        <v>6</v>
      </c>
      <c r="C7" t="s">
        <v>79</v>
      </c>
      <c r="D7" t="s">
        <v>79</v>
      </c>
    </row>
    <row r="8" spans="1:4">
      <c r="B8" s="169" t="s">
        <v>5</v>
      </c>
      <c r="C8" s="173" t="s">
        <v>739</v>
      </c>
      <c r="D8" s="163" t="s">
        <v>79</v>
      </c>
    </row>
    <row r="9" spans="1:4">
      <c r="B9" s="169" t="s">
        <v>21</v>
      </c>
      <c r="C9" t="s">
        <v>79</v>
      </c>
      <c r="D9" t="s">
        <v>79</v>
      </c>
    </row>
    <row r="10" spans="1:4">
      <c r="B10" s="169" t="s">
        <v>598</v>
      </c>
      <c r="C10" t="s">
        <v>79</v>
      </c>
      <c r="D10" t="s">
        <v>79</v>
      </c>
    </row>
    <row r="11" spans="1:4">
      <c r="B11" s="169" t="s">
        <v>599</v>
      </c>
      <c r="C11" t="s">
        <v>79</v>
      </c>
      <c r="D11" t="s">
        <v>79</v>
      </c>
    </row>
    <row r="12" spans="1:4">
      <c r="B12" s="163"/>
    </row>
    <row r="13" spans="1:4">
      <c r="B13" s="163"/>
    </row>
    <row r="14" spans="1:4">
      <c r="A14" t="s">
        <v>735</v>
      </c>
      <c r="B14" s="169" t="s">
        <v>19</v>
      </c>
      <c r="C14" t="s">
        <v>79</v>
      </c>
      <c r="D14" t="s">
        <v>79</v>
      </c>
    </row>
    <row r="15" spans="1:4">
      <c r="B15" s="169" t="s">
        <v>602</v>
      </c>
      <c r="C15" s="173" t="s">
        <v>739</v>
      </c>
      <c r="D15" s="163" t="s">
        <v>738</v>
      </c>
    </row>
    <row r="16" spans="1:4">
      <c r="B16" s="169" t="s">
        <v>698</v>
      </c>
      <c r="C16" t="s">
        <v>79</v>
      </c>
      <c r="D16" t="s">
        <v>79</v>
      </c>
    </row>
    <row r="17" spans="2:4">
      <c r="B17" s="169" t="s">
        <v>114</v>
      </c>
      <c r="C17" t="s">
        <v>79</v>
      </c>
      <c r="D17" t="s">
        <v>79</v>
      </c>
    </row>
    <row r="18" spans="2:4">
      <c r="B18" s="169" t="s">
        <v>699</v>
      </c>
      <c r="C18" t="s">
        <v>79</v>
      </c>
      <c r="D18" t="s">
        <v>79</v>
      </c>
    </row>
    <row r="19" spans="2:4">
      <c r="B19" s="169" t="s">
        <v>604</v>
      </c>
      <c r="C19" t="s">
        <v>79</v>
      </c>
      <c r="D19" t="s">
        <v>79</v>
      </c>
    </row>
    <row r="20" spans="2:4">
      <c r="B20" s="169" t="s">
        <v>603</v>
      </c>
      <c r="C20" s="173" t="s">
        <v>739</v>
      </c>
      <c r="D20" s="163" t="s">
        <v>738</v>
      </c>
    </row>
    <row r="21" spans="2:4">
      <c r="B21" s="169" t="s">
        <v>600</v>
      </c>
      <c r="C21" t="s">
        <v>79</v>
      </c>
      <c r="D21" t="s">
        <v>79</v>
      </c>
    </row>
    <row r="22" spans="2:4">
      <c r="B22" s="169" t="s">
        <v>10</v>
      </c>
      <c r="C22" t="s">
        <v>79</v>
      </c>
      <c r="D22" t="s">
        <v>79</v>
      </c>
    </row>
    <row r="23" spans="2:4">
      <c r="B23" s="172" t="s">
        <v>736</v>
      </c>
      <c r="C23" t="s">
        <v>79</v>
      </c>
      <c r="D23" t="s">
        <v>79</v>
      </c>
    </row>
  </sheetData>
  <phoneticPr fontId="21"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sheetPr codeName="Sheet12" enableFormatConditionsCalculation="0">
    <tabColor indexed="10"/>
  </sheetPr>
  <dimension ref="A1:T65"/>
  <sheetViews>
    <sheetView topLeftCell="A8" zoomScaleNormal="100" workbookViewId="0">
      <selection activeCell="A35" sqref="A35"/>
    </sheetView>
  </sheetViews>
  <sheetFormatPr defaultRowHeight="12"/>
  <cols>
    <col min="1" max="1" width="14.44140625" style="42" customWidth="1"/>
    <col min="2" max="2" width="7.6640625" style="42" customWidth="1"/>
    <col min="3" max="3" width="12.44140625" style="42" customWidth="1"/>
    <col min="4" max="4" width="17.5546875" style="42" customWidth="1"/>
    <col min="5" max="5" width="15.21875" style="42" customWidth="1"/>
    <col min="6" max="6" width="13.88671875" style="42" customWidth="1"/>
    <col min="7" max="7" width="7" style="42" customWidth="1"/>
    <col min="8" max="8" width="8.21875" style="42" customWidth="1"/>
    <col min="9" max="9" width="10.44140625" style="42" customWidth="1"/>
    <col min="10" max="10" width="11" style="42" customWidth="1"/>
    <col min="11" max="11" width="10.77734375" style="42" customWidth="1"/>
    <col min="12" max="12" width="26.44140625" style="42" customWidth="1"/>
    <col min="13" max="13" width="5.33203125" style="43" customWidth="1"/>
    <col min="14" max="14" width="4" style="43" customWidth="1"/>
    <col min="15" max="16" width="6" style="43" customWidth="1"/>
    <col min="17" max="17" width="23.5546875" style="42" customWidth="1"/>
    <col min="18" max="16384" width="8.88671875" style="42"/>
  </cols>
  <sheetData>
    <row r="1" spans="1:17">
      <c r="E1" s="91">
        <v>2004</v>
      </c>
    </row>
    <row r="2" spans="1:17" ht="12.75" thickBot="1">
      <c r="A2" s="45" t="s">
        <v>62</v>
      </c>
      <c r="B2" s="45" t="s">
        <v>63</v>
      </c>
      <c r="C2" s="45" t="s">
        <v>64</v>
      </c>
      <c r="D2" s="45" t="s">
        <v>65</v>
      </c>
      <c r="E2" s="45" t="s">
        <v>66</v>
      </c>
      <c r="F2" s="45" t="s">
        <v>67</v>
      </c>
      <c r="G2" s="45" t="s">
        <v>68</v>
      </c>
      <c r="H2" s="45" t="s">
        <v>69</v>
      </c>
      <c r="I2" s="45" t="s">
        <v>70</v>
      </c>
      <c r="J2" s="45" t="s">
        <v>71</v>
      </c>
      <c r="K2" s="45" t="s">
        <v>72</v>
      </c>
      <c r="L2" s="45" t="s">
        <v>73</v>
      </c>
      <c r="M2" s="45" t="s">
        <v>153</v>
      </c>
      <c r="N2" s="45" t="s">
        <v>74</v>
      </c>
      <c r="O2" s="45" t="s">
        <v>75</v>
      </c>
      <c r="P2" s="45" t="s">
        <v>76</v>
      </c>
      <c r="Q2" s="45" t="s">
        <v>77</v>
      </c>
    </row>
    <row r="3" spans="1:17">
      <c r="A3" s="57"/>
      <c r="B3" s="57"/>
      <c r="C3" s="57"/>
      <c r="D3" s="57"/>
      <c r="E3" s="57"/>
      <c r="F3" s="57"/>
      <c r="G3" s="57"/>
      <c r="H3" s="57"/>
      <c r="I3" s="57"/>
      <c r="J3" s="57"/>
      <c r="K3" s="57"/>
      <c r="L3" s="57"/>
      <c r="M3" s="58"/>
      <c r="N3" s="58"/>
      <c r="O3" s="58"/>
      <c r="P3" s="58"/>
      <c r="Q3" s="59"/>
    </row>
    <row r="4" spans="1:17" ht="12.75">
      <c r="A4" s="53" t="s">
        <v>22</v>
      </c>
      <c r="B4" s="53" t="s">
        <v>241</v>
      </c>
      <c r="C4" s="53" t="s">
        <v>242</v>
      </c>
      <c r="D4" s="53" t="s">
        <v>243</v>
      </c>
      <c r="E4" s="53" t="s">
        <v>244</v>
      </c>
      <c r="F4" s="53" t="s">
        <v>228</v>
      </c>
      <c r="G4" s="53"/>
      <c r="H4" s="53" t="s">
        <v>245</v>
      </c>
      <c r="I4" s="53"/>
      <c r="J4" s="53"/>
      <c r="K4" s="53" t="s">
        <v>246</v>
      </c>
      <c r="L4" s="54" t="s">
        <v>247</v>
      </c>
      <c r="M4" s="55" t="s">
        <v>79</v>
      </c>
      <c r="N4" s="56" t="s">
        <v>79</v>
      </c>
      <c r="O4" s="60">
        <v>25</v>
      </c>
      <c r="P4" s="60">
        <v>25</v>
      </c>
      <c r="Q4" s="53"/>
    </row>
    <row r="5" spans="1:17" ht="12.75">
      <c r="A5" s="61"/>
      <c r="B5" s="61" t="s">
        <v>248</v>
      </c>
      <c r="C5" s="61" t="s">
        <v>249</v>
      </c>
      <c r="D5" s="61" t="s">
        <v>250</v>
      </c>
      <c r="E5" s="61" t="s">
        <v>251</v>
      </c>
      <c r="F5" s="61" t="s">
        <v>252</v>
      </c>
      <c r="G5" s="61"/>
      <c r="H5" s="61" t="s">
        <v>253</v>
      </c>
      <c r="I5" s="61" t="s">
        <v>254</v>
      </c>
      <c r="J5" s="61" t="s">
        <v>255</v>
      </c>
      <c r="K5" s="61" t="s">
        <v>256</v>
      </c>
      <c r="L5" s="66" t="s">
        <v>257</v>
      </c>
      <c r="M5" s="62"/>
      <c r="N5" s="62"/>
      <c r="O5" s="62"/>
      <c r="P5" s="62"/>
      <c r="Q5" s="61"/>
    </row>
    <row r="6" spans="1:17">
      <c r="A6" s="57"/>
      <c r="B6" s="57"/>
      <c r="C6" s="57"/>
      <c r="D6" s="57"/>
      <c r="E6" s="57"/>
      <c r="F6" s="57"/>
      <c r="G6" s="57"/>
      <c r="H6" s="57"/>
      <c r="I6" s="57"/>
      <c r="J6" s="57"/>
      <c r="K6" s="57"/>
      <c r="L6" s="57"/>
      <c r="M6" s="58"/>
      <c r="N6" s="58"/>
      <c r="O6" s="58"/>
      <c r="P6" s="58"/>
      <c r="Q6" s="63"/>
    </row>
    <row r="7" spans="1:17" ht="12.75">
      <c r="A7" s="53" t="s">
        <v>17</v>
      </c>
      <c r="B7" s="53" t="s">
        <v>277</v>
      </c>
      <c r="C7" s="53" t="s">
        <v>278</v>
      </c>
      <c r="D7" s="53" t="s">
        <v>279</v>
      </c>
      <c r="E7" s="53" t="s">
        <v>280</v>
      </c>
      <c r="F7" s="53"/>
      <c r="G7" s="53"/>
      <c r="H7" s="53" t="s">
        <v>281</v>
      </c>
      <c r="I7" s="53" t="s">
        <v>282</v>
      </c>
      <c r="J7" s="64" t="s">
        <v>61</v>
      </c>
      <c r="K7" s="64" t="s">
        <v>61</v>
      </c>
      <c r="L7" s="54" t="s">
        <v>283</v>
      </c>
      <c r="M7" s="55" t="s">
        <v>79</v>
      </c>
      <c r="N7" s="56" t="s">
        <v>115</v>
      </c>
      <c r="O7" s="60">
        <v>25</v>
      </c>
      <c r="P7" s="60">
        <v>25</v>
      </c>
      <c r="Q7" s="53"/>
    </row>
    <row r="8" spans="1:17" ht="12.75">
      <c r="A8" s="61"/>
      <c r="B8" s="61" t="s">
        <v>128</v>
      </c>
      <c r="C8" s="61" t="s">
        <v>289</v>
      </c>
      <c r="D8" s="61" t="s">
        <v>284</v>
      </c>
      <c r="E8" s="61" t="s">
        <v>285</v>
      </c>
      <c r="F8" s="61"/>
      <c r="G8" s="61"/>
      <c r="H8" s="61" t="s">
        <v>286</v>
      </c>
      <c r="I8" s="61" t="s">
        <v>287</v>
      </c>
      <c r="J8" s="65"/>
      <c r="K8" s="61" t="s">
        <v>288</v>
      </c>
      <c r="L8" s="66" t="s">
        <v>378</v>
      </c>
      <c r="M8" s="67"/>
      <c r="N8" s="62"/>
      <c r="O8" s="68"/>
      <c r="P8" s="68"/>
      <c r="Q8" s="61"/>
    </row>
    <row r="9" spans="1:17">
      <c r="A9" s="57"/>
      <c r="B9" s="57"/>
      <c r="C9" s="57"/>
      <c r="D9" s="57"/>
      <c r="E9" s="57"/>
      <c r="F9" s="57"/>
      <c r="G9" s="57"/>
      <c r="H9" s="57"/>
      <c r="I9" s="57"/>
      <c r="J9" s="69"/>
      <c r="K9" s="57"/>
      <c r="L9" s="70"/>
      <c r="M9" s="71"/>
      <c r="N9" s="58"/>
      <c r="O9" s="58"/>
      <c r="P9" s="58"/>
      <c r="Q9" s="72"/>
    </row>
    <row r="10" spans="1:17" ht="12.75">
      <c r="A10" s="53" t="s">
        <v>3</v>
      </c>
      <c r="B10" s="53" t="s">
        <v>81</v>
      </c>
      <c r="C10" s="53" t="s">
        <v>82</v>
      </c>
      <c r="D10" s="53" t="s">
        <v>129</v>
      </c>
      <c r="E10" s="53" t="s">
        <v>130</v>
      </c>
      <c r="F10" s="53" t="s">
        <v>131</v>
      </c>
      <c r="G10" s="53" t="s">
        <v>132</v>
      </c>
      <c r="H10" s="53" t="s">
        <v>133</v>
      </c>
      <c r="I10" s="53" t="s">
        <v>84</v>
      </c>
      <c r="J10" s="53"/>
      <c r="K10" s="53" t="s">
        <v>134</v>
      </c>
      <c r="L10" s="54" t="s">
        <v>135</v>
      </c>
      <c r="M10" s="55" t="s">
        <v>79</v>
      </c>
      <c r="N10" s="56" t="s">
        <v>115</v>
      </c>
      <c r="O10" s="60">
        <v>25</v>
      </c>
      <c r="P10" s="92">
        <v>25</v>
      </c>
      <c r="Q10" s="73"/>
    </row>
    <row r="11" spans="1:17" ht="12.75">
      <c r="A11" s="61"/>
      <c r="B11" s="61" t="s">
        <v>154</v>
      </c>
      <c r="C11" s="61" t="s">
        <v>155</v>
      </c>
      <c r="D11" s="61" t="s">
        <v>156</v>
      </c>
      <c r="E11" s="61" t="s">
        <v>157</v>
      </c>
      <c r="F11" s="61"/>
      <c r="G11" s="61"/>
      <c r="H11" s="61" t="s">
        <v>158</v>
      </c>
      <c r="I11" s="61" t="s">
        <v>159</v>
      </c>
      <c r="J11" s="65"/>
      <c r="K11" s="61" t="s">
        <v>160</v>
      </c>
      <c r="L11" s="66" t="s">
        <v>161</v>
      </c>
      <c r="M11" s="74"/>
      <c r="N11" s="62"/>
      <c r="O11" s="62"/>
      <c r="P11" s="62"/>
      <c r="Q11" s="61"/>
    </row>
    <row r="12" spans="1:17">
      <c r="A12" s="57"/>
      <c r="B12" s="57"/>
      <c r="C12" s="57"/>
      <c r="D12" s="57"/>
      <c r="E12" s="57"/>
      <c r="F12" s="57"/>
      <c r="G12" s="57"/>
      <c r="H12" s="57"/>
      <c r="I12" s="57"/>
      <c r="J12" s="69"/>
      <c r="K12" s="57"/>
      <c r="L12" s="70"/>
      <c r="M12" s="71"/>
      <c r="N12" s="58"/>
      <c r="O12" s="58"/>
      <c r="P12" s="58"/>
      <c r="Q12" s="72"/>
    </row>
    <row r="13" spans="1:17" ht="12.75">
      <c r="A13" s="53" t="s">
        <v>15</v>
      </c>
      <c r="B13" s="53" t="s">
        <v>223</v>
      </c>
      <c r="C13" s="53" t="s">
        <v>162</v>
      </c>
      <c r="D13" s="53" t="s">
        <v>224</v>
      </c>
      <c r="E13" s="53" t="s">
        <v>118</v>
      </c>
      <c r="F13" s="53" t="s">
        <v>78</v>
      </c>
      <c r="G13" s="53"/>
      <c r="H13" s="53" t="s">
        <v>225</v>
      </c>
      <c r="I13" s="53" t="s">
        <v>119</v>
      </c>
      <c r="J13" s="53"/>
      <c r="K13" s="53" t="s">
        <v>226</v>
      </c>
      <c r="L13" s="54" t="s">
        <v>290</v>
      </c>
      <c r="M13" s="55" t="s">
        <v>79</v>
      </c>
      <c r="N13" s="56" t="s">
        <v>79</v>
      </c>
      <c r="O13" s="60">
        <v>40</v>
      </c>
      <c r="P13" s="60">
        <v>25</v>
      </c>
      <c r="Q13" s="53" t="s">
        <v>276</v>
      </c>
    </row>
    <row r="14" spans="1:17" ht="12.75">
      <c r="A14" s="61"/>
      <c r="B14" s="61" t="s">
        <v>120</v>
      </c>
      <c r="C14" s="61" t="s">
        <v>121</v>
      </c>
      <c r="D14" s="61" t="s">
        <v>136</v>
      </c>
      <c r="E14" s="61" t="s">
        <v>137</v>
      </c>
      <c r="F14" s="61" t="s">
        <v>78</v>
      </c>
      <c r="G14" s="61"/>
      <c r="H14" s="61" t="s">
        <v>138</v>
      </c>
      <c r="I14" s="61" t="s">
        <v>139</v>
      </c>
      <c r="J14" s="61" t="s">
        <v>163</v>
      </c>
      <c r="K14" s="61" t="s">
        <v>122</v>
      </c>
      <c r="L14" s="66" t="s">
        <v>140</v>
      </c>
      <c r="M14" s="67"/>
      <c r="N14" s="62"/>
      <c r="O14" s="62"/>
      <c r="P14" s="62"/>
      <c r="Q14" s="61"/>
    </row>
    <row r="15" spans="1:17">
      <c r="A15" s="57"/>
      <c r="B15" s="57"/>
      <c r="C15" s="57"/>
      <c r="D15" s="57"/>
      <c r="E15" s="57"/>
      <c r="F15" s="57"/>
      <c r="G15" s="57"/>
      <c r="H15" s="57"/>
      <c r="I15" s="57"/>
      <c r="J15" s="57"/>
      <c r="K15" s="57"/>
      <c r="L15" s="57"/>
      <c r="M15" s="58"/>
      <c r="N15" s="58"/>
      <c r="O15" s="58"/>
      <c r="P15" s="58"/>
      <c r="Q15" s="72"/>
    </row>
    <row r="16" spans="1:17" ht="12.75">
      <c r="A16" s="53" t="s">
        <v>8</v>
      </c>
      <c r="B16" s="53" t="s">
        <v>164</v>
      </c>
      <c r="C16" s="53" t="s">
        <v>165</v>
      </c>
      <c r="D16" s="53" t="s">
        <v>291</v>
      </c>
      <c r="E16" s="53" t="s">
        <v>78</v>
      </c>
      <c r="F16" s="53"/>
      <c r="G16" s="53"/>
      <c r="H16" s="53" t="s">
        <v>292</v>
      </c>
      <c r="I16" s="53"/>
      <c r="J16" s="53"/>
      <c r="K16" s="53" t="s">
        <v>166</v>
      </c>
      <c r="L16" s="54" t="s">
        <v>167</v>
      </c>
      <c r="M16" s="75" t="s">
        <v>79</v>
      </c>
      <c r="N16" s="56" t="s">
        <v>115</v>
      </c>
      <c r="O16" s="60">
        <v>25</v>
      </c>
      <c r="P16" s="60">
        <v>25</v>
      </c>
      <c r="Q16" s="53"/>
    </row>
    <row r="17" spans="1:20" ht="12.75">
      <c r="A17" s="61"/>
      <c r="B17" s="61" t="s">
        <v>184</v>
      </c>
      <c r="C17" s="61" t="s">
        <v>293</v>
      </c>
      <c r="D17" s="61" t="s">
        <v>294</v>
      </c>
      <c r="E17" s="61" t="s">
        <v>295</v>
      </c>
      <c r="F17" s="61"/>
      <c r="G17" s="61"/>
      <c r="H17" s="61"/>
      <c r="I17" s="61"/>
      <c r="J17" s="65"/>
      <c r="K17" s="61" t="s">
        <v>296</v>
      </c>
      <c r="L17" s="66" t="s">
        <v>297</v>
      </c>
      <c r="M17" s="67"/>
      <c r="N17" s="62"/>
      <c r="O17" s="62"/>
      <c r="P17" s="62"/>
      <c r="Q17" s="61"/>
    </row>
    <row r="18" spans="1:20">
      <c r="A18" s="57"/>
      <c r="B18" s="57"/>
      <c r="C18" s="57"/>
      <c r="D18" s="57"/>
      <c r="E18" s="57"/>
      <c r="F18" s="57"/>
      <c r="G18" s="57"/>
      <c r="H18" s="57"/>
      <c r="I18" s="57"/>
      <c r="J18" s="57"/>
      <c r="K18" s="57"/>
      <c r="L18" s="70"/>
      <c r="M18" s="71"/>
      <c r="N18" s="58"/>
      <c r="O18" s="58"/>
      <c r="P18" s="58"/>
      <c r="Q18" s="72"/>
      <c r="T18" s="80"/>
    </row>
    <row r="19" spans="1:20" ht="12.75">
      <c r="A19" s="53" t="s">
        <v>19</v>
      </c>
      <c r="B19" s="53" t="s">
        <v>85</v>
      </c>
      <c r="C19" s="53" t="s">
        <v>168</v>
      </c>
      <c r="D19" s="53" t="s">
        <v>262</v>
      </c>
      <c r="E19" s="53"/>
      <c r="F19" s="53" t="s">
        <v>78</v>
      </c>
      <c r="G19" s="53"/>
      <c r="H19" s="53" t="s">
        <v>263</v>
      </c>
      <c r="I19" s="53"/>
      <c r="J19" s="53" t="s">
        <v>298</v>
      </c>
      <c r="K19" s="53" t="s">
        <v>169</v>
      </c>
      <c r="L19" s="54" t="s">
        <v>264</v>
      </c>
      <c r="M19" s="55" t="s">
        <v>79</v>
      </c>
      <c r="N19" s="56" t="s">
        <v>115</v>
      </c>
      <c r="O19" s="60">
        <v>25</v>
      </c>
      <c r="P19" s="60">
        <v>25</v>
      </c>
      <c r="Q19" s="53"/>
    </row>
    <row r="20" spans="1:20" ht="12.75">
      <c r="A20" s="76"/>
      <c r="B20" s="76" t="s">
        <v>265</v>
      </c>
      <c r="C20" s="76" t="s">
        <v>266</v>
      </c>
      <c r="D20" s="76" t="s">
        <v>299</v>
      </c>
      <c r="E20" s="76"/>
      <c r="F20" s="76" t="s">
        <v>78</v>
      </c>
      <c r="G20" s="76"/>
      <c r="H20" s="76" t="s">
        <v>300</v>
      </c>
      <c r="I20" s="76"/>
      <c r="J20" s="76" t="s">
        <v>275</v>
      </c>
      <c r="K20" s="76" t="s">
        <v>267</v>
      </c>
      <c r="L20" s="77" t="s">
        <v>268</v>
      </c>
      <c r="M20" s="78"/>
      <c r="N20" s="79"/>
      <c r="O20" s="98"/>
      <c r="P20" s="98"/>
      <c r="Q20" s="76"/>
    </row>
    <row r="21" spans="1:20">
      <c r="A21" s="94"/>
      <c r="B21" s="95"/>
      <c r="C21" s="95"/>
      <c r="D21" s="95"/>
      <c r="E21" s="95"/>
      <c r="F21" s="95"/>
      <c r="G21" s="95"/>
      <c r="H21" s="95"/>
      <c r="I21" s="95"/>
      <c r="J21" s="95"/>
      <c r="K21" s="95"/>
      <c r="L21" s="99"/>
      <c r="M21" s="100"/>
      <c r="N21" s="96"/>
      <c r="O21" s="96"/>
      <c r="P21" s="96"/>
      <c r="Q21" s="97"/>
    </row>
    <row r="22" spans="1:20" ht="12.75">
      <c r="A22" s="53" t="s">
        <v>39</v>
      </c>
      <c r="B22" s="53" t="s">
        <v>170</v>
      </c>
      <c r="C22" s="53" t="s">
        <v>171</v>
      </c>
      <c r="D22" s="53" t="s">
        <v>172</v>
      </c>
      <c r="E22" s="53" t="s">
        <v>173</v>
      </c>
      <c r="F22" s="53"/>
      <c r="G22" s="53"/>
      <c r="H22" s="53" t="s">
        <v>174</v>
      </c>
      <c r="I22" s="53" t="s">
        <v>175</v>
      </c>
      <c r="J22" s="53"/>
      <c r="K22" s="53" t="s">
        <v>176</v>
      </c>
      <c r="L22" s="54" t="s">
        <v>177</v>
      </c>
      <c r="M22" s="75" t="s">
        <v>79</v>
      </c>
      <c r="N22" s="56" t="s">
        <v>115</v>
      </c>
      <c r="O22" s="60">
        <v>25</v>
      </c>
      <c r="P22" s="92">
        <v>25</v>
      </c>
      <c r="Q22" s="53"/>
    </row>
    <row r="23" spans="1:20" ht="12.75">
      <c r="A23" s="61"/>
      <c r="B23" s="61" t="s">
        <v>232</v>
      </c>
      <c r="C23" s="61" t="s">
        <v>233</v>
      </c>
      <c r="D23" s="61"/>
      <c r="E23" s="61"/>
      <c r="F23" s="61"/>
      <c r="G23" s="61"/>
      <c r="H23" s="61"/>
      <c r="I23" s="61"/>
      <c r="J23" s="61"/>
      <c r="K23" s="61" t="s">
        <v>234</v>
      </c>
      <c r="L23" s="66" t="s">
        <v>301</v>
      </c>
      <c r="M23" s="74"/>
      <c r="N23" s="62"/>
      <c r="O23" s="62"/>
      <c r="P23" s="62"/>
      <c r="Q23" s="61"/>
    </row>
    <row r="24" spans="1:20">
      <c r="A24" s="57"/>
      <c r="B24" s="57"/>
      <c r="C24" s="57"/>
      <c r="D24" s="57"/>
      <c r="E24" s="57"/>
      <c r="F24" s="57"/>
      <c r="G24" s="57"/>
      <c r="H24" s="57"/>
      <c r="I24" s="57"/>
      <c r="J24" s="57"/>
      <c r="K24" s="57"/>
      <c r="L24" s="57"/>
      <c r="M24" s="58"/>
      <c r="N24" s="58"/>
      <c r="O24" s="58"/>
      <c r="P24" s="58"/>
      <c r="Q24" s="72"/>
    </row>
    <row r="25" spans="1:20" ht="12.75">
      <c r="A25" s="53" t="s">
        <v>10</v>
      </c>
      <c r="B25" s="53" t="s">
        <v>303</v>
      </c>
      <c r="C25" s="53" t="s">
        <v>304</v>
      </c>
      <c r="D25" s="53" t="s">
        <v>305</v>
      </c>
      <c r="E25" s="53" t="s">
        <v>306</v>
      </c>
      <c r="F25" s="53" t="s">
        <v>307</v>
      </c>
      <c r="G25" s="53" t="s">
        <v>78</v>
      </c>
      <c r="H25" s="53" t="s">
        <v>308</v>
      </c>
      <c r="I25" s="53" t="s">
        <v>309</v>
      </c>
      <c r="J25" s="53" t="s">
        <v>310</v>
      </c>
      <c r="K25" s="53" t="s">
        <v>311</v>
      </c>
      <c r="L25" s="54" t="s">
        <v>312</v>
      </c>
      <c r="M25" s="75" t="s">
        <v>79</v>
      </c>
      <c r="N25" s="56" t="s">
        <v>79</v>
      </c>
      <c r="O25" s="60">
        <v>25</v>
      </c>
      <c r="P25" s="60">
        <v>25</v>
      </c>
      <c r="Q25" s="73"/>
    </row>
    <row r="26" spans="1:20" ht="12.75">
      <c r="A26" s="61"/>
      <c r="B26" s="61" t="s">
        <v>178</v>
      </c>
      <c r="C26" s="61" t="s">
        <v>179</v>
      </c>
      <c r="D26" s="61" t="s">
        <v>302</v>
      </c>
      <c r="E26" s="61" t="s">
        <v>180</v>
      </c>
      <c r="F26" s="61" t="s">
        <v>92</v>
      </c>
      <c r="G26" s="61"/>
      <c r="H26" s="61" t="s">
        <v>261</v>
      </c>
      <c r="I26" s="61" t="s">
        <v>181</v>
      </c>
      <c r="J26" s="61" t="s">
        <v>182</v>
      </c>
      <c r="K26" s="65" t="s">
        <v>61</v>
      </c>
      <c r="L26" s="66" t="s">
        <v>183</v>
      </c>
      <c r="M26" s="67"/>
      <c r="N26" s="62"/>
      <c r="O26" s="62"/>
      <c r="P26" s="62"/>
      <c r="Q26" s="61"/>
    </row>
    <row r="27" spans="1:20">
      <c r="A27" s="57"/>
      <c r="B27" s="57"/>
      <c r="C27" s="57"/>
      <c r="D27" s="57"/>
      <c r="E27" s="57"/>
      <c r="F27" s="57"/>
      <c r="G27" s="57"/>
      <c r="H27" s="57"/>
      <c r="I27" s="57"/>
      <c r="J27" s="57"/>
      <c r="K27" s="57"/>
      <c r="L27" s="57"/>
      <c r="M27" s="58"/>
      <c r="N27" s="58"/>
      <c r="O27" s="58"/>
      <c r="P27" s="58"/>
      <c r="Q27" s="72"/>
    </row>
    <row r="28" spans="1:20" ht="12.75">
      <c r="A28" s="53" t="s">
        <v>114</v>
      </c>
      <c r="B28" s="53" t="s">
        <v>269</v>
      </c>
      <c r="C28" s="53" t="s">
        <v>270</v>
      </c>
      <c r="D28" s="53" t="s">
        <v>271</v>
      </c>
      <c r="E28" s="53"/>
      <c r="F28" s="53"/>
      <c r="G28" s="53" t="s">
        <v>92</v>
      </c>
      <c r="H28" s="53" t="s">
        <v>272</v>
      </c>
      <c r="I28" s="53" t="s">
        <v>273</v>
      </c>
      <c r="J28" s="64" t="s">
        <v>61</v>
      </c>
      <c r="K28" s="53"/>
      <c r="L28" s="54" t="s">
        <v>274</v>
      </c>
      <c r="M28" s="55" t="s">
        <v>79</v>
      </c>
      <c r="N28" s="56" t="s">
        <v>115</v>
      </c>
      <c r="O28" s="60">
        <v>25</v>
      </c>
      <c r="P28" s="60">
        <v>25</v>
      </c>
      <c r="Q28" s="81"/>
    </row>
    <row r="29" spans="1:20" ht="12.75">
      <c r="A29" s="61"/>
      <c r="B29" s="61" t="s">
        <v>142</v>
      </c>
      <c r="C29" s="61" t="s">
        <v>313</v>
      </c>
      <c r="D29" s="61" t="s">
        <v>314</v>
      </c>
      <c r="E29" s="61" t="s">
        <v>143</v>
      </c>
      <c r="F29" s="61" t="s">
        <v>94</v>
      </c>
      <c r="G29" s="61"/>
      <c r="H29" s="61"/>
      <c r="I29" s="61" t="s">
        <v>315</v>
      </c>
      <c r="J29" s="61"/>
      <c r="K29" s="61"/>
      <c r="L29" s="66" t="s">
        <v>316</v>
      </c>
      <c r="M29" s="67"/>
      <c r="N29" s="62"/>
      <c r="O29" s="62"/>
      <c r="P29" s="62"/>
      <c r="Q29" s="61"/>
    </row>
    <row r="30" spans="1:20">
      <c r="A30" s="57"/>
      <c r="B30" s="57"/>
      <c r="C30" s="57"/>
      <c r="D30" s="57"/>
      <c r="E30" s="57"/>
      <c r="F30" s="57"/>
      <c r="G30" s="57"/>
      <c r="H30" s="57"/>
      <c r="I30" s="57"/>
      <c r="J30" s="57"/>
      <c r="K30" s="57"/>
      <c r="L30" s="57"/>
      <c r="M30" s="58"/>
      <c r="N30" s="58"/>
      <c r="O30" s="58"/>
      <c r="P30" s="58"/>
      <c r="Q30" s="72"/>
    </row>
    <row r="31" spans="1:20" ht="12.75">
      <c r="A31" s="53" t="s">
        <v>124</v>
      </c>
      <c r="B31" s="53" t="s">
        <v>259</v>
      </c>
      <c r="C31" s="53" t="s">
        <v>80</v>
      </c>
      <c r="D31" s="53" t="s">
        <v>317</v>
      </c>
      <c r="E31" s="53" t="s">
        <v>78</v>
      </c>
      <c r="F31" s="53"/>
      <c r="G31" s="53"/>
      <c r="H31" s="53" t="s">
        <v>318</v>
      </c>
      <c r="I31" s="53" t="s">
        <v>319</v>
      </c>
      <c r="J31" s="53"/>
      <c r="K31" s="53" t="s">
        <v>260</v>
      </c>
      <c r="L31" s="54" t="s">
        <v>258</v>
      </c>
      <c r="M31" s="55" t="s">
        <v>79</v>
      </c>
      <c r="N31" s="56" t="s">
        <v>115</v>
      </c>
      <c r="O31" s="60">
        <v>25</v>
      </c>
      <c r="P31" s="60">
        <v>25</v>
      </c>
      <c r="Q31" s="54"/>
    </row>
    <row r="32" spans="1:20" ht="12.75">
      <c r="A32" s="76"/>
      <c r="B32" s="76" t="s">
        <v>320</v>
      </c>
      <c r="C32" s="76" t="s">
        <v>185</v>
      </c>
      <c r="D32" s="76" t="s">
        <v>186</v>
      </c>
      <c r="E32" s="76" t="s">
        <v>187</v>
      </c>
      <c r="F32" s="76" t="s">
        <v>86</v>
      </c>
      <c r="G32" s="76"/>
      <c r="H32" s="76" t="s">
        <v>188</v>
      </c>
      <c r="I32" s="76"/>
      <c r="J32" s="76"/>
      <c r="K32" s="76" t="s">
        <v>321</v>
      </c>
      <c r="L32" s="77" t="s">
        <v>322</v>
      </c>
      <c r="M32" s="78"/>
      <c r="N32" s="79"/>
      <c r="O32" s="79"/>
      <c r="P32" s="79"/>
      <c r="Q32" s="93"/>
    </row>
    <row r="33" spans="1:19" ht="12.75">
      <c r="A33" s="61"/>
      <c r="B33" s="61" t="s">
        <v>323</v>
      </c>
      <c r="C33" s="61" t="s">
        <v>324</v>
      </c>
      <c r="D33" s="61" t="s">
        <v>325</v>
      </c>
      <c r="E33" s="61" t="s">
        <v>326</v>
      </c>
      <c r="F33" s="61" t="s">
        <v>78</v>
      </c>
      <c r="G33" s="61"/>
      <c r="H33" s="61" t="s">
        <v>327</v>
      </c>
      <c r="I33" s="61" t="s">
        <v>328</v>
      </c>
      <c r="J33" s="61"/>
      <c r="K33" s="61" t="s">
        <v>329</v>
      </c>
      <c r="L33" s="66" t="s">
        <v>330</v>
      </c>
      <c r="M33" s="67"/>
      <c r="N33" s="62"/>
      <c r="O33" s="62"/>
      <c r="P33" s="62"/>
      <c r="Q33" s="66"/>
    </row>
    <row r="34" spans="1:19">
      <c r="A34" s="57"/>
      <c r="B34" s="57"/>
      <c r="C34" s="57"/>
      <c r="D34" s="57"/>
      <c r="E34" s="57"/>
      <c r="F34" s="57"/>
      <c r="G34" s="57"/>
      <c r="H34" s="57"/>
      <c r="I34" s="57"/>
      <c r="J34" s="57"/>
      <c r="K34" s="57"/>
      <c r="L34" s="57"/>
      <c r="M34" s="58"/>
      <c r="N34" s="58"/>
      <c r="O34" s="58"/>
      <c r="P34" s="58"/>
      <c r="Q34" s="72"/>
    </row>
    <row r="35" spans="1:19" ht="12.75">
      <c r="A35" s="53" t="s">
        <v>331</v>
      </c>
      <c r="B35" s="53" t="s">
        <v>332</v>
      </c>
      <c r="C35" s="53" t="s">
        <v>333</v>
      </c>
      <c r="D35" s="53" t="s">
        <v>334</v>
      </c>
      <c r="E35" s="53" t="s">
        <v>83</v>
      </c>
      <c r="F35" s="53"/>
      <c r="G35" s="53"/>
      <c r="H35" s="53" t="s">
        <v>335</v>
      </c>
      <c r="I35" s="53" t="s">
        <v>336</v>
      </c>
      <c r="J35" s="53"/>
      <c r="K35" s="53" t="s">
        <v>337</v>
      </c>
      <c r="L35" s="54" t="s">
        <v>338</v>
      </c>
      <c r="M35" s="55" t="s">
        <v>79</v>
      </c>
      <c r="N35" s="56" t="s">
        <v>79</v>
      </c>
      <c r="O35" s="60">
        <v>25</v>
      </c>
      <c r="P35" s="60">
        <v>25</v>
      </c>
      <c r="Q35" s="53"/>
    </row>
    <row r="36" spans="1:19" ht="13.5" customHeight="1">
      <c r="A36" s="61"/>
      <c r="B36" s="61" t="s">
        <v>339</v>
      </c>
      <c r="C36" s="61" t="s">
        <v>340</v>
      </c>
      <c r="D36" s="61" t="s">
        <v>341</v>
      </c>
      <c r="E36" s="61" t="s">
        <v>342</v>
      </c>
      <c r="F36" s="61" t="s">
        <v>83</v>
      </c>
      <c r="G36" s="61"/>
      <c r="H36" s="61" t="s">
        <v>343</v>
      </c>
      <c r="I36" s="61" t="s">
        <v>344</v>
      </c>
      <c r="J36" s="61"/>
      <c r="K36" s="61" t="s">
        <v>345</v>
      </c>
      <c r="L36" s="66" t="s">
        <v>346</v>
      </c>
      <c r="M36" s="67"/>
      <c r="N36" s="62"/>
      <c r="O36" s="62"/>
      <c r="P36" s="62"/>
      <c r="Q36" s="61"/>
    </row>
    <row r="37" spans="1:19">
      <c r="A37" s="57"/>
      <c r="B37" s="57"/>
      <c r="C37" s="57"/>
      <c r="D37" s="57"/>
      <c r="E37" s="57"/>
      <c r="F37" s="57"/>
      <c r="G37" s="57"/>
      <c r="H37" s="57"/>
      <c r="I37" s="57"/>
      <c r="J37" s="57"/>
      <c r="K37" s="57"/>
      <c r="L37" s="57"/>
      <c r="M37" s="58"/>
      <c r="N37" s="58"/>
      <c r="O37" s="58"/>
      <c r="P37" s="58"/>
      <c r="Q37" s="72"/>
    </row>
    <row r="38" spans="1:19" ht="12.75">
      <c r="A38" s="53" t="s">
        <v>5</v>
      </c>
      <c r="B38" s="53" t="s">
        <v>96</v>
      </c>
      <c r="C38" s="53" t="s">
        <v>97</v>
      </c>
      <c r="D38" s="53" t="s">
        <v>236</v>
      </c>
      <c r="E38" s="53" t="s">
        <v>98</v>
      </c>
      <c r="F38" s="53" t="s">
        <v>88</v>
      </c>
      <c r="G38" s="53"/>
      <c r="H38" s="53" t="s">
        <v>237</v>
      </c>
      <c r="I38" s="53" t="s">
        <v>238</v>
      </c>
      <c r="J38" s="53" t="s">
        <v>239</v>
      </c>
      <c r="K38" s="53" t="s">
        <v>240</v>
      </c>
      <c r="L38" s="54" t="s">
        <v>347</v>
      </c>
      <c r="M38" s="75" t="s">
        <v>79</v>
      </c>
      <c r="N38" s="56" t="s">
        <v>115</v>
      </c>
      <c r="O38" s="60">
        <v>25</v>
      </c>
      <c r="P38" s="60">
        <v>25</v>
      </c>
      <c r="Q38" s="53"/>
    </row>
    <row r="39" spans="1:19" ht="12.75">
      <c r="A39" s="61"/>
      <c r="B39" s="61" t="s">
        <v>348</v>
      </c>
      <c r="C39" s="61" t="s">
        <v>349</v>
      </c>
      <c r="D39" s="61" t="s">
        <v>350</v>
      </c>
      <c r="E39" s="61" t="s">
        <v>351</v>
      </c>
      <c r="F39" s="61" t="s">
        <v>352</v>
      </c>
      <c r="G39" s="61" t="s">
        <v>2</v>
      </c>
      <c r="H39" s="61" t="s">
        <v>353</v>
      </c>
      <c r="I39" s="61" t="s">
        <v>354</v>
      </c>
      <c r="J39" s="61" t="s">
        <v>355</v>
      </c>
      <c r="K39" s="61" t="s">
        <v>356</v>
      </c>
      <c r="L39" s="66" t="s">
        <v>357</v>
      </c>
      <c r="M39" s="67"/>
      <c r="N39" s="62"/>
      <c r="O39" s="62"/>
      <c r="P39" s="62"/>
      <c r="Q39" s="61"/>
    </row>
    <row r="40" spans="1:19">
      <c r="A40" s="57"/>
      <c r="B40" s="57"/>
      <c r="C40" s="57"/>
      <c r="D40" s="57"/>
      <c r="E40" s="57"/>
      <c r="F40" s="57"/>
      <c r="G40" s="57"/>
      <c r="H40" s="57"/>
      <c r="I40" s="57"/>
      <c r="J40" s="57"/>
      <c r="K40" s="57"/>
      <c r="L40" s="57"/>
      <c r="M40" s="58"/>
      <c r="N40" s="58"/>
      <c r="O40" s="58"/>
      <c r="P40" s="58"/>
      <c r="Q40" s="72"/>
    </row>
    <row r="41" spans="1:19" ht="12.75">
      <c r="A41" s="53" t="s">
        <v>21</v>
      </c>
      <c r="B41" s="53" t="s">
        <v>189</v>
      </c>
      <c r="C41" s="53" t="s">
        <v>144</v>
      </c>
      <c r="D41" s="53" t="s">
        <v>190</v>
      </c>
      <c r="E41" s="53" t="s">
        <v>191</v>
      </c>
      <c r="F41" s="53" t="s">
        <v>99</v>
      </c>
      <c r="G41" s="53" t="s">
        <v>86</v>
      </c>
      <c r="H41" s="53" t="s">
        <v>192</v>
      </c>
      <c r="I41" s="53" t="s">
        <v>193</v>
      </c>
      <c r="J41" s="53" t="s">
        <v>194</v>
      </c>
      <c r="K41" s="53" t="s">
        <v>195</v>
      </c>
      <c r="L41" s="54" t="s">
        <v>196</v>
      </c>
      <c r="M41" s="55" t="s">
        <v>79</v>
      </c>
      <c r="N41" s="56" t="s">
        <v>115</v>
      </c>
      <c r="O41" s="60">
        <v>25</v>
      </c>
      <c r="P41" s="60">
        <v>25</v>
      </c>
      <c r="Q41" s="53"/>
    </row>
    <row r="42" spans="1:19" ht="12.75">
      <c r="A42" s="61"/>
      <c r="B42" s="61" t="s">
        <v>197</v>
      </c>
      <c r="C42" s="61" t="s">
        <v>198</v>
      </c>
      <c r="D42" s="61" t="s">
        <v>199</v>
      </c>
      <c r="E42" s="61" t="s">
        <v>200</v>
      </c>
      <c r="F42" s="61" t="s">
        <v>78</v>
      </c>
      <c r="G42" s="61"/>
      <c r="H42" s="61" t="s">
        <v>201</v>
      </c>
      <c r="I42" s="61" t="s">
        <v>202</v>
      </c>
      <c r="J42" s="65"/>
      <c r="K42" s="61" t="s">
        <v>203</v>
      </c>
      <c r="L42" s="66" t="s">
        <v>204</v>
      </c>
      <c r="M42" s="67"/>
      <c r="N42" s="62"/>
      <c r="O42" s="62"/>
      <c r="P42" s="62"/>
      <c r="Q42" s="61"/>
    </row>
    <row r="43" spans="1:19">
      <c r="A43" s="57"/>
      <c r="B43" s="57"/>
      <c r="C43" s="57"/>
      <c r="D43" s="57"/>
      <c r="E43" s="57"/>
      <c r="F43" s="57"/>
      <c r="G43" s="57"/>
      <c r="H43" s="57"/>
      <c r="I43" s="57"/>
      <c r="J43" s="57"/>
      <c r="K43" s="57"/>
      <c r="L43" s="57"/>
      <c r="M43" s="58"/>
      <c r="N43" s="58"/>
      <c r="O43" s="58"/>
      <c r="P43" s="58"/>
      <c r="Q43" s="72"/>
    </row>
    <row r="44" spans="1:19">
      <c r="A44" s="53" t="s">
        <v>6</v>
      </c>
      <c r="B44" s="53" t="s">
        <v>101</v>
      </c>
      <c r="C44" s="53" t="s">
        <v>102</v>
      </c>
      <c r="D44" s="53" t="s">
        <v>227</v>
      </c>
      <c r="E44" s="53" t="s">
        <v>228</v>
      </c>
      <c r="F44" s="53"/>
      <c r="G44" s="53"/>
      <c r="H44" s="53" t="s">
        <v>229</v>
      </c>
      <c r="I44" s="53" t="s">
        <v>230</v>
      </c>
      <c r="J44" s="64" t="s">
        <v>61</v>
      </c>
      <c r="K44" s="53" t="s">
        <v>145</v>
      </c>
      <c r="L44" s="73" t="s">
        <v>103</v>
      </c>
      <c r="M44" s="75" t="s">
        <v>79</v>
      </c>
      <c r="N44" s="56" t="s">
        <v>115</v>
      </c>
      <c r="O44" s="60">
        <v>40</v>
      </c>
      <c r="P44" s="60"/>
      <c r="Q44" s="53"/>
      <c r="S44" s="42" t="s">
        <v>231</v>
      </c>
    </row>
    <row r="45" spans="1:19" ht="12.75">
      <c r="A45" s="61"/>
      <c r="B45" s="61" t="s">
        <v>95</v>
      </c>
      <c r="C45" s="61" t="s">
        <v>205</v>
      </c>
      <c r="D45" s="61" t="s">
        <v>206</v>
      </c>
      <c r="E45" s="61" t="s">
        <v>207</v>
      </c>
      <c r="F45" s="61" t="s">
        <v>78</v>
      </c>
      <c r="G45" s="61"/>
      <c r="H45" s="61" t="s">
        <v>208</v>
      </c>
      <c r="I45" s="61" t="s">
        <v>209</v>
      </c>
      <c r="J45" s="61" t="s">
        <v>210</v>
      </c>
      <c r="K45" s="61"/>
      <c r="L45" s="66" t="s">
        <v>211</v>
      </c>
      <c r="M45" s="67"/>
      <c r="N45" s="62"/>
      <c r="O45" s="62"/>
      <c r="P45" s="62"/>
      <c r="Q45" s="61"/>
    </row>
    <row r="46" spans="1:19">
      <c r="A46" s="57"/>
      <c r="B46" s="57"/>
      <c r="C46" s="57"/>
      <c r="D46" s="57"/>
      <c r="E46" s="57"/>
      <c r="F46" s="57"/>
      <c r="G46" s="57"/>
      <c r="H46" s="57"/>
      <c r="I46" s="57"/>
      <c r="J46" s="57"/>
      <c r="K46" s="57"/>
      <c r="L46" s="57"/>
      <c r="M46" s="58"/>
      <c r="N46" s="58"/>
      <c r="O46" s="58"/>
      <c r="P46" s="58"/>
      <c r="Q46" s="72"/>
    </row>
    <row r="47" spans="1:19" ht="12.75">
      <c r="A47" s="53" t="s">
        <v>12</v>
      </c>
      <c r="B47" s="53" t="s">
        <v>358</v>
      </c>
      <c r="C47" s="53" t="s">
        <v>359</v>
      </c>
      <c r="D47" s="53" t="s">
        <v>360</v>
      </c>
      <c r="E47" s="53" t="s">
        <v>100</v>
      </c>
      <c r="F47" s="53"/>
      <c r="G47" s="53" t="s">
        <v>78</v>
      </c>
      <c r="H47" s="53" t="s">
        <v>361</v>
      </c>
      <c r="I47" s="53" t="s">
        <v>362</v>
      </c>
      <c r="J47" s="53"/>
      <c r="K47" s="53" t="s">
        <v>363</v>
      </c>
      <c r="L47" s="54" t="s">
        <v>364</v>
      </c>
      <c r="M47" s="75" t="s">
        <v>79</v>
      </c>
      <c r="N47" s="56" t="s">
        <v>115</v>
      </c>
      <c r="O47" s="60">
        <v>25</v>
      </c>
      <c r="P47" s="60">
        <v>25</v>
      </c>
      <c r="Q47" s="53"/>
    </row>
    <row r="48" spans="1:19" ht="12.75">
      <c r="A48" s="76"/>
      <c r="B48" s="76" t="s">
        <v>214</v>
      </c>
      <c r="C48" s="76" t="s">
        <v>215</v>
      </c>
      <c r="D48" s="76" t="s">
        <v>365</v>
      </c>
      <c r="E48" s="76" t="s">
        <v>366</v>
      </c>
      <c r="F48" s="76" t="s">
        <v>78</v>
      </c>
      <c r="G48" s="76"/>
      <c r="H48" s="76" t="s">
        <v>367</v>
      </c>
      <c r="I48" s="76"/>
      <c r="J48" s="76"/>
      <c r="K48" s="76" t="s">
        <v>216</v>
      </c>
      <c r="L48" s="77" t="s">
        <v>217</v>
      </c>
      <c r="M48" s="78"/>
      <c r="N48" s="79"/>
      <c r="O48" s="79"/>
      <c r="P48" s="79"/>
      <c r="Q48" s="76"/>
    </row>
    <row r="49" spans="1:17">
      <c r="A49" s="94"/>
      <c r="B49" s="95"/>
      <c r="C49" s="95"/>
      <c r="D49" s="95"/>
      <c r="E49" s="95"/>
      <c r="F49" s="95"/>
      <c r="G49" s="95"/>
      <c r="H49" s="95"/>
      <c r="I49" s="95"/>
      <c r="J49" s="95"/>
      <c r="K49" s="95"/>
      <c r="L49" s="95"/>
      <c r="M49" s="96"/>
      <c r="N49" s="96"/>
      <c r="O49" s="96"/>
      <c r="P49" s="96"/>
      <c r="Q49" s="97"/>
    </row>
    <row r="50" spans="1:17" ht="12.75">
      <c r="A50" s="53" t="s">
        <v>125</v>
      </c>
      <c r="B50" s="82" t="s">
        <v>368</v>
      </c>
      <c r="C50" s="53" t="s">
        <v>369</v>
      </c>
      <c r="D50" s="82" t="s">
        <v>370</v>
      </c>
      <c r="E50" s="82" t="s">
        <v>78</v>
      </c>
      <c r="F50" s="82"/>
      <c r="G50" s="82"/>
      <c r="H50" s="53" t="s">
        <v>371</v>
      </c>
      <c r="I50" s="82" t="s">
        <v>372</v>
      </c>
      <c r="J50" s="82"/>
      <c r="K50" s="82" t="s">
        <v>373</v>
      </c>
      <c r="L50" s="54" t="s">
        <v>374</v>
      </c>
      <c r="M50" s="55" t="s">
        <v>79</v>
      </c>
      <c r="N50" s="56" t="s">
        <v>79</v>
      </c>
      <c r="O50" s="60">
        <v>25</v>
      </c>
      <c r="P50" s="60">
        <v>25</v>
      </c>
      <c r="Q50" s="54"/>
    </row>
    <row r="51" spans="1:17" ht="12.75">
      <c r="A51" s="61"/>
      <c r="B51" s="83" t="s">
        <v>218</v>
      </c>
      <c r="C51" s="61" t="s">
        <v>219</v>
      </c>
      <c r="D51" s="84" t="s">
        <v>220</v>
      </c>
      <c r="E51" s="83" t="s">
        <v>78</v>
      </c>
      <c r="F51" s="61"/>
      <c r="G51" s="61"/>
      <c r="H51" s="84" t="s">
        <v>221</v>
      </c>
      <c r="I51" s="84"/>
      <c r="J51" s="61" t="s">
        <v>375</v>
      </c>
      <c r="K51" s="84" t="s">
        <v>376</v>
      </c>
      <c r="L51" s="85" t="s">
        <v>235</v>
      </c>
      <c r="M51" s="86"/>
      <c r="N51" s="62"/>
      <c r="O51" s="62"/>
      <c r="P51" s="62"/>
      <c r="Q51" s="66"/>
    </row>
    <row r="56" spans="1:17">
      <c r="B56" s="1"/>
    </row>
    <row r="58" spans="1:17">
      <c r="B58" s="44"/>
    </row>
    <row r="60" spans="1:17">
      <c r="B60" s="1"/>
    </row>
    <row r="62" spans="1:17">
      <c r="C62" s="1"/>
    </row>
    <row r="64" spans="1:17">
      <c r="C64" s="1"/>
    </row>
    <row r="65" spans="3:3">
      <c r="C65" s="1"/>
    </row>
  </sheetData>
  <phoneticPr fontId="21" type="noConversion"/>
  <hyperlinks>
    <hyperlink ref="L8" r:id="rId1"/>
    <hyperlink ref="L50" r:id="rId2"/>
    <hyperlink ref="L47" r:id="rId3"/>
    <hyperlink ref="L39" r:id="rId4"/>
    <hyperlink ref="L38" r:id="rId5"/>
    <hyperlink ref="L35" r:id="rId6"/>
    <hyperlink ref="L25" r:id="rId7"/>
    <hyperlink ref="L17" r:id="rId8"/>
    <hyperlink ref="L13" r:id="rId9"/>
    <hyperlink ref="L7" r:id="rId10"/>
    <hyperlink ref="L36" r:id="rId11"/>
    <hyperlink ref="L28" r:id="rId12"/>
    <hyperlink ref="L20" r:id="rId13"/>
    <hyperlink ref="L19" r:id="rId14"/>
    <hyperlink ref="L33" r:id="rId15"/>
    <hyperlink ref="L31" r:id="rId16"/>
    <hyperlink ref="L5" r:id="rId17"/>
    <hyperlink ref="L4" r:id="rId18"/>
    <hyperlink ref="L23" r:id="rId19"/>
    <hyperlink ref="L29" r:id="rId20"/>
    <hyperlink ref="L11" r:id="rId21"/>
    <hyperlink ref="L51" r:id="rId22"/>
    <hyperlink ref="L22" r:id="rId23"/>
    <hyperlink ref="L16" r:id="rId24"/>
    <hyperlink ref="L32" r:id="rId25"/>
    <hyperlink ref="L26" r:id="rId26"/>
    <hyperlink ref="L42" r:id="rId27"/>
    <hyperlink ref="L41" r:id="rId28"/>
    <hyperlink ref="L45" r:id="rId29"/>
    <hyperlink ref="L10" r:id="rId30"/>
    <hyperlink ref="L44" r:id="rId31"/>
    <hyperlink ref="L14" r:id="rId32"/>
  </hyperlinks>
  <pageMargins left="0.4" right="0.42" top="0.72" bottom="0.64" header="0.5" footer="0.5"/>
  <pageSetup paperSize="9" scale="74" orientation="landscape" r:id="rId33"/>
  <headerFooter alignWithMargins="0"/>
  <colBreaks count="1" manualBreakCount="1">
    <brk id="12" max="1048575" man="1"/>
  </colBreaks>
</worksheet>
</file>

<file path=xl/worksheets/sheet20.xml><?xml version="1.0" encoding="utf-8"?>
<worksheet xmlns="http://schemas.openxmlformats.org/spreadsheetml/2006/main" xmlns:r="http://schemas.openxmlformats.org/officeDocument/2006/relationships">
  <sheetPr codeName="Sheet3"/>
  <dimension ref="A1:F105"/>
  <sheetViews>
    <sheetView topLeftCell="A4" workbookViewId="0">
      <selection activeCell="H24" sqref="H24"/>
    </sheetView>
  </sheetViews>
  <sheetFormatPr defaultColWidth="9.77734375" defaultRowHeight="12.75"/>
  <cols>
    <col min="1" max="1" width="6.44140625" style="12" customWidth="1"/>
    <col min="2" max="2" width="16.77734375" style="12" customWidth="1"/>
    <col min="3" max="3" width="15.77734375" style="12" customWidth="1"/>
    <col min="4" max="4" width="6.44140625" style="12" customWidth="1"/>
    <col min="5" max="5" width="16.77734375" style="12" customWidth="1"/>
    <col min="6" max="6" width="15.77734375" style="12" customWidth="1"/>
    <col min="7" max="16384" width="9.77734375" style="12"/>
  </cols>
  <sheetData>
    <row r="1" spans="1:6" s="41" customFormat="1" ht="15.75">
      <c r="A1" s="11" t="s">
        <v>24</v>
      </c>
      <c r="B1" s="11"/>
      <c r="C1" s="11"/>
    </row>
    <row r="2" spans="1:6" s="41" customFormat="1" ht="15.75">
      <c r="A2" s="11" t="s">
        <v>486</v>
      </c>
      <c r="B2" s="11"/>
      <c r="C2" s="11"/>
    </row>
    <row r="3" spans="1:6">
      <c r="A3" s="33"/>
      <c r="B3" s="33"/>
      <c r="C3" s="33"/>
    </row>
    <row r="5" spans="1:6">
      <c r="A5" s="12" t="s">
        <v>485</v>
      </c>
    </row>
    <row r="6" spans="1:6">
      <c r="A6" s="12" t="s">
        <v>222</v>
      </c>
    </row>
    <row r="7" spans="1:6">
      <c r="A7" s="12" t="s">
        <v>112</v>
      </c>
    </row>
    <row r="10" spans="1:6">
      <c r="A10" s="34" t="s">
        <v>104</v>
      </c>
      <c r="B10" s="36" t="s">
        <v>106</v>
      </c>
      <c r="C10" s="37"/>
      <c r="D10" s="34" t="s">
        <v>105</v>
      </c>
      <c r="E10" s="36" t="s">
        <v>106</v>
      </c>
      <c r="F10" s="37"/>
    </row>
    <row r="11" spans="1:6">
      <c r="A11" s="36" t="s">
        <v>107</v>
      </c>
      <c r="B11" s="38"/>
      <c r="C11" s="37"/>
      <c r="D11" s="36" t="s">
        <v>107</v>
      </c>
      <c r="E11" s="38"/>
      <c r="F11" s="37"/>
    </row>
    <row r="12" spans="1:6">
      <c r="A12" s="35">
        <v>1</v>
      </c>
      <c r="B12" s="36"/>
      <c r="C12" s="37"/>
      <c r="D12" s="35">
        <v>1</v>
      </c>
      <c r="E12" s="36"/>
      <c r="F12" s="37"/>
    </row>
    <row r="13" spans="1:6">
      <c r="A13" s="35">
        <v>2</v>
      </c>
      <c r="B13" s="36"/>
      <c r="C13" s="37"/>
      <c r="D13" s="35">
        <v>2</v>
      </c>
      <c r="E13" s="36"/>
      <c r="F13" s="37"/>
    </row>
    <row r="14" spans="1:6">
      <c r="A14" s="35">
        <v>3</v>
      </c>
      <c r="B14" s="36"/>
      <c r="C14" s="37"/>
      <c r="D14" s="35">
        <v>3</v>
      </c>
      <c r="E14" s="36"/>
      <c r="F14" s="37"/>
    </row>
    <row r="15" spans="1:6">
      <c r="A15" s="35">
        <v>4</v>
      </c>
      <c r="B15" s="36"/>
      <c r="C15" s="37"/>
      <c r="D15" s="35">
        <v>4</v>
      </c>
      <c r="E15" s="36"/>
      <c r="F15" s="37"/>
    </row>
    <row r="16" spans="1:6">
      <c r="A16" s="35">
        <v>5</v>
      </c>
      <c r="B16" s="36"/>
      <c r="C16" s="37"/>
      <c r="D16" s="35">
        <v>5</v>
      </c>
      <c r="E16" s="36"/>
      <c r="F16" s="37"/>
    </row>
    <row r="17" spans="1:6">
      <c r="A17" s="35">
        <v>6</v>
      </c>
      <c r="B17" s="36"/>
      <c r="C17" s="37"/>
      <c r="D17" s="35">
        <v>6</v>
      </c>
      <c r="E17" s="36"/>
      <c r="F17" s="37"/>
    </row>
    <row r="18" spans="1:6">
      <c r="A18" s="35">
        <v>7</v>
      </c>
      <c r="B18" s="36"/>
      <c r="C18" s="37"/>
      <c r="D18" s="35">
        <v>7</v>
      </c>
      <c r="E18" s="36"/>
      <c r="F18" s="37"/>
    </row>
    <row r="19" spans="1:6">
      <c r="A19" s="35">
        <v>8</v>
      </c>
      <c r="B19" s="36"/>
      <c r="C19" s="37"/>
      <c r="D19" s="35">
        <v>8</v>
      </c>
      <c r="E19" s="36"/>
      <c r="F19" s="37"/>
    </row>
    <row r="20" spans="1:6">
      <c r="A20" s="35">
        <v>9</v>
      </c>
      <c r="B20" s="36"/>
      <c r="C20" s="37"/>
      <c r="D20" s="35">
        <v>9</v>
      </c>
      <c r="E20" s="36"/>
      <c r="F20" s="37"/>
    </row>
    <row r="21" spans="1:6">
      <c r="A21" s="35">
        <v>10</v>
      </c>
      <c r="B21" s="36"/>
      <c r="C21" s="37"/>
      <c r="D21" s="35">
        <v>10</v>
      </c>
      <c r="E21" s="36"/>
      <c r="F21" s="37"/>
    </row>
    <row r="22" spans="1:6">
      <c r="A22" s="35">
        <v>11</v>
      </c>
      <c r="B22" s="36"/>
      <c r="C22" s="37"/>
      <c r="D22" s="35">
        <v>11</v>
      </c>
      <c r="E22" s="36"/>
      <c r="F22" s="37"/>
    </row>
    <row r="23" spans="1:6">
      <c r="A23" s="35">
        <v>12</v>
      </c>
      <c r="B23" s="36"/>
      <c r="C23" s="37"/>
      <c r="D23" s="35">
        <v>12</v>
      </c>
      <c r="E23" s="36"/>
      <c r="F23" s="37"/>
    </row>
    <row r="24" spans="1:6">
      <c r="A24" s="35">
        <v>13</v>
      </c>
      <c r="B24" s="36"/>
      <c r="C24" s="37"/>
      <c r="D24" s="35">
        <v>13</v>
      </c>
      <c r="E24" s="36"/>
      <c r="F24" s="37"/>
    </row>
    <row r="25" spans="1:6">
      <c r="A25" s="35">
        <v>14</v>
      </c>
      <c r="B25" s="36"/>
      <c r="C25" s="37"/>
      <c r="D25" s="35">
        <v>14</v>
      </c>
      <c r="E25" s="36"/>
      <c r="F25" s="37"/>
    </row>
    <row r="26" spans="1:6">
      <c r="A26" s="35">
        <v>15</v>
      </c>
      <c r="B26" s="36"/>
      <c r="C26" s="37"/>
      <c r="D26" s="35">
        <v>15</v>
      </c>
      <c r="E26" s="36"/>
      <c r="F26" s="37"/>
    </row>
    <row r="27" spans="1:6">
      <c r="A27" s="35">
        <v>16</v>
      </c>
      <c r="B27" s="36"/>
      <c r="C27" s="37"/>
      <c r="D27" s="35">
        <v>16</v>
      </c>
      <c r="E27" s="36"/>
      <c r="F27" s="37"/>
    </row>
    <row r="28" spans="1:6">
      <c r="A28" s="40" t="s">
        <v>113</v>
      </c>
      <c r="B28" s="40"/>
      <c r="C28" s="40"/>
      <c r="D28" s="40"/>
    </row>
    <row r="29" spans="1:6">
      <c r="A29" s="40"/>
      <c r="B29" s="40"/>
      <c r="C29" s="40"/>
      <c r="D29" s="40"/>
    </row>
    <row r="30" spans="1:6">
      <c r="A30" s="34" t="s">
        <v>108</v>
      </c>
      <c r="B30" s="36"/>
      <c r="C30" s="38"/>
      <c r="D30" s="37"/>
      <c r="E30" s="39"/>
      <c r="F30" s="16"/>
    </row>
    <row r="31" spans="1:6">
      <c r="A31" s="34" t="s">
        <v>35</v>
      </c>
      <c r="B31" s="36"/>
      <c r="C31" s="38"/>
      <c r="D31" s="37"/>
      <c r="E31" s="39"/>
      <c r="F31" s="16"/>
    </row>
    <row r="32" spans="1:6">
      <c r="A32" s="34" t="s">
        <v>111</v>
      </c>
      <c r="B32" s="36"/>
      <c r="C32" s="38"/>
      <c r="D32" s="37"/>
      <c r="E32" s="39"/>
      <c r="F32" s="16"/>
    </row>
    <row r="33" spans="1:6">
      <c r="A33" s="34" t="s">
        <v>109</v>
      </c>
      <c r="B33" s="36"/>
      <c r="C33" s="38"/>
      <c r="D33" s="37"/>
      <c r="E33" s="39"/>
      <c r="F33" s="16"/>
    </row>
    <row r="34" spans="1:6">
      <c r="A34" s="34" t="s">
        <v>110</v>
      </c>
      <c r="B34" s="36"/>
      <c r="C34" s="38"/>
      <c r="D34" s="37"/>
      <c r="E34" s="39"/>
      <c r="F34" s="16"/>
    </row>
    <row r="51" spans="1:1">
      <c r="A51" s="31"/>
    </row>
    <row r="52" spans="1:1">
      <c r="A52" s="31"/>
    </row>
    <row r="53" spans="1:1">
      <c r="A53" s="31"/>
    </row>
    <row r="54" spans="1:1">
      <c r="A54" s="31"/>
    </row>
    <row r="55" spans="1:1">
      <c r="A55" s="31"/>
    </row>
    <row r="56" spans="1:1">
      <c r="A56" s="31"/>
    </row>
    <row r="80" spans="3:3">
      <c r="C80" s="32"/>
    </row>
    <row r="82" spans="3:3">
      <c r="C82" s="32"/>
    </row>
    <row r="83" spans="3:3">
      <c r="C83" s="32"/>
    </row>
    <row r="84" spans="3:3">
      <c r="C84" s="32"/>
    </row>
    <row r="85" spans="3:3">
      <c r="C85" s="32"/>
    </row>
    <row r="86" spans="3:3">
      <c r="C86" s="32"/>
    </row>
    <row r="87" spans="3:3">
      <c r="C87" s="32"/>
    </row>
    <row r="88" spans="3:3">
      <c r="C88" s="32"/>
    </row>
    <row r="89" spans="3:3">
      <c r="C89" s="32"/>
    </row>
    <row r="90" spans="3:3">
      <c r="C90" s="32"/>
    </row>
    <row r="95" spans="3:3">
      <c r="C95" s="32"/>
    </row>
    <row r="97" spans="3:3">
      <c r="C97" s="32"/>
    </row>
    <row r="98" spans="3:3">
      <c r="C98" s="32"/>
    </row>
    <row r="99" spans="3:3">
      <c r="C99" s="32"/>
    </row>
    <row r="100" spans="3:3">
      <c r="C100" s="32"/>
    </row>
    <row r="101" spans="3:3">
      <c r="C101" s="32"/>
    </row>
    <row r="102" spans="3:3">
      <c r="C102" s="32"/>
    </row>
    <row r="103" spans="3:3">
      <c r="C103" s="32"/>
    </row>
    <row r="104" spans="3:3">
      <c r="C104" s="32"/>
    </row>
    <row r="105" spans="3:3">
      <c r="C105" s="32"/>
    </row>
  </sheetData>
  <phoneticPr fontId="21" type="noConversion"/>
  <pageMargins left="0.38" right="0.41" top="1" bottom="1" header="0.51" footer="0.5"/>
  <pageSetup paperSize="9" orientation="portrait" r:id="rId1"/>
  <headerFooter alignWithMargins="0"/>
</worksheet>
</file>

<file path=xl/worksheets/sheet21.xml><?xml version="1.0" encoding="utf-8"?>
<worksheet xmlns="http://schemas.openxmlformats.org/spreadsheetml/2006/main" xmlns:r="http://schemas.openxmlformats.org/officeDocument/2006/relationships">
  <dimension ref="A1:W42"/>
  <sheetViews>
    <sheetView workbookViewId="0">
      <selection activeCell="E21" sqref="E21"/>
    </sheetView>
  </sheetViews>
  <sheetFormatPr defaultRowHeight="12"/>
  <cols>
    <col min="1" max="1" width="6.109375" style="122" bestFit="1" customWidth="1"/>
    <col min="2" max="2" width="20.77734375" style="122" bestFit="1" customWidth="1"/>
    <col min="3" max="3" width="8.88671875" style="122"/>
    <col min="4" max="5" width="20.77734375" style="122" bestFit="1" customWidth="1"/>
    <col min="6" max="6" width="16.21875" style="122" bestFit="1" customWidth="1"/>
    <col min="7" max="7" width="8.88671875" style="259"/>
    <col min="8" max="16384" width="8.88671875" style="122"/>
  </cols>
  <sheetData>
    <row r="1" spans="1:23" ht="13.5" thickTop="1" thickBot="1">
      <c r="A1" s="272" t="s">
        <v>971</v>
      </c>
      <c r="B1" s="273" t="s">
        <v>965</v>
      </c>
      <c r="C1" s="273"/>
      <c r="D1" s="273" t="s">
        <v>966</v>
      </c>
      <c r="E1" s="273" t="s">
        <v>48</v>
      </c>
      <c r="F1" s="273" t="s">
        <v>967</v>
      </c>
      <c r="G1" s="274" t="s">
        <v>970</v>
      </c>
    </row>
    <row r="2" spans="1:23" ht="13.5" thickTop="1">
      <c r="A2" s="271" t="s">
        <v>962</v>
      </c>
      <c r="B2" s="62" t="s">
        <v>961</v>
      </c>
      <c r="C2" s="62" t="s">
        <v>45</v>
      </c>
      <c r="D2" s="62" t="s">
        <v>6</v>
      </c>
      <c r="E2" s="62" t="s">
        <v>125</v>
      </c>
      <c r="F2" s="62" t="s">
        <v>961</v>
      </c>
      <c r="G2" s="275" t="s">
        <v>968</v>
      </c>
      <c r="I2" s="290"/>
      <c r="J2" s="290"/>
      <c r="K2" s="290"/>
      <c r="L2" s="290"/>
      <c r="M2" s="290">
        <v>8</v>
      </c>
      <c r="N2" s="290"/>
      <c r="O2" s="290"/>
      <c r="P2" s="290"/>
      <c r="Q2" s="290">
        <v>9</v>
      </c>
      <c r="R2" s="290"/>
      <c r="S2" s="290"/>
      <c r="T2" s="290"/>
      <c r="U2" s="290">
        <v>10</v>
      </c>
      <c r="V2" s="290"/>
      <c r="W2" s="289"/>
    </row>
    <row r="3" spans="1:23" ht="12.75">
      <c r="A3" s="264"/>
      <c r="B3" s="260" t="s">
        <v>8</v>
      </c>
      <c r="C3" s="260" t="s">
        <v>45</v>
      </c>
      <c r="D3" s="260" t="s">
        <v>125</v>
      </c>
      <c r="E3" s="260" t="s">
        <v>961</v>
      </c>
      <c r="F3" s="260"/>
      <c r="G3" s="265" t="s">
        <v>969</v>
      </c>
      <c r="J3" s="122" t="s">
        <v>960</v>
      </c>
      <c r="W3" s="128"/>
    </row>
    <row r="4" spans="1:23" ht="12.75">
      <c r="A4" s="264"/>
      <c r="B4" s="260"/>
      <c r="C4" s="260"/>
      <c r="D4" s="260"/>
      <c r="E4" s="260"/>
      <c r="F4" s="260"/>
      <c r="G4" s="265"/>
      <c r="I4" s="122" t="s">
        <v>973</v>
      </c>
      <c r="J4" s="122" t="s">
        <v>8</v>
      </c>
      <c r="M4" s="122" t="s">
        <v>974</v>
      </c>
      <c r="N4" s="122" t="s">
        <v>976</v>
      </c>
      <c r="Q4" s="122" t="s">
        <v>973</v>
      </c>
      <c r="R4" s="122" t="s">
        <v>974</v>
      </c>
      <c r="U4" s="122" t="s">
        <v>975</v>
      </c>
      <c r="V4" s="122" t="s">
        <v>974</v>
      </c>
      <c r="W4" s="128"/>
    </row>
    <row r="5" spans="1:23" ht="12.75">
      <c r="A5" s="264"/>
      <c r="B5" s="260" t="s">
        <v>896</v>
      </c>
      <c r="C5" s="260" t="s">
        <v>45</v>
      </c>
      <c r="D5" s="260" t="s">
        <v>5</v>
      </c>
      <c r="E5" s="260" t="s">
        <v>951</v>
      </c>
      <c r="F5" s="260" t="s">
        <v>896</v>
      </c>
      <c r="G5" s="265" t="s">
        <v>968</v>
      </c>
      <c r="I5" s="122" t="s">
        <v>974</v>
      </c>
      <c r="J5" s="122" t="s">
        <v>961</v>
      </c>
      <c r="M5" s="122" t="s">
        <v>973</v>
      </c>
      <c r="N5" s="122" t="s">
        <v>975</v>
      </c>
      <c r="Q5" s="122" t="s">
        <v>976</v>
      </c>
      <c r="R5" s="122" t="s">
        <v>975</v>
      </c>
      <c r="U5" s="122" t="s">
        <v>976</v>
      </c>
      <c r="V5" s="122" t="s">
        <v>973</v>
      </c>
      <c r="W5" s="128"/>
    </row>
    <row r="6" spans="1:23" ht="12.75">
      <c r="A6" s="264"/>
      <c r="B6" s="260" t="s">
        <v>39</v>
      </c>
      <c r="C6" s="260" t="s">
        <v>45</v>
      </c>
      <c r="D6" s="260" t="s">
        <v>951</v>
      </c>
      <c r="E6" s="260" t="s">
        <v>896</v>
      </c>
      <c r="F6" s="260"/>
      <c r="G6" s="265" t="s">
        <v>969</v>
      </c>
      <c r="I6" s="122" t="s">
        <v>975</v>
      </c>
      <c r="J6" s="122" t="s">
        <v>125</v>
      </c>
      <c r="W6" s="128"/>
    </row>
    <row r="7" spans="1:23" ht="13.5" thickBot="1">
      <c r="A7" s="269"/>
      <c r="B7" s="56"/>
      <c r="C7" s="56"/>
      <c r="D7" s="56"/>
      <c r="E7" s="56"/>
      <c r="F7" s="56"/>
      <c r="G7" s="270"/>
      <c r="I7" s="122" t="s">
        <v>976</v>
      </c>
      <c r="J7" s="122" t="s">
        <v>6</v>
      </c>
      <c r="M7" s="122" t="s">
        <v>978</v>
      </c>
      <c r="N7" s="122" t="s">
        <v>980</v>
      </c>
      <c r="Q7" s="122" t="s">
        <v>977</v>
      </c>
      <c r="R7" s="122" t="s">
        <v>978</v>
      </c>
      <c r="U7" s="122" t="s">
        <v>979</v>
      </c>
      <c r="V7" s="122" t="s">
        <v>978</v>
      </c>
      <c r="W7" s="128"/>
    </row>
    <row r="8" spans="1:23" ht="13.5" thickTop="1">
      <c r="A8" s="261"/>
      <c r="B8" s="262"/>
      <c r="C8" s="262"/>
      <c r="D8" s="262"/>
      <c r="E8" s="262"/>
      <c r="F8" s="262"/>
      <c r="G8" s="263"/>
      <c r="I8" s="122" t="s">
        <v>977</v>
      </c>
      <c r="J8" s="122" t="s">
        <v>39</v>
      </c>
      <c r="M8" s="122" t="s">
        <v>977</v>
      </c>
      <c r="N8" s="122" t="s">
        <v>979</v>
      </c>
      <c r="Q8" s="122" t="s">
        <v>980</v>
      </c>
      <c r="R8" s="122" t="s">
        <v>979</v>
      </c>
      <c r="U8" s="122" t="s">
        <v>980</v>
      </c>
      <c r="V8" s="122" t="s">
        <v>977</v>
      </c>
      <c r="W8" s="128"/>
    </row>
    <row r="9" spans="1:23" ht="12.75">
      <c r="A9" s="264" t="s">
        <v>964</v>
      </c>
      <c r="B9" s="260" t="s">
        <v>6</v>
      </c>
      <c r="C9" s="260" t="s">
        <v>45</v>
      </c>
      <c r="D9" s="260" t="s">
        <v>125</v>
      </c>
      <c r="E9" s="260" t="s">
        <v>8</v>
      </c>
      <c r="F9" s="260" t="s">
        <v>6</v>
      </c>
      <c r="G9" s="265" t="s">
        <v>968</v>
      </c>
      <c r="I9" s="122" t="s">
        <v>978</v>
      </c>
      <c r="J9" s="122" t="s">
        <v>896</v>
      </c>
      <c r="W9" s="128"/>
    </row>
    <row r="10" spans="1:23" ht="12.75">
      <c r="A10" s="264"/>
      <c r="B10" s="260" t="s">
        <v>8</v>
      </c>
      <c r="C10" s="260" t="s">
        <v>45</v>
      </c>
      <c r="D10" s="260" t="s">
        <v>961</v>
      </c>
      <c r="E10" s="260" t="s">
        <v>6</v>
      </c>
      <c r="F10" s="260"/>
      <c r="G10" s="265" t="s">
        <v>969</v>
      </c>
      <c r="I10" s="122" t="s">
        <v>979</v>
      </c>
      <c r="J10" s="122" t="s">
        <v>951</v>
      </c>
      <c r="W10" s="128"/>
    </row>
    <row r="11" spans="1:23" ht="12.75">
      <c r="A11" s="264"/>
      <c r="B11" s="260"/>
      <c r="C11" s="260"/>
      <c r="D11" s="260"/>
      <c r="E11" s="260"/>
      <c r="F11" s="260"/>
      <c r="G11" s="265"/>
      <c r="I11" s="122" t="s">
        <v>980</v>
      </c>
      <c r="J11" s="122" t="s">
        <v>5</v>
      </c>
      <c r="W11" s="128"/>
    </row>
    <row r="12" spans="1:23" ht="12.75">
      <c r="A12" s="264"/>
      <c r="B12" s="260" t="s">
        <v>39</v>
      </c>
      <c r="C12" s="260" t="s">
        <v>45</v>
      </c>
      <c r="D12" s="260" t="s">
        <v>896</v>
      </c>
      <c r="E12" s="260" t="s">
        <v>5</v>
      </c>
      <c r="F12" s="260" t="s">
        <v>39</v>
      </c>
      <c r="G12" s="265" t="s">
        <v>968</v>
      </c>
      <c r="W12" s="128"/>
    </row>
    <row r="13" spans="1:23" ht="12.75">
      <c r="A13" s="264"/>
      <c r="B13" s="260" t="s">
        <v>5</v>
      </c>
      <c r="C13" s="260" t="s">
        <v>45</v>
      </c>
      <c r="D13" s="260" t="s">
        <v>951</v>
      </c>
      <c r="E13" s="260" t="s">
        <v>39</v>
      </c>
      <c r="F13" s="260"/>
      <c r="G13" s="265" t="s">
        <v>969</v>
      </c>
      <c r="W13" s="128"/>
    </row>
    <row r="14" spans="1:23" ht="13.5" thickBot="1">
      <c r="A14" s="266"/>
      <c r="B14" s="267"/>
      <c r="C14" s="267"/>
      <c r="D14" s="267"/>
      <c r="E14" s="267"/>
      <c r="F14" s="267"/>
      <c r="G14" s="268"/>
      <c r="W14" s="128"/>
    </row>
    <row r="15" spans="1:23" ht="13.5" thickTop="1">
      <c r="A15" s="261"/>
      <c r="B15" s="262"/>
      <c r="C15" s="262"/>
      <c r="D15" s="262"/>
      <c r="E15" s="262"/>
      <c r="F15" s="262"/>
      <c r="G15" s="263"/>
      <c r="W15" s="128"/>
    </row>
    <row r="16" spans="1:23" ht="12.75">
      <c r="A16" s="264" t="s">
        <v>963</v>
      </c>
      <c r="B16" s="260" t="s">
        <v>125</v>
      </c>
      <c r="C16" s="260" t="s">
        <v>45</v>
      </c>
      <c r="D16" s="260" t="s">
        <v>961</v>
      </c>
      <c r="E16" s="260" t="s">
        <v>8</v>
      </c>
      <c r="F16" s="260" t="s">
        <v>125</v>
      </c>
      <c r="G16" s="265" t="s">
        <v>968</v>
      </c>
      <c r="I16" s="290"/>
      <c r="J16" s="290"/>
      <c r="K16" s="290"/>
      <c r="L16" s="290"/>
      <c r="M16" s="290"/>
      <c r="N16" s="290"/>
      <c r="O16" s="290"/>
      <c r="P16" s="290"/>
      <c r="Q16" s="290"/>
      <c r="R16" s="290"/>
      <c r="S16" s="290"/>
      <c r="T16" s="290"/>
      <c r="U16" s="290"/>
      <c r="V16" s="290"/>
      <c r="W16" s="289"/>
    </row>
    <row r="17" spans="1:23" ht="12.75">
      <c r="A17" s="264"/>
      <c r="B17" s="260" t="s">
        <v>6</v>
      </c>
      <c r="C17" s="260" t="s">
        <v>45</v>
      </c>
      <c r="D17" s="260" t="s">
        <v>8</v>
      </c>
      <c r="E17" s="260" t="s">
        <v>125</v>
      </c>
      <c r="F17" s="260"/>
      <c r="G17" s="265" t="s">
        <v>969</v>
      </c>
      <c r="W17" s="128"/>
    </row>
    <row r="18" spans="1:23" ht="12.75">
      <c r="A18" s="264"/>
      <c r="B18" s="260"/>
      <c r="C18" s="260"/>
      <c r="D18" s="260"/>
      <c r="E18" s="260"/>
      <c r="F18" s="260"/>
      <c r="G18" s="265"/>
      <c r="W18" s="128"/>
    </row>
    <row r="19" spans="1:23">
      <c r="A19" s="264"/>
      <c r="B19" s="260" t="s">
        <v>951</v>
      </c>
      <c r="C19" s="260" t="s">
        <v>45</v>
      </c>
      <c r="D19" s="260" t="s">
        <v>896</v>
      </c>
      <c r="E19" s="260" t="s">
        <v>39</v>
      </c>
      <c r="F19" s="260" t="s">
        <v>951</v>
      </c>
      <c r="G19" s="265" t="s">
        <v>968</v>
      </c>
    </row>
    <row r="20" spans="1:23" ht="12.75" thickBot="1">
      <c r="A20" s="266"/>
      <c r="B20" s="267" t="s">
        <v>5</v>
      </c>
      <c r="C20" s="267" t="s">
        <v>45</v>
      </c>
      <c r="D20" s="267" t="s">
        <v>39</v>
      </c>
      <c r="E20" s="267" t="s">
        <v>951</v>
      </c>
      <c r="F20" s="267"/>
      <c r="G20" s="268" t="s">
        <v>969</v>
      </c>
    </row>
    <row r="21" spans="1:23" ht="13.5" thickTop="1" thickBot="1"/>
    <row r="22" spans="1:23" ht="13.5" thickTop="1" thickBot="1">
      <c r="A22" s="272" t="s">
        <v>972</v>
      </c>
      <c r="B22" s="273" t="s">
        <v>965</v>
      </c>
      <c r="C22" s="273"/>
      <c r="D22" s="273" t="s">
        <v>966</v>
      </c>
      <c r="E22" s="273" t="s">
        <v>48</v>
      </c>
      <c r="F22" s="273" t="s">
        <v>967</v>
      </c>
      <c r="G22" s="274" t="s">
        <v>970</v>
      </c>
    </row>
    <row r="23" spans="1:23" ht="12.75" thickTop="1">
      <c r="A23" s="271" t="s">
        <v>962</v>
      </c>
      <c r="B23" s="62" t="s">
        <v>601</v>
      </c>
      <c r="C23" s="62" t="s">
        <v>45</v>
      </c>
      <c r="D23" s="62" t="s">
        <v>559</v>
      </c>
      <c r="E23" s="62" t="s">
        <v>83</v>
      </c>
      <c r="F23" s="62" t="s">
        <v>601</v>
      </c>
      <c r="G23" s="275" t="s">
        <v>968</v>
      </c>
    </row>
    <row r="24" spans="1:23">
      <c r="A24" s="264"/>
      <c r="B24" s="260" t="s">
        <v>19</v>
      </c>
      <c r="C24" s="260" t="s">
        <v>45</v>
      </c>
      <c r="D24" s="260" t="s">
        <v>83</v>
      </c>
      <c r="E24" s="260" t="s">
        <v>601</v>
      </c>
      <c r="F24" s="260"/>
      <c r="G24" s="265" t="s">
        <v>969</v>
      </c>
    </row>
    <row r="25" spans="1:23">
      <c r="A25" s="264"/>
      <c r="B25" s="260"/>
      <c r="C25" s="260"/>
      <c r="D25" s="260"/>
      <c r="E25" s="260"/>
      <c r="F25" s="260"/>
      <c r="G25" s="265"/>
    </row>
    <row r="26" spans="1:23">
      <c r="A26" s="264"/>
      <c r="B26" s="260" t="s">
        <v>603</v>
      </c>
      <c r="C26" s="260" t="s">
        <v>45</v>
      </c>
      <c r="D26" s="260" t="s">
        <v>752</v>
      </c>
      <c r="E26" s="260" t="s">
        <v>600</v>
      </c>
      <c r="F26" s="260" t="s">
        <v>603</v>
      </c>
      <c r="G26" s="265" t="s">
        <v>968</v>
      </c>
    </row>
    <row r="27" spans="1:23">
      <c r="A27" s="264"/>
      <c r="B27" s="260" t="s">
        <v>956</v>
      </c>
      <c r="C27" s="260" t="s">
        <v>45</v>
      </c>
      <c r="D27" s="260" t="s">
        <v>600</v>
      </c>
      <c r="E27" s="260" t="s">
        <v>603</v>
      </c>
      <c r="F27" s="260"/>
      <c r="G27" s="265" t="s">
        <v>969</v>
      </c>
    </row>
    <row r="28" spans="1:23" ht="12.75" thickBot="1">
      <c r="A28" s="269"/>
      <c r="B28" s="56"/>
      <c r="C28" s="56"/>
      <c r="D28" s="56"/>
      <c r="E28" s="56"/>
      <c r="F28" s="56"/>
      <c r="G28" s="270"/>
    </row>
    <row r="29" spans="1:23" ht="12.75" thickTop="1">
      <c r="A29" s="261"/>
      <c r="B29" s="262"/>
      <c r="C29" s="262"/>
      <c r="D29" s="262"/>
      <c r="E29" s="262"/>
      <c r="F29" s="262"/>
      <c r="G29" s="263"/>
    </row>
    <row r="30" spans="1:23">
      <c r="A30" s="264" t="s">
        <v>964</v>
      </c>
      <c r="B30" s="260" t="s">
        <v>19</v>
      </c>
      <c r="C30" s="260" t="s">
        <v>45</v>
      </c>
      <c r="D30" s="260" t="s">
        <v>601</v>
      </c>
      <c r="E30" s="260" t="s">
        <v>559</v>
      </c>
      <c r="F30" s="260" t="s">
        <v>19</v>
      </c>
      <c r="G30" s="265" t="s">
        <v>968</v>
      </c>
    </row>
    <row r="31" spans="1:23">
      <c r="A31" s="264"/>
      <c r="B31" s="260" t="s">
        <v>559</v>
      </c>
      <c r="C31" s="260" t="s">
        <v>45</v>
      </c>
      <c r="D31" s="260" t="s">
        <v>83</v>
      </c>
      <c r="E31" s="260" t="s">
        <v>19</v>
      </c>
      <c r="F31" s="260"/>
      <c r="G31" s="265" t="s">
        <v>969</v>
      </c>
    </row>
    <row r="32" spans="1:23">
      <c r="A32" s="264"/>
      <c r="B32" s="260"/>
      <c r="C32" s="260"/>
      <c r="D32" s="260"/>
      <c r="E32" s="260"/>
      <c r="F32" s="260"/>
      <c r="G32" s="265"/>
    </row>
    <row r="33" spans="1:7">
      <c r="A33" s="264"/>
      <c r="B33" s="260" t="s">
        <v>956</v>
      </c>
      <c r="C33" s="260" t="s">
        <v>45</v>
      </c>
      <c r="D33" s="260" t="s">
        <v>603</v>
      </c>
      <c r="E33" s="260" t="s">
        <v>752</v>
      </c>
      <c r="F33" s="260" t="s">
        <v>956</v>
      </c>
      <c r="G33" s="265" t="s">
        <v>968</v>
      </c>
    </row>
    <row r="34" spans="1:7">
      <c r="A34" s="264"/>
      <c r="B34" s="260" t="s">
        <v>752</v>
      </c>
      <c r="C34" s="260" t="s">
        <v>45</v>
      </c>
      <c r="D34" s="260" t="s">
        <v>600</v>
      </c>
      <c r="E34" s="260" t="s">
        <v>15</v>
      </c>
      <c r="F34" s="260"/>
      <c r="G34" s="265" t="s">
        <v>969</v>
      </c>
    </row>
    <row r="35" spans="1:7" ht="12.75" thickBot="1">
      <c r="A35" s="266"/>
      <c r="B35" s="267"/>
      <c r="C35" s="267"/>
      <c r="D35" s="267"/>
      <c r="E35" s="267"/>
      <c r="F35" s="267"/>
      <c r="G35" s="268"/>
    </row>
    <row r="36" spans="1:7" ht="12.75" thickTop="1">
      <c r="A36" s="261"/>
      <c r="B36" s="262"/>
      <c r="C36" s="262"/>
      <c r="D36" s="262"/>
      <c r="E36" s="262"/>
      <c r="F36" s="262"/>
      <c r="G36" s="263"/>
    </row>
    <row r="37" spans="1:7">
      <c r="A37" s="264" t="s">
        <v>963</v>
      </c>
      <c r="B37" s="260" t="s">
        <v>83</v>
      </c>
      <c r="C37" s="260" t="s">
        <v>45</v>
      </c>
      <c r="D37" s="260" t="s">
        <v>601</v>
      </c>
      <c r="E37" s="260" t="s">
        <v>19</v>
      </c>
      <c r="F37" s="260" t="s">
        <v>83</v>
      </c>
      <c r="G37" s="265" t="s">
        <v>968</v>
      </c>
    </row>
    <row r="38" spans="1:7">
      <c r="A38" s="264"/>
      <c r="B38" s="260" t="s">
        <v>559</v>
      </c>
      <c r="C38" s="260" t="s">
        <v>45</v>
      </c>
      <c r="D38" s="260" t="s">
        <v>19</v>
      </c>
      <c r="E38" s="260" t="s">
        <v>83</v>
      </c>
      <c r="F38" s="260"/>
      <c r="G38" s="265" t="s">
        <v>969</v>
      </c>
    </row>
    <row r="39" spans="1:7">
      <c r="A39" s="264"/>
      <c r="B39" s="260"/>
      <c r="C39" s="260"/>
      <c r="D39" s="260"/>
      <c r="E39" s="260"/>
      <c r="F39" s="260"/>
      <c r="G39" s="265"/>
    </row>
    <row r="40" spans="1:7">
      <c r="A40" s="264"/>
      <c r="B40" s="260" t="s">
        <v>600</v>
      </c>
      <c r="C40" s="260" t="s">
        <v>45</v>
      </c>
      <c r="D40" s="260" t="s">
        <v>603</v>
      </c>
      <c r="E40" s="260" t="s">
        <v>15</v>
      </c>
      <c r="F40" s="260" t="s">
        <v>600</v>
      </c>
      <c r="G40" s="265" t="s">
        <v>968</v>
      </c>
    </row>
    <row r="41" spans="1:7" ht="12.75" thickBot="1">
      <c r="A41" s="266"/>
      <c r="B41" s="267" t="s">
        <v>752</v>
      </c>
      <c r="C41" s="267" t="s">
        <v>45</v>
      </c>
      <c r="D41" s="267" t="s">
        <v>956</v>
      </c>
      <c r="E41" s="267" t="s">
        <v>600</v>
      </c>
      <c r="F41" s="267"/>
      <c r="G41" s="268" t="s">
        <v>969</v>
      </c>
    </row>
    <row r="42" spans="1:7" ht="12.75" thickTop="1"/>
  </sheetData>
  <phoneticPr fontId="21" type="noConversion"/>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dimension ref="A2:L97"/>
  <sheetViews>
    <sheetView topLeftCell="B1" zoomScale="70" zoomScaleNormal="70" zoomScaleSheetLayoutView="90" workbookViewId="0">
      <selection activeCell="D13" sqref="D13:D17"/>
    </sheetView>
  </sheetViews>
  <sheetFormatPr defaultRowHeight="15"/>
  <cols>
    <col min="1" max="1" width="12.77734375" hidden="1" customWidth="1"/>
    <col min="2" max="2" width="24.5546875" bestFit="1" customWidth="1"/>
    <col min="3" max="3" width="8.21875" hidden="1" customWidth="1"/>
    <col min="4" max="4" width="29.33203125" customWidth="1"/>
    <col min="5" max="5" width="13.77734375" bestFit="1" customWidth="1"/>
    <col min="6" max="6" width="18.33203125" bestFit="1" customWidth="1"/>
    <col min="7" max="7" width="25.6640625" bestFit="1" customWidth="1"/>
    <col min="8" max="8" width="11.109375" bestFit="1" customWidth="1"/>
    <col min="9" max="9" width="12.88671875" customWidth="1"/>
    <col min="10" max="10" width="44.44140625" bestFit="1" customWidth="1"/>
    <col min="11" max="11" width="23.88671875" customWidth="1"/>
    <col min="12" max="12" width="22.77734375" bestFit="1" customWidth="1"/>
  </cols>
  <sheetData>
    <row r="2" spans="1:12">
      <c r="A2" s="291" t="s">
        <v>981</v>
      </c>
      <c r="B2" s="291" t="s">
        <v>25</v>
      </c>
      <c r="C2" s="291" t="s">
        <v>982</v>
      </c>
      <c r="D2" s="291" t="s">
        <v>983</v>
      </c>
      <c r="E2" s="291"/>
      <c r="F2" s="291" t="s">
        <v>0</v>
      </c>
      <c r="G2" s="291" t="s">
        <v>73</v>
      </c>
      <c r="H2" s="291" t="s">
        <v>984</v>
      </c>
      <c r="I2" s="291" t="s">
        <v>985</v>
      </c>
      <c r="J2" s="302" t="s">
        <v>986</v>
      </c>
      <c r="K2" s="302" t="s">
        <v>987</v>
      </c>
      <c r="L2" s="291" t="s">
        <v>988</v>
      </c>
    </row>
    <row r="3" spans="1:12">
      <c r="A3" s="292">
        <v>40716.780659722222</v>
      </c>
      <c r="B3" s="521" t="s">
        <v>1096</v>
      </c>
      <c r="C3" s="293" t="s">
        <v>1097</v>
      </c>
      <c r="D3" s="525" t="s">
        <v>1098</v>
      </c>
      <c r="E3" s="294" t="s">
        <v>991</v>
      </c>
      <c r="F3" s="294" t="s">
        <v>1099</v>
      </c>
      <c r="G3" s="295" t="s">
        <v>656</v>
      </c>
      <c r="H3" s="294" t="s">
        <v>1100</v>
      </c>
      <c r="I3" s="525" t="s">
        <v>1101</v>
      </c>
      <c r="J3" s="525" t="s">
        <v>1102</v>
      </c>
      <c r="K3" s="525" t="s">
        <v>1103</v>
      </c>
      <c r="L3" s="293" t="s">
        <v>994</v>
      </c>
    </row>
    <row r="4" spans="1:12">
      <c r="A4" s="296"/>
      <c r="B4" s="522"/>
      <c r="C4" s="297"/>
      <c r="D4" s="524"/>
      <c r="E4" s="294" t="s">
        <v>995</v>
      </c>
      <c r="F4" s="294" t="s">
        <v>721</v>
      </c>
      <c r="G4" s="295" t="s">
        <v>1104</v>
      </c>
      <c r="H4" s="294" t="s">
        <v>1105</v>
      </c>
      <c r="I4" s="525"/>
      <c r="J4" s="525"/>
      <c r="K4" s="525"/>
      <c r="L4" s="297"/>
    </row>
    <row r="5" spans="1:12">
      <c r="A5" s="296"/>
      <c r="B5" s="522"/>
      <c r="C5" s="297"/>
      <c r="D5" s="524"/>
      <c r="E5" s="294" t="s">
        <v>996</v>
      </c>
      <c r="F5" s="294" t="s">
        <v>1106</v>
      </c>
      <c r="G5" s="295" t="s">
        <v>1107</v>
      </c>
      <c r="H5" s="294" t="s">
        <v>1108</v>
      </c>
      <c r="I5" s="525"/>
      <c r="J5" s="525"/>
      <c r="K5" s="525"/>
      <c r="L5" s="297"/>
    </row>
    <row r="6" spans="1:12">
      <c r="A6" s="296"/>
      <c r="B6" s="522"/>
      <c r="C6" s="297"/>
      <c r="D6" s="524"/>
      <c r="E6" s="294" t="s">
        <v>997</v>
      </c>
      <c r="F6" s="294" t="s">
        <v>1109</v>
      </c>
      <c r="G6" s="295" t="s">
        <v>1110</v>
      </c>
      <c r="H6" s="294" t="s">
        <v>1111</v>
      </c>
      <c r="I6" s="525"/>
      <c r="J6" s="525"/>
      <c r="K6" s="525"/>
      <c r="L6" s="297"/>
    </row>
    <row r="7" spans="1:12">
      <c r="A7" s="298"/>
      <c r="B7" s="523"/>
      <c r="C7" s="299"/>
      <c r="D7" s="524"/>
      <c r="E7" s="294" t="s">
        <v>1001</v>
      </c>
      <c r="F7" s="294"/>
      <c r="G7" s="294"/>
      <c r="H7" s="294"/>
      <c r="I7" s="525"/>
      <c r="J7" s="525"/>
      <c r="K7" s="525"/>
      <c r="L7" s="299"/>
    </row>
    <row r="8" spans="1:12">
      <c r="A8" s="292">
        <v>40732.900740740741</v>
      </c>
      <c r="B8" s="521" t="s">
        <v>961</v>
      </c>
      <c r="C8" s="293" t="s">
        <v>1005</v>
      </c>
      <c r="D8" s="525" t="s">
        <v>1143</v>
      </c>
      <c r="E8" s="294" t="s">
        <v>991</v>
      </c>
      <c r="F8" s="294" t="s">
        <v>1144</v>
      </c>
      <c r="G8" s="295" t="s">
        <v>696</v>
      </c>
      <c r="H8" s="294" t="s">
        <v>695</v>
      </c>
      <c r="I8" s="524"/>
      <c r="J8" s="525" t="s">
        <v>1145</v>
      </c>
      <c r="K8" s="525"/>
      <c r="L8" s="293" t="s">
        <v>1031</v>
      </c>
    </row>
    <row r="9" spans="1:12">
      <c r="A9" s="296"/>
      <c r="B9" s="522"/>
      <c r="C9" s="297"/>
      <c r="D9" s="525"/>
      <c r="E9" s="294" t="s">
        <v>995</v>
      </c>
      <c r="F9" s="294" t="s">
        <v>1144</v>
      </c>
      <c r="G9" s="295" t="s">
        <v>696</v>
      </c>
      <c r="H9" s="294" t="s">
        <v>695</v>
      </c>
      <c r="I9" s="524"/>
      <c r="J9" s="525"/>
      <c r="K9" s="525"/>
      <c r="L9" s="297"/>
    </row>
    <row r="10" spans="1:12">
      <c r="A10" s="296"/>
      <c r="B10" s="522"/>
      <c r="C10" s="297"/>
      <c r="D10" s="525"/>
      <c r="E10" s="294" t="s">
        <v>996</v>
      </c>
      <c r="F10" s="294"/>
      <c r="G10" s="294"/>
      <c r="H10" s="294"/>
      <c r="I10" s="524"/>
      <c r="J10" s="525"/>
      <c r="K10" s="525"/>
      <c r="L10" s="297"/>
    </row>
    <row r="11" spans="1:12">
      <c r="A11" s="296"/>
      <c r="B11" s="522"/>
      <c r="C11" s="297"/>
      <c r="D11" s="525"/>
      <c r="E11" s="294" t="s">
        <v>997</v>
      </c>
      <c r="F11" s="294" t="s">
        <v>1146</v>
      </c>
      <c r="G11" s="295" t="s">
        <v>1147</v>
      </c>
      <c r="H11" s="294" t="s">
        <v>1148</v>
      </c>
      <c r="I11" s="524"/>
      <c r="J11" s="525"/>
      <c r="K11" s="525"/>
      <c r="L11" s="297"/>
    </row>
    <row r="12" spans="1:12">
      <c r="A12" s="298"/>
      <c r="B12" s="523"/>
      <c r="C12" s="299"/>
      <c r="D12" s="525"/>
      <c r="E12" s="294" t="s">
        <v>1001</v>
      </c>
      <c r="F12" s="294"/>
      <c r="G12" s="294"/>
      <c r="H12" s="294"/>
      <c r="I12" s="524"/>
      <c r="J12" s="525"/>
      <c r="K12" s="525"/>
      <c r="L12" s="299"/>
    </row>
    <row r="13" spans="1:12">
      <c r="A13" s="292">
        <v>40714.377766203703</v>
      </c>
      <c r="B13" s="521" t="s">
        <v>1059</v>
      </c>
      <c r="C13" s="293" t="s">
        <v>1036</v>
      </c>
      <c r="D13" s="525" t="s">
        <v>1060</v>
      </c>
      <c r="E13" s="294" t="s">
        <v>991</v>
      </c>
      <c r="F13" s="294" t="s">
        <v>1061</v>
      </c>
      <c r="G13" s="295" t="s">
        <v>1062</v>
      </c>
      <c r="H13" s="294" t="s">
        <v>1063</v>
      </c>
      <c r="I13" s="524"/>
      <c r="J13" s="525" t="s">
        <v>1064</v>
      </c>
      <c r="K13" s="525" t="s">
        <v>1065</v>
      </c>
      <c r="L13" s="293"/>
    </row>
    <row r="14" spans="1:12">
      <c r="A14" s="296"/>
      <c r="B14" s="522"/>
      <c r="C14" s="297"/>
      <c r="D14" s="525"/>
      <c r="E14" s="294" t="s">
        <v>995</v>
      </c>
      <c r="F14" s="294"/>
      <c r="G14" s="294"/>
      <c r="H14" s="294"/>
      <c r="I14" s="524"/>
      <c r="J14" s="525"/>
      <c r="K14" s="525"/>
      <c r="L14" s="297"/>
    </row>
    <row r="15" spans="1:12">
      <c r="A15" s="296"/>
      <c r="B15" s="522"/>
      <c r="C15" s="297"/>
      <c r="D15" s="525"/>
      <c r="E15" s="294" t="s">
        <v>996</v>
      </c>
      <c r="F15" s="294" t="s">
        <v>1061</v>
      </c>
      <c r="G15" s="295" t="s">
        <v>1062</v>
      </c>
      <c r="H15" s="294" t="s">
        <v>1063</v>
      </c>
      <c r="I15" s="524"/>
      <c r="J15" s="525"/>
      <c r="K15" s="525"/>
      <c r="L15" s="297"/>
    </row>
    <row r="16" spans="1:12">
      <c r="A16" s="296"/>
      <c r="B16" s="522"/>
      <c r="C16" s="297"/>
      <c r="D16" s="525"/>
      <c r="E16" s="294" t="s">
        <v>997</v>
      </c>
      <c r="F16" s="294"/>
      <c r="G16" s="294"/>
      <c r="H16" s="294"/>
      <c r="I16" s="524"/>
      <c r="J16" s="525"/>
      <c r="K16" s="525"/>
      <c r="L16" s="297"/>
    </row>
    <row r="17" spans="1:12">
      <c r="A17" s="298"/>
      <c r="B17" s="523"/>
      <c r="C17" s="299"/>
      <c r="D17" s="525"/>
      <c r="E17" s="294" t="s">
        <v>1001</v>
      </c>
      <c r="F17" s="294"/>
      <c r="G17" s="294"/>
      <c r="H17" s="294"/>
      <c r="I17" s="524"/>
      <c r="J17" s="525"/>
      <c r="K17" s="525"/>
      <c r="L17" s="299"/>
    </row>
    <row r="18" spans="1:12">
      <c r="A18" s="292">
        <v>40732.578356481485</v>
      </c>
      <c r="B18" s="521" t="s">
        <v>8</v>
      </c>
      <c r="C18" s="293" t="s">
        <v>1018</v>
      </c>
      <c r="D18" s="525" t="s">
        <v>1136</v>
      </c>
      <c r="E18" s="294" t="s">
        <v>991</v>
      </c>
      <c r="F18" s="294" t="s">
        <v>831</v>
      </c>
      <c r="G18" s="295" t="s">
        <v>1137</v>
      </c>
      <c r="H18" s="294" t="s">
        <v>1138</v>
      </c>
      <c r="I18" s="525" t="s">
        <v>1139</v>
      </c>
      <c r="J18" s="525" t="s">
        <v>1140</v>
      </c>
      <c r="K18" s="525"/>
      <c r="L18" s="293"/>
    </row>
    <row r="19" spans="1:12">
      <c r="A19" s="296"/>
      <c r="B19" s="522"/>
      <c r="C19" s="297"/>
      <c r="D19" s="525"/>
      <c r="E19" s="294" t="s">
        <v>995</v>
      </c>
      <c r="F19" s="294" t="s">
        <v>916</v>
      </c>
      <c r="G19" s="295" t="s">
        <v>1141</v>
      </c>
      <c r="H19" s="294" t="s">
        <v>1142</v>
      </c>
      <c r="I19" s="524"/>
      <c r="J19" s="525"/>
      <c r="K19" s="525"/>
      <c r="L19" s="297"/>
    </row>
    <row r="20" spans="1:12">
      <c r="A20" s="296"/>
      <c r="B20" s="522"/>
      <c r="C20" s="297"/>
      <c r="D20" s="525"/>
      <c r="E20" s="294" t="s">
        <v>996</v>
      </c>
      <c r="F20" s="294"/>
      <c r="G20" s="294"/>
      <c r="H20" s="294"/>
      <c r="I20" s="524"/>
      <c r="J20" s="525"/>
      <c r="K20" s="525"/>
      <c r="L20" s="297"/>
    </row>
    <row r="21" spans="1:12">
      <c r="A21" s="296"/>
      <c r="B21" s="522"/>
      <c r="C21" s="297"/>
      <c r="D21" s="525"/>
      <c r="E21" s="294" t="s">
        <v>997</v>
      </c>
      <c r="F21" s="294"/>
      <c r="G21" s="294"/>
      <c r="H21" s="294"/>
      <c r="I21" s="524"/>
      <c r="J21" s="525"/>
      <c r="K21" s="525"/>
      <c r="L21" s="297"/>
    </row>
    <row r="22" spans="1:12">
      <c r="A22" s="298"/>
      <c r="B22" s="523"/>
      <c r="C22" s="299"/>
      <c r="D22" s="525"/>
      <c r="E22" s="294" t="s">
        <v>1001</v>
      </c>
      <c r="F22" s="294"/>
      <c r="G22" s="294"/>
      <c r="H22" s="294"/>
      <c r="I22" s="524"/>
      <c r="J22" s="525"/>
      <c r="K22" s="525"/>
      <c r="L22" s="299"/>
    </row>
    <row r="23" spans="1:12">
      <c r="A23" s="292">
        <v>40714.435543981483</v>
      </c>
      <c r="B23" s="521" t="s">
        <v>1066</v>
      </c>
      <c r="C23" s="293" t="s">
        <v>1005</v>
      </c>
      <c r="D23" s="525" t="s">
        <v>1231</v>
      </c>
      <c r="E23" s="294" t="s">
        <v>991</v>
      </c>
      <c r="F23" s="294" t="s">
        <v>1067</v>
      </c>
      <c r="G23" s="295" t="s">
        <v>1068</v>
      </c>
      <c r="H23" s="294" t="s">
        <v>1069</v>
      </c>
      <c r="I23" s="524"/>
      <c r="J23" s="526" t="s">
        <v>1070</v>
      </c>
      <c r="K23" s="525" t="s">
        <v>1071</v>
      </c>
      <c r="L23" s="293" t="s">
        <v>994</v>
      </c>
    </row>
    <row r="24" spans="1:12">
      <c r="A24" s="296"/>
      <c r="B24" s="522"/>
      <c r="C24" s="297"/>
      <c r="D24" s="525"/>
      <c r="E24" s="294" t="s">
        <v>995</v>
      </c>
      <c r="F24" s="294" t="s">
        <v>1072</v>
      </c>
      <c r="G24" s="295" t="s">
        <v>1073</v>
      </c>
      <c r="H24" s="294" t="s">
        <v>1074</v>
      </c>
      <c r="I24" s="524"/>
      <c r="J24" s="526"/>
      <c r="K24" s="525"/>
      <c r="L24" s="297"/>
    </row>
    <row r="25" spans="1:12">
      <c r="A25" s="296"/>
      <c r="B25" s="522"/>
      <c r="C25" s="297"/>
      <c r="D25" s="525"/>
      <c r="E25" s="294" t="s">
        <v>996</v>
      </c>
      <c r="F25" s="294"/>
      <c r="G25" s="295"/>
      <c r="H25" s="294"/>
      <c r="I25" s="524"/>
      <c r="J25" s="526"/>
      <c r="K25" s="525"/>
      <c r="L25" s="297"/>
    </row>
    <row r="26" spans="1:12">
      <c r="A26" s="296"/>
      <c r="B26" s="522"/>
      <c r="C26" s="297"/>
      <c r="D26" s="525"/>
      <c r="E26" s="294" t="s">
        <v>997</v>
      </c>
      <c r="F26" s="294" t="s">
        <v>1075</v>
      </c>
      <c r="G26" s="295" t="s">
        <v>1076</v>
      </c>
      <c r="H26" s="294" t="s">
        <v>1077</v>
      </c>
      <c r="I26" s="524"/>
      <c r="J26" s="526"/>
      <c r="K26" s="525"/>
      <c r="L26" s="297"/>
    </row>
    <row r="27" spans="1:12">
      <c r="A27" s="298"/>
      <c r="B27" s="523"/>
      <c r="C27" s="299"/>
      <c r="D27" s="525"/>
      <c r="E27" s="294" t="s">
        <v>1001</v>
      </c>
      <c r="F27" s="300" t="s">
        <v>1078</v>
      </c>
      <c r="G27" s="301" t="s">
        <v>1079</v>
      </c>
      <c r="H27" s="300" t="s">
        <v>1080</v>
      </c>
      <c r="I27" s="524"/>
      <c r="J27" s="526"/>
      <c r="K27" s="525"/>
      <c r="L27" s="299"/>
    </row>
    <row r="28" spans="1:12">
      <c r="A28" s="292">
        <v>40704.639606481483</v>
      </c>
      <c r="B28" s="521" t="s">
        <v>1025</v>
      </c>
      <c r="C28" s="293" t="s">
        <v>989</v>
      </c>
      <c r="D28" s="525" t="s">
        <v>1026</v>
      </c>
      <c r="E28" s="294" t="s">
        <v>991</v>
      </c>
      <c r="F28" s="294" t="s">
        <v>1027</v>
      </c>
      <c r="G28" s="295" t="s">
        <v>1028</v>
      </c>
      <c r="H28" s="294" t="s">
        <v>1029</v>
      </c>
      <c r="I28" s="524"/>
      <c r="J28" s="525" t="s">
        <v>1030</v>
      </c>
      <c r="K28" s="525"/>
      <c r="L28" s="293" t="s">
        <v>1031</v>
      </c>
    </row>
    <row r="29" spans="1:12">
      <c r="A29" s="296"/>
      <c r="B29" s="522"/>
      <c r="C29" s="297"/>
      <c r="D29" s="525"/>
      <c r="E29" s="294" t="s">
        <v>995</v>
      </c>
      <c r="F29" s="294"/>
      <c r="G29" s="294"/>
      <c r="H29" s="294"/>
      <c r="I29" s="524"/>
      <c r="J29" s="525"/>
      <c r="K29" s="525"/>
      <c r="L29" s="297"/>
    </row>
    <row r="30" spans="1:12">
      <c r="A30" s="296"/>
      <c r="B30" s="522"/>
      <c r="C30" s="297"/>
      <c r="D30" s="525"/>
      <c r="E30" s="294" t="s">
        <v>996</v>
      </c>
      <c r="F30" s="294"/>
      <c r="G30" s="294"/>
      <c r="H30" s="294"/>
      <c r="I30" s="524"/>
      <c r="J30" s="525"/>
      <c r="K30" s="525"/>
      <c r="L30" s="297"/>
    </row>
    <row r="31" spans="1:12">
      <c r="A31" s="296"/>
      <c r="B31" s="522"/>
      <c r="C31" s="297"/>
      <c r="D31" s="525"/>
      <c r="E31" s="294" t="s">
        <v>997</v>
      </c>
      <c r="F31" s="294" t="s">
        <v>1032</v>
      </c>
      <c r="G31" s="295" t="s">
        <v>1033</v>
      </c>
      <c r="H31" s="294" t="s">
        <v>1034</v>
      </c>
      <c r="I31" s="524"/>
      <c r="J31" s="525"/>
      <c r="K31" s="525"/>
      <c r="L31" s="297"/>
    </row>
    <row r="32" spans="1:12">
      <c r="A32" s="298"/>
      <c r="B32" s="523"/>
      <c r="C32" s="299"/>
      <c r="D32" s="525"/>
      <c r="E32" s="294" t="s">
        <v>1001</v>
      </c>
      <c r="F32" s="294"/>
      <c r="G32" s="294"/>
      <c r="H32" s="294"/>
      <c r="I32" s="524"/>
      <c r="J32" s="525"/>
      <c r="K32" s="525"/>
      <c r="L32" s="299"/>
    </row>
    <row r="33" spans="1:12">
      <c r="A33" s="292">
        <v>40713.606481481482</v>
      </c>
      <c r="B33" s="521" t="s">
        <v>1050</v>
      </c>
      <c r="C33" s="293" t="s">
        <v>1045</v>
      </c>
      <c r="D33" s="525" t="s">
        <v>1051</v>
      </c>
      <c r="E33" s="294" t="s">
        <v>991</v>
      </c>
      <c r="F33" s="294" t="s">
        <v>1052</v>
      </c>
      <c r="G33" s="295" t="s">
        <v>1053</v>
      </c>
      <c r="H33" s="294" t="s">
        <v>1054</v>
      </c>
      <c r="I33" s="524"/>
      <c r="J33" s="525" t="s">
        <v>1055</v>
      </c>
      <c r="K33" s="525"/>
      <c r="L33" s="293" t="s">
        <v>1031</v>
      </c>
    </row>
    <row r="34" spans="1:12">
      <c r="A34" s="296"/>
      <c r="B34" s="522"/>
      <c r="C34" s="297"/>
      <c r="D34" s="525"/>
      <c r="E34" s="294" t="s">
        <v>995</v>
      </c>
      <c r="F34" s="294"/>
      <c r="G34" s="294"/>
      <c r="H34" s="294"/>
      <c r="I34" s="524"/>
      <c r="J34" s="525"/>
      <c r="K34" s="525"/>
      <c r="L34" s="297"/>
    </row>
    <row r="35" spans="1:12">
      <c r="A35" s="296"/>
      <c r="B35" s="522"/>
      <c r="C35" s="297"/>
      <c r="D35" s="525"/>
      <c r="E35" s="294" t="s">
        <v>996</v>
      </c>
      <c r="F35" s="294" t="s">
        <v>1056</v>
      </c>
      <c r="G35" s="295" t="s">
        <v>1057</v>
      </c>
      <c r="H35" s="294" t="s">
        <v>1058</v>
      </c>
      <c r="I35" s="524"/>
      <c r="J35" s="525"/>
      <c r="K35" s="525"/>
      <c r="L35" s="297"/>
    </row>
    <row r="36" spans="1:12">
      <c r="A36" s="296"/>
      <c r="B36" s="522"/>
      <c r="C36" s="297"/>
      <c r="D36" s="525"/>
      <c r="E36" s="294" t="s">
        <v>997</v>
      </c>
      <c r="F36" s="294" t="s">
        <v>1056</v>
      </c>
      <c r="G36" s="295" t="s">
        <v>1057</v>
      </c>
      <c r="H36" s="294" t="s">
        <v>1058</v>
      </c>
      <c r="I36" s="524"/>
      <c r="J36" s="525"/>
      <c r="K36" s="525"/>
      <c r="L36" s="297"/>
    </row>
    <row r="37" spans="1:12">
      <c r="A37" s="298"/>
      <c r="B37" s="523"/>
      <c r="C37" s="299"/>
      <c r="D37" s="525"/>
      <c r="E37" s="294" t="s">
        <v>1001</v>
      </c>
      <c r="F37" s="294"/>
      <c r="G37" s="294"/>
      <c r="H37" s="294"/>
      <c r="I37" s="524"/>
      <c r="J37" s="525"/>
      <c r="K37" s="525"/>
      <c r="L37" s="299"/>
    </row>
    <row r="38" spans="1:12">
      <c r="A38" s="292">
        <v>40690.407129629632</v>
      </c>
      <c r="B38" s="521" t="s">
        <v>39</v>
      </c>
      <c r="C38" s="293" t="s">
        <v>1018</v>
      </c>
      <c r="D38" s="525" t="s">
        <v>1019</v>
      </c>
      <c r="E38" s="294" t="s">
        <v>991</v>
      </c>
      <c r="F38" s="294" t="s">
        <v>1223</v>
      </c>
      <c r="G38" s="309" t="s">
        <v>1224</v>
      </c>
      <c r="H38" s="294" t="s">
        <v>1225</v>
      </c>
      <c r="I38" s="524"/>
      <c r="J38" s="525" t="s">
        <v>1226</v>
      </c>
      <c r="K38" s="525" t="s">
        <v>1227</v>
      </c>
      <c r="L38" s="293"/>
    </row>
    <row r="39" spans="1:12">
      <c r="A39" s="296"/>
      <c r="B39" s="522"/>
      <c r="C39" s="297"/>
      <c r="D39" s="524"/>
      <c r="E39" s="294" t="s">
        <v>995</v>
      </c>
      <c r="F39" s="294" t="s">
        <v>1023</v>
      </c>
      <c r="G39" s="295" t="s">
        <v>1024</v>
      </c>
      <c r="H39" s="294"/>
      <c r="I39" s="524"/>
      <c r="J39" s="525"/>
      <c r="K39" s="525"/>
      <c r="L39" s="297"/>
    </row>
    <row r="40" spans="1:12">
      <c r="A40" s="296"/>
      <c r="B40" s="522"/>
      <c r="C40" s="297"/>
      <c r="D40" s="524"/>
      <c r="E40" s="294" t="s">
        <v>996</v>
      </c>
      <c r="F40" s="294"/>
      <c r="G40" s="294"/>
      <c r="H40" s="294"/>
      <c r="I40" s="524"/>
      <c r="J40" s="525"/>
      <c r="K40" s="525"/>
      <c r="L40" s="297"/>
    </row>
    <row r="41" spans="1:12">
      <c r="A41" s="296"/>
      <c r="B41" s="522"/>
      <c r="C41" s="297"/>
      <c r="D41" s="524"/>
      <c r="E41" s="294" t="s">
        <v>997</v>
      </c>
      <c r="F41" s="294"/>
      <c r="G41" s="294"/>
      <c r="H41" s="294"/>
      <c r="I41" s="524"/>
      <c r="J41" s="525"/>
      <c r="K41" s="525"/>
      <c r="L41" s="297"/>
    </row>
    <row r="42" spans="1:12">
      <c r="A42" s="298"/>
      <c r="B42" s="523"/>
      <c r="C42" s="299"/>
      <c r="D42" s="524"/>
      <c r="E42" s="294" t="s">
        <v>1001</v>
      </c>
      <c r="F42" s="294" t="s">
        <v>1020</v>
      </c>
      <c r="G42" s="295" t="s">
        <v>1021</v>
      </c>
      <c r="H42" s="294" t="s">
        <v>1022</v>
      </c>
      <c r="I42" s="524"/>
      <c r="J42" s="525"/>
      <c r="K42" s="525"/>
      <c r="L42" s="299"/>
    </row>
    <row r="43" spans="1:12">
      <c r="A43" s="292">
        <v>40689.54042824074</v>
      </c>
      <c r="B43" s="521" t="s">
        <v>896</v>
      </c>
      <c r="C43" s="293" t="s">
        <v>1005</v>
      </c>
      <c r="D43" s="525" t="s">
        <v>1230</v>
      </c>
      <c r="E43" s="294" t="s">
        <v>991</v>
      </c>
      <c r="F43" s="294" t="s">
        <v>1006</v>
      </c>
      <c r="G43" s="295" t="s">
        <v>1007</v>
      </c>
      <c r="H43" s="294" t="s">
        <v>779</v>
      </c>
      <c r="I43" s="524"/>
      <c r="J43" s="526" t="s">
        <v>1008</v>
      </c>
      <c r="K43" s="525" t="s">
        <v>1009</v>
      </c>
      <c r="L43" s="293" t="s">
        <v>994</v>
      </c>
    </row>
    <row r="44" spans="1:12">
      <c r="A44" s="296"/>
      <c r="B44" s="522"/>
      <c r="C44" s="297"/>
      <c r="D44" s="525"/>
      <c r="E44" s="294" t="s">
        <v>995</v>
      </c>
      <c r="F44" s="294" t="s">
        <v>1010</v>
      </c>
      <c r="G44" s="295" t="s">
        <v>867</v>
      </c>
      <c r="H44" s="294" t="s">
        <v>1011</v>
      </c>
      <c r="I44" s="524"/>
      <c r="J44" s="526"/>
      <c r="K44" s="525"/>
      <c r="L44" s="297"/>
    </row>
    <row r="45" spans="1:12">
      <c r="A45" s="296"/>
      <c r="B45" s="522"/>
      <c r="C45" s="297"/>
      <c r="D45" s="525"/>
      <c r="E45" s="294" t="s">
        <v>996</v>
      </c>
      <c r="F45" s="294"/>
      <c r="G45" s="294"/>
      <c r="H45" s="294"/>
      <c r="I45" s="524"/>
      <c r="J45" s="526"/>
      <c r="K45" s="525"/>
      <c r="L45" s="297"/>
    </row>
    <row r="46" spans="1:12">
      <c r="A46" s="296"/>
      <c r="B46" s="522"/>
      <c r="C46" s="297"/>
      <c r="D46" s="525"/>
      <c r="E46" s="294" t="s">
        <v>997</v>
      </c>
      <c r="F46" s="294" t="s">
        <v>1012</v>
      </c>
      <c r="G46" s="295" t="s">
        <v>1013</v>
      </c>
      <c r="H46" s="294" t="s">
        <v>1014</v>
      </c>
      <c r="I46" s="524"/>
      <c r="J46" s="526"/>
      <c r="K46" s="525"/>
      <c r="L46" s="297"/>
    </row>
    <row r="47" spans="1:12">
      <c r="A47" s="298"/>
      <c r="B47" s="523"/>
      <c r="C47" s="299"/>
      <c r="D47" s="525"/>
      <c r="E47" s="294" t="s">
        <v>1001</v>
      </c>
      <c r="F47" s="294" t="s">
        <v>1015</v>
      </c>
      <c r="G47" s="295" t="s">
        <v>1016</v>
      </c>
      <c r="H47" s="294" t="s">
        <v>1017</v>
      </c>
      <c r="I47" s="524"/>
      <c r="J47" s="526"/>
      <c r="K47" s="525"/>
      <c r="L47" s="299"/>
    </row>
    <row r="48" spans="1:12">
      <c r="A48" s="292">
        <v>40711.95521990741</v>
      </c>
      <c r="B48" s="521" t="s">
        <v>114</v>
      </c>
      <c r="C48" s="293" t="s">
        <v>1045</v>
      </c>
      <c r="D48" s="525" t="s">
        <v>1046</v>
      </c>
      <c r="E48" s="294" t="s">
        <v>991</v>
      </c>
      <c r="F48" s="294" t="s">
        <v>269</v>
      </c>
      <c r="G48" s="295" t="s">
        <v>274</v>
      </c>
      <c r="H48" s="294" t="s">
        <v>1047</v>
      </c>
      <c r="I48" s="524"/>
      <c r="J48" s="526" t="s">
        <v>1048</v>
      </c>
      <c r="K48" s="525" t="s">
        <v>1049</v>
      </c>
      <c r="L48" s="293" t="s">
        <v>994</v>
      </c>
    </row>
    <row r="49" spans="1:12">
      <c r="A49" s="296"/>
      <c r="B49" s="522"/>
      <c r="C49" s="297"/>
      <c r="D49" s="525"/>
      <c r="E49" s="294" t="s">
        <v>995</v>
      </c>
      <c r="F49" s="294"/>
      <c r="G49" s="294"/>
      <c r="H49" s="294"/>
      <c r="I49" s="524"/>
      <c r="J49" s="526"/>
      <c r="K49" s="525"/>
      <c r="L49" s="297"/>
    </row>
    <row r="50" spans="1:12">
      <c r="A50" s="296"/>
      <c r="B50" s="522"/>
      <c r="C50" s="297"/>
      <c r="D50" s="525"/>
      <c r="E50" s="294" t="s">
        <v>996</v>
      </c>
      <c r="F50" s="294" t="s">
        <v>269</v>
      </c>
      <c r="G50" s="295" t="s">
        <v>274</v>
      </c>
      <c r="H50" s="294" t="s">
        <v>1047</v>
      </c>
      <c r="I50" s="524"/>
      <c r="J50" s="526"/>
      <c r="K50" s="525"/>
      <c r="L50" s="297"/>
    </row>
    <row r="51" spans="1:12">
      <c r="A51" s="296"/>
      <c r="B51" s="522"/>
      <c r="C51" s="297"/>
      <c r="D51" s="525"/>
      <c r="E51" s="294" t="s">
        <v>997</v>
      </c>
      <c r="F51" s="294" t="s">
        <v>269</v>
      </c>
      <c r="G51" s="295" t="s">
        <v>274</v>
      </c>
      <c r="H51" s="294" t="s">
        <v>1047</v>
      </c>
      <c r="I51" s="524"/>
      <c r="J51" s="526"/>
      <c r="K51" s="525"/>
      <c r="L51" s="297"/>
    </row>
    <row r="52" spans="1:12">
      <c r="A52" s="298"/>
      <c r="B52" s="523"/>
      <c r="C52" s="299"/>
      <c r="D52" s="525"/>
      <c r="E52" s="294" t="s">
        <v>1001</v>
      </c>
      <c r="F52" s="294"/>
      <c r="G52" s="294"/>
      <c r="H52" s="294"/>
      <c r="I52" s="524"/>
      <c r="J52" s="526"/>
      <c r="K52" s="525"/>
      <c r="L52" s="299"/>
    </row>
    <row r="53" spans="1:12">
      <c r="A53" s="292">
        <v>40714.544317129628</v>
      </c>
      <c r="B53" s="521" t="s">
        <v>1081</v>
      </c>
      <c r="C53" s="293" t="s">
        <v>1036</v>
      </c>
      <c r="D53" s="525" t="s">
        <v>1082</v>
      </c>
      <c r="E53" s="294" t="s">
        <v>991</v>
      </c>
      <c r="F53" s="294" t="s">
        <v>1083</v>
      </c>
      <c r="G53" s="295" t="s">
        <v>1084</v>
      </c>
      <c r="H53" s="294" t="s">
        <v>1085</v>
      </c>
      <c r="I53" s="524"/>
      <c r="J53" s="525" t="s">
        <v>1086</v>
      </c>
      <c r="K53" s="525"/>
      <c r="L53" s="293"/>
    </row>
    <row r="54" spans="1:12">
      <c r="A54" s="296"/>
      <c r="B54" s="522"/>
      <c r="C54" s="297"/>
      <c r="D54" s="525"/>
      <c r="E54" s="294" t="s">
        <v>995</v>
      </c>
      <c r="F54" s="294"/>
      <c r="G54" s="295"/>
      <c r="H54" s="294"/>
      <c r="I54" s="524"/>
      <c r="J54" s="525"/>
      <c r="K54" s="525"/>
      <c r="L54" s="297"/>
    </row>
    <row r="55" spans="1:12">
      <c r="A55" s="296"/>
      <c r="B55" s="522"/>
      <c r="C55" s="297"/>
      <c r="D55" s="525"/>
      <c r="E55" s="294" t="s">
        <v>996</v>
      </c>
      <c r="F55" s="294" t="s">
        <v>1087</v>
      </c>
      <c r="G55" s="295" t="s">
        <v>1088</v>
      </c>
      <c r="H55" s="294" t="s">
        <v>1089</v>
      </c>
      <c r="I55" s="524"/>
      <c r="J55" s="525"/>
      <c r="K55" s="525"/>
      <c r="L55" s="297"/>
    </row>
    <row r="56" spans="1:12">
      <c r="A56" s="296"/>
      <c r="B56" s="522"/>
      <c r="C56" s="297"/>
      <c r="D56" s="525"/>
      <c r="E56" s="294" t="s">
        <v>997</v>
      </c>
      <c r="F56" s="294"/>
      <c r="G56" s="295"/>
      <c r="H56" s="294"/>
      <c r="I56" s="524"/>
      <c r="J56" s="525"/>
      <c r="K56" s="525"/>
      <c r="L56" s="297"/>
    </row>
    <row r="57" spans="1:12" ht="24">
      <c r="A57" s="298"/>
      <c r="B57" s="523"/>
      <c r="C57" s="299"/>
      <c r="D57" s="525"/>
      <c r="E57" s="294" t="s">
        <v>1001</v>
      </c>
      <c r="F57" s="300" t="s">
        <v>1090</v>
      </c>
      <c r="G57" s="301" t="s">
        <v>1091</v>
      </c>
      <c r="H57" s="294" t="s">
        <v>1092</v>
      </c>
      <c r="I57" s="524"/>
      <c r="J57" s="525"/>
      <c r="K57" s="525"/>
      <c r="L57" s="299"/>
    </row>
    <row r="58" spans="1:12">
      <c r="A58" s="292">
        <v>40719.40053240741</v>
      </c>
      <c r="B58" s="521" t="s">
        <v>5</v>
      </c>
      <c r="C58" s="293" t="s">
        <v>1036</v>
      </c>
      <c r="D58" s="525" t="s">
        <v>1112</v>
      </c>
      <c r="E58" s="294" t="s">
        <v>991</v>
      </c>
      <c r="F58" s="294" t="s">
        <v>1113</v>
      </c>
      <c r="G58" s="295" t="s">
        <v>1114</v>
      </c>
      <c r="H58" s="294" t="s">
        <v>1115</v>
      </c>
      <c r="I58" s="524"/>
      <c r="J58" s="525" t="s">
        <v>1116</v>
      </c>
      <c r="K58" s="525" t="s">
        <v>1117</v>
      </c>
      <c r="L58" s="293"/>
    </row>
    <row r="59" spans="1:12">
      <c r="A59" s="296"/>
      <c r="B59" s="522"/>
      <c r="C59" s="297"/>
      <c r="D59" s="525"/>
      <c r="E59" s="294" t="s">
        <v>995</v>
      </c>
      <c r="F59" s="294"/>
      <c r="G59" s="294"/>
      <c r="H59" s="294"/>
      <c r="I59" s="524"/>
      <c r="J59" s="525"/>
      <c r="K59" s="525"/>
      <c r="L59" s="297"/>
    </row>
    <row r="60" spans="1:12">
      <c r="A60" s="296"/>
      <c r="B60" s="522"/>
      <c r="C60" s="297"/>
      <c r="D60" s="525"/>
      <c r="E60" s="294" t="s">
        <v>996</v>
      </c>
      <c r="F60" s="294" t="s">
        <v>1113</v>
      </c>
      <c r="G60" s="295" t="s">
        <v>1114</v>
      </c>
      <c r="H60" s="294" t="s">
        <v>1115</v>
      </c>
      <c r="I60" s="524"/>
      <c r="J60" s="525"/>
      <c r="K60" s="525"/>
      <c r="L60" s="297"/>
    </row>
    <row r="61" spans="1:12">
      <c r="A61" s="296"/>
      <c r="B61" s="522"/>
      <c r="C61" s="297"/>
      <c r="D61" s="525"/>
      <c r="E61" s="294" t="s">
        <v>997</v>
      </c>
      <c r="F61" s="294"/>
      <c r="G61" s="294"/>
      <c r="H61" s="294"/>
      <c r="I61" s="524"/>
      <c r="J61" s="525"/>
      <c r="K61" s="525"/>
      <c r="L61" s="297"/>
    </row>
    <row r="62" spans="1:12">
      <c r="A62" s="298"/>
      <c r="B62" s="523"/>
      <c r="C62" s="299"/>
      <c r="D62" s="525"/>
      <c r="E62" s="294" t="s">
        <v>1001</v>
      </c>
      <c r="F62" s="294"/>
      <c r="G62" s="294"/>
      <c r="H62" s="294"/>
      <c r="I62" s="524"/>
      <c r="J62" s="525"/>
      <c r="K62" s="525"/>
      <c r="L62" s="299"/>
    </row>
    <row r="63" spans="1:12">
      <c r="A63" s="292">
        <v>40732.405833333331</v>
      </c>
      <c r="B63" s="521" t="s">
        <v>1127</v>
      </c>
      <c r="C63" s="293" t="s">
        <v>1018</v>
      </c>
      <c r="D63" s="525" t="s">
        <v>1128</v>
      </c>
      <c r="E63" s="294" t="s">
        <v>991</v>
      </c>
      <c r="F63" s="294" t="s">
        <v>1129</v>
      </c>
      <c r="G63" s="295" t="s">
        <v>1130</v>
      </c>
      <c r="H63" s="294" t="s">
        <v>929</v>
      </c>
      <c r="I63" s="524"/>
      <c r="J63" s="525" t="s">
        <v>1131</v>
      </c>
      <c r="K63" s="525" t="s">
        <v>1132</v>
      </c>
      <c r="L63" s="293"/>
    </row>
    <row r="64" spans="1:12">
      <c r="A64" s="296"/>
      <c r="B64" s="522"/>
      <c r="C64" s="297"/>
      <c r="D64" s="525"/>
      <c r="E64" s="294" t="s">
        <v>995</v>
      </c>
      <c r="F64" s="294" t="s">
        <v>1133</v>
      </c>
      <c r="G64" s="295" t="s">
        <v>1134</v>
      </c>
      <c r="H64" s="294" t="s">
        <v>1135</v>
      </c>
      <c r="I64" s="524"/>
      <c r="J64" s="525"/>
      <c r="K64" s="525"/>
      <c r="L64" s="297"/>
    </row>
    <row r="65" spans="1:12">
      <c r="A65" s="296"/>
      <c r="B65" s="522"/>
      <c r="C65" s="297"/>
      <c r="D65" s="525"/>
      <c r="E65" s="294" t="s">
        <v>996</v>
      </c>
      <c r="F65" s="294"/>
      <c r="G65" s="294"/>
      <c r="H65" s="294"/>
      <c r="I65" s="524"/>
      <c r="J65" s="525"/>
      <c r="K65" s="525"/>
      <c r="L65" s="297"/>
    </row>
    <row r="66" spans="1:12">
      <c r="A66" s="296"/>
      <c r="B66" s="522"/>
      <c r="C66" s="297"/>
      <c r="D66" s="525"/>
      <c r="E66" s="294" t="s">
        <v>997</v>
      </c>
      <c r="F66" s="294"/>
      <c r="G66" s="294"/>
      <c r="H66" s="294"/>
      <c r="I66" s="524"/>
      <c r="J66" s="525"/>
      <c r="K66" s="525"/>
      <c r="L66" s="297"/>
    </row>
    <row r="67" spans="1:12">
      <c r="A67" s="298"/>
      <c r="B67" s="523"/>
      <c r="C67" s="299"/>
      <c r="D67" s="525"/>
      <c r="E67" s="294" t="s">
        <v>1001</v>
      </c>
      <c r="F67" s="294"/>
      <c r="G67" s="294"/>
      <c r="H67" s="294"/>
      <c r="I67" s="524"/>
      <c r="J67" s="525"/>
      <c r="K67" s="525"/>
      <c r="L67" s="299"/>
    </row>
    <row r="68" spans="1:12">
      <c r="A68" s="292">
        <v>40714.714363425926</v>
      </c>
      <c r="B68" s="521" t="s">
        <v>331</v>
      </c>
      <c r="C68" s="293" t="s">
        <v>1036</v>
      </c>
      <c r="D68" s="525" t="s">
        <v>1093</v>
      </c>
      <c r="E68" s="294" t="s">
        <v>991</v>
      </c>
      <c r="F68" s="294" t="s">
        <v>1094</v>
      </c>
      <c r="G68" s="295" t="s">
        <v>338</v>
      </c>
      <c r="H68" s="294" t="s">
        <v>337</v>
      </c>
      <c r="I68" s="524"/>
      <c r="J68" s="525" t="s">
        <v>1095</v>
      </c>
      <c r="K68" s="525"/>
      <c r="L68" s="293"/>
    </row>
    <row r="69" spans="1:12">
      <c r="A69" s="296"/>
      <c r="B69" s="522"/>
      <c r="C69" s="297"/>
      <c r="D69" s="524"/>
      <c r="E69" s="294" t="s">
        <v>995</v>
      </c>
      <c r="F69" s="294"/>
      <c r="G69" s="294"/>
      <c r="H69" s="294"/>
      <c r="I69" s="524"/>
      <c r="J69" s="525"/>
      <c r="K69" s="525"/>
      <c r="L69" s="297"/>
    </row>
    <row r="70" spans="1:12">
      <c r="A70" s="296"/>
      <c r="B70" s="522"/>
      <c r="C70" s="297"/>
      <c r="D70" s="524"/>
      <c r="E70" s="294" t="s">
        <v>996</v>
      </c>
      <c r="F70" s="294" t="s">
        <v>1094</v>
      </c>
      <c r="G70" s="295" t="s">
        <v>338</v>
      </c>
      <c r="H70" s="294" t="s">
        <v>337</v>
      </c>
      <c r="I70" s="524"/>
      <c r="J70" s="525"/>
      <c r="K70" s="525"/>
      <c r="L70" s="297"/>
    </row>
    <row r="71" spans="1:12">
      <c r="A71" s="296"/>
      <c r="B71" s="522"/>
      <c r="C71" s="297"/>
      <c r="D71" s="524"/>
      <c r="E71" s="294" t="s">
        <v>997</v>
      </c>
      <c r="F71" s="294"/>
      <c r="G71" s="294"/>
      <c r="H71" s="294"/>
      <c r="I71" s="524"/>
      <c r="J71" s="525"/>
      <c r="K71" s="525"/>
      <c r="L71" s="297"/>
    </row>
    <row r="72" spans="1:12">
      <c r="A72" s="298"/>
      <c r="B72" s="523"/>
      <c r="C72" s="299"/>
      <c r="D72" s="524"/>
      <c r="E72" s="294" t="s">
        <v>1001</v>
      </c>
      <c r="F72" s="294"/>
      <c r="G72" s="294"/>
      <c r="H72" s="294"/>
      <c r="I72" s="524"/>
      <c r="J72" s="525"/>
      <c r="K72" s="525"/>
      <c r="L72" s="299"/>
    </row>
    <row r="73" spans="1:12">
      <c r="A73" s="292">
        <v>40719.440000000002</v>
      </c>
      <c r="B73" s="521" t="s">
        <v>1118</v>
      </c>
      <c r="C73" s="293" t="s">
        <v>1036</v>
      </c>
      <c r="D73" s="525" t="s">
        <v>1119</v>
      </c>
      <c r="E73" s="294" t="s">
        <v>991</v>
      </c>
      <c r="F73" s="294" t="s">
        <v>1120</v>
      </c>
      <c r="G73" s="295" t="s">
        <v>1121</v>
      </c>
      <c r="H73" s="294" t="s">
        <v>1122</v>
      </c>
      <c r="I73" s="524"/>
      <c r="J73" s="525" t="s">
        <v>1123</v>
      </c>
      <c r="K73" s="525"/>
      <c r="L73" s="293"/>
    </row>
    <row r="74" spans="1:12">
      <c r="A74" s="296"/>
      <c r="B74" s="522"/>
      <c r="C74" s="297"/>
      <c r="D74" s="525"/>
      <c r="E74" s="294" t="s">
        <v>995</v>
      </c>
      <c r="F74" s="294"/>
      <c r="G74" s="294"/>
      <c r="H74" s="294"/>
      <c r="I74" s="524"/>
      <c r="J74" s="525"/>
      <c r="K74" s="525"/>
      <c r="L74" s="297"/>
    </row>
    <row r="75" spans="1:12">
      <c r="A75" s="296"/>
      <c r="B75" s="522"/>
      <c r="C75" s="297"/>
      <c r="D75" s="525"/>
      <c r="E75" s="294" t="s">
        <v>996</v>
      </c>
      <c r="F75" s="294" t="s">
        <v>1124</v>
      </c>
      <c r="G75" s="294" t="s">
        <v>1125</v>
      </c>
      <c r="H75" s="294" t="s">
        <v>1126</v>
      </c>
      <c r="I75" s="524"/>
      <c r="J75" s="525"/>
      <c r="K75" s="525"/>
      <c r="L75" s="297"/>
    </row>
    <row r="76" spans="1:12">
      <c r="A76" s="296"/>
      <c r="B76" s="522"/>
      <c r="C76" s="297"/>
      <c r="D76" s="525"/>
      <c r="E76" s="294" t="s">
        <v>997</v>
      </c>
      <c r="F76" s="294"/>
      <c r="G76" s="294"/>
      <c r="H76" s="294"/>
      <c r="I76" s="524"/>
      <c r="J76" s="525"/>
      <c r="K76" s="525"/>
      <c r="L76" s="297"/>
    </row>
    <row r="77" spans="1:12">
      <c r="A77" s="298"/>
      <c r="B77" s="523"/>
      <c r="C77" s="299"/>
      <c r="D77" s="525"/>
      <c r="E77" s="294" t="s">
        <v>1001</v>
      </c>
      <c r="F77" s="294"/>
      <c r="G77" s="294"/>
      <c r="H77" s="294"/>
      <c r="I77" s="524"/>
      <c r="J77" s="525"/>
      <c r="K77" s="525"/>
      <c r="L77" s="299"/>
    </row>
    <row r="78" spans="1:12">
      <c r="A78" s="292">
        <v>40689.436377314814</v>
      </c>
      <c r="B78" s="521" t="s">
        <v>12</v>
      </c>
      <c r="C78" s="293" t="s">
        <v>989</v>
      </c>
      <c r="D78" s="524" t="s">
        <v>990</v>
      </c>
      <c r="E78" s="294" t="s">
        <v>991</v>
      </c>
      <c r="F78" s="294" t="s">
        <v>992</v>
      </c>
      <c r="G78" s="295" t="s">
        <v>217</v>
      </c>
      <c r="H78" s="294" t="s">
        <v>216</v>
      </c>
      <c r="I78" s="524"/>
      <c r="J78" s="525" t="s">
        <v>993</v>
      </c>
      <c r="K78" s="525"/>
      <c r="L78" s="293" t="s">
        <v>994</v>
      </c>
    </row>
    <row r="79" spans="1:12">
      <c r="A79" s="296"/>
      <c r="B79" s="522"/>
      <c r="C79" s="297"/>
      <c r="D79" s="524"/>
      <c r="E79" s="294" t="s">
        <v>995</v>
      </c>
      <c r="F79" s="294"/>
      <c r="G79" s="294"/>
      <c r="H79" s="294"/>
      <c r="I79" s="524"/>
      <c r="J79" s="525"/>
      <c r="K79" s="525"/>
      <c r="L79" s="297"/>
    </row>
    <row r="80" spans="1:12">
      <c r="A80" s="296"/>
      <c r="B80" s="522"/>
      <c r="C80" s="297"/>
      <c r="D80" s="524"/>
      <c r="E80" s="294" t="s">
        <v>996</v>
      </c>
      <c r="F80" s="294"/>
      <c r="G80" s="294"/>
      <c r="H80" s="294"/>
      <c r="I80" s="524"/>
      <c r="J80" s="525"/>
      <c r="K80" s="525"/>
      <c r="L80" s="297"/>
    </row>
    <row r="81" spans="1:12">
      <c r="A81" s="296"/>
      <c r="B81" s="522"/>
      <c r="C81" s="297"/>
      <c r="D81" s="524"/>
      <c r="E81" s="294" t="s">
        <v>997</v>
      </c>
      <c r="F81" s="294" t="s">
        <v>998</v>
      </c>
      <c r="G81" s="295" t="s">
        <v>999</v>
      </c>
      <c r="H81" s="294" t="s">
        <v>1000</v>
      </c>
      <c r="I81" s="524"/>
      <c r="J81" s="525"/>
      <c r="K81" s="525"/>
      <c r="L81" s="297"/>
    </row>
    <row r="82" spans="1:12">
      <c r="A82" s="298"/>
      <c r="B82" s="523"/>
      <c r="C82" s="299"/>
      <c r="D82" s="524"/>
      <c r="E82" s="294" t="s">
        <v>1001</v>
      </c>
      <c r="F82" s="294" t="s">
        <v>1002</v>
      </c>
      <c r="G82" s="295" t="s">
        <v>1003</v>
      </c>
      <c r="H82" s="294" t="s">
        <v>1004</v>
      </c>
      <c r="I82" s="524"/>
      <c r="J82" s="525"/>
      <c r="K82" s="525"/>
      <c r="L82" s="299"/>
    </row>
    <row r="83" spans="1:12">
      <c r="A83" s="292">
        <v>40708.948009259257</v>
      </c>
      <c r="B83" s="521" t="s">
        <v>1035</v>
      </c>
      <c r="C83" s="293" t="s">
        <v>1036</v>
      </c>
      <c r="D83" s="525" t="s">
        <v>1037</v>
      </c>
      <c r="E83" s="294" t="s">
        <v>991</v>
      </c>
      <c r="F83" s="294" t="s">
        <v>1038</v>
      </c>
      <c r="G83" s="295" t="s">
        <v>1039</v>
      </c>
      <c r="H83" s="294" t="s">
        <v>1040</v>
      </c>
      <c r="I83" s="524"/>
      <c r="J83" s="525" t="s">
        <v>1041</v>
      </c>
      <c r="K83" s="525"/>
      <c r="L83" s="293"/>
    </row>
    <row r="84" spans="1:12">
      <c r="A84" s="296"/>
      <c r="B84" s="522"/>
      <c r="C84" s="297"/>
      <c r="D84" s="525"/>
      <c r="E84" s="294" t="s">
        <v>995</v>
      </c>
      <c r="F84" s="294"/>
      <c r="G84" s="294"/>
      <c r="H84" s="294"/>
      <c r="I84" s="524"/>
      <c r="J84" s="525"/>
      <c r="K84" s="525"/>
      <c r="L84" s="297"/>
    </row>
    <row r="85" spans="1:12">
      <c r="A85" s="296"/>
      <c r="B85" s="522"/>
      <c r="C85" s="297"/>
      <c r="D85" s="525"/>
      <c r="E85" s="294" t="s">
        <v>996</v>
      </c>
      <c r="F85" s="294" t="s">
        <v>1042</v>
      </c>
      <c r="G85" s="295" t="s">
        <v>1043</v>
      </c>
      <c r="H85" s="294" t="s">
        <v>1044</v>
      </c>
      <c r="I85" s="524"/>
      <c r="J85" s="525"/>
      <c r="K85" s="525"/>
      <c r="L85" s="297"/>
    </row>
    <row r="86" spans="1:12">
      <c r="A86" s="296"/>
      <c r="B86" s="522"/>
      <c r="C86" s="297"/>
      <c r="D86" s="525"/>
      <c r="E86" s="294" t="s">
        <v>997</v>
      </c>
      <c r="F86" s="294"/>
      <c r="G86" s="294"/>
      <c r="H86" s="294"/>
      <c r="I86" s="524"/>
      <c r="J86" s="525"/>
      <c r="K86" s="525"/>
      <c r="L86" s="297"/>
    </row>
    <row r="87" spans="1:12">
      <c r="A87" s="298"/>
      <c r="B87" s="523"/>
      <c r="C87" s="299"/>
      <c r="D87" s="525"/>
      <c r="E87" s="294" t="s">
        <v>1001</v>
      </c>
      <c r="F87" s="294"/>
      <c r="G87" s="294"/>
      <c r="H87" s="294"/>
      <c r="I87" s="524"/>
      <c r="J87" s="525"/>
      <c r="K87" s="525"/>
      <c r="L87" s="299"/>
    </row>
    <row r="88" spans="1:12">
      <c r="A88" s="292">
        <v>40735.438969907409</v>
      </c>
      <c r="B88" s="521" t="s">
        <v>752</v>
      </c>
      <c r="C88" s="293" t="s">
        <v>1036</v>
      </c>
      <c r="D88" s="525" t="s">
        <v>1149</v>
      </c>
      <c r="E88" s="294" t="s">
        <v>991</v>
      </c>
      <c r="F88" s="294" t="s">
        <v>1150</v>
      </c>
      <c r="G88" s="295" t="s">
        <v>1151</v>
      </c>
      <c r="H88" s="294" t="s">
        <v>1152</v>
      </c>
      <c r="I88" s="524"/>
      <c r="J88" s="525" t="s">
        <v>1153</v>
      </c>
      <c r="K88" s="525"/>
      <c r="L88" s="293" t="s">
        <v>994</v>
      </c>
    </row>
    <row r="89" spans="1:12">
      <c r="A89" s="296"/>
      <c r="B89" s="522"/>
      <c r="C89" s="297"/>
      <c r="D89" s="525"/>
      <c r="E89" s="294" t="s">
        <v>995</v>
      </c>
      <c r="F89" s="294"/>
      <c r="G89" s="294"/>
      <c r="H89" s="294"/>
      <c r="I89" s="524"/>
      <c r="J89" s="525"/>
      <c r="K89" s="525"/>
      <c r="L89" s="297"/>
    </row>
    <row r="90" spans="1:12">
      <c r="A90" s="296"/>
      <c r="B90" s="522"/>
      <c r="C90" s="297"/>
      <c r="D90" s="525"/>
      <c r="E90" s="294" t="s">
        <v>996</v>
      </c>
      <c r="F90" s="294" t="s">
        <v>1150</v>
      </c>
      <c r="G90" s="295" t="s">
        <v>1151</v>
      </c>
      <c r="H90" s="294" t="s">
        <v>1152</v>
      </c>
      <c r="I90" s="524"/>
      <c r="J90" s="525"/>
      <c r="K90" s="525"/>
      <c r="L90" s="297"/>
    </row>
    <row r="91" spans="1:12">
      <c r="A91" s="296"/>
      <c r="B91" s="522"/>
      <c r="C91" s="297"/>
      <c r="D91" s="525"/>
      <c r="E91" s="294" t="s">
        <v>997</v>
      </c>
      <c r="F91" s="294"/>
      <c r="G91" s="294"/>
      <c r="H91" s="294"/>
      <c r="I91" s="524"/>
      <c r="J91" s="525"/>
      <c r="K91" s="525"/>
      <c r="L91" s="297"/>
    </row>
    <row r="92" spans="1:12">
      <c r="A92" s="298"/>
      <c r="B92" s="523"/>
      <c r="C92" s="299"/>
      <c r="D92" s="525"/>
      <c r="E92" s="294" t="s">
        <v>1001</v>
      </c>
      <c r="F92" s="294"/>
      <c r="G92" s="294"/>
      <c r="H92" s="294"/>
      <c r="I92" s="524"/>
      <c r="J92" s="525"/>
      <c r="K92" s="525"/>
      <c r="L92" s="299"/>
    </row>
    <row r="93" spans="1:12">
      <c r="A93" s="293"/>
      <c r="B93" s="521" t="s">
        <v>125</v>
      </c>
      <c r="C93" s="293" t="s">
        <v>1097</v>
      </c>
      <c r="D93" s="525" t="s">
        <v>1154</v>
      </c>
      <c r="E93" s="294" t="s">
        <v>991</v>
      </c>
      <c r="F93" s="294" t="s">
        <v>804</v>
      </c>
      <c r="G93" s="295" t="s">
        <v>1155</v>
      </c>
      <c r="H93" s="294" t="s">
        <v>1156</v>
      </c>
      <c r="I93" s="525" t="s">
        <v>1157</v>
      </c>
      <c r="J93" s="525" t="s">
        <v>1158</v>
      </c>
      <c r="K93" s="527" t="s">
        <v>1159</v>
      </c>
      <c r="L93" s="293" t="s">
        <v>994</v>
      </c>
    </row>
    <row r="94" spans="1:12">
      <c r="A94" s="297"/>
      <c r="B94" s="522"/>
      <c r="C94" s="297"/>
      <c r="D94" s="524"/>
      <c r="E94" s="294" t="s">
        <v>995</v>
      </c>
      <c r="F94" s="294" t="s">
        <v>1160</v>
      </c>
      <c r="G94" s="295" t="s">
        <v>1161</v>
      </c>
      <c r="H94" s="294" t="s">
        <v>1162</v>
      </c>
      <c r="I94" s="524"/>
      <c r="J94" s="525"/>
      <c r="K94" s="528"/>
      <c r="L94" s="297"/>
    </row>
    <row r="95" spans="1:12">
      <c r="A95" s="297"/>
      <c r="B95" s="522"/>
      <c r="C95" s="297"/>
      <c r="D95" s="524"/>
      <c r="E95" s="294" t="s">
        <v>996</v>
      </c>
      <c r="F95" s="294" t="s">
        <v>1163</v>
      </c>
      <c r="G95" s="295" t="s">
        <v>1164</v>
      </c>
      <c r="H95" s="294" t="s">
        <v>1165</v>
      </c>
      <c r="I95" s="524"/>
      <c r="J95" s="525"/>
      <c r="K95" s="528"/>
      <c r="L95" s="297"/>
    </row>
    <row r="96" spans="1:12">
      <c r="A96" s="297"/>
      <c r="B96" s="522"/>
      <c r="C96" s="297"/>
      <c r="D96" s="524"/>
      <c r="E96" s="294" t="s">
        <v>997</v>
      </c>
      <c r="F96" s="294" t="s">
        <v>1166</v>
      </c>
      <c r="G96" s="295" t="s">
        <v>1167</v>
      </c>
      <c r="H96" s="294" t="s">
        <v>1168</v>
      </c>
      <c r="I96" s="524"/>
      <c r="J96" s="525"/>
      <c r="K96" s="528"/>
      <c r="L96" s="297"/>
    </row>
    <row r="97" spans="1:12">
      <c r="A97" s="299"/>
      <c r="B97" s="523"/>
      <c r="C97" s="299"/>
      <c r="D97" s="524"/>
      <c r="E97" s="294" t="s">
        <v>1001</v>
      </c>
      <c r="F97" s="294"/>
      <c r="G97" s="294"/>
      <c r="H97" s="294"/>
      <c r="I97" s="524"/>
      <c r="J97" s="525"/>
      <c r="K97" s="529"/>
      <c r="L97" s="299"/>
    </row>
  </sheetData>
  <mergeCells count="95">
    <mergeCell ref="I18:I22"/>
    <mergeCell ref="D13:D17"/>
    <mergeCell ref="D8:D12"/>
    <mergeCell ref="D28:D32"/>
    <mergeCell ref="I23:I27"/>
    <mergeCell ref="I13:I17"/>
    <mergeCell ref="I28:I32"/>
    <mergeCell ref="D23:D27"/>
    <mergeCell ref="D93:D97"/>
    <mergeCell ref="D78:D82"/>
    <mergeCell ref="I43:I47"/>
    <mergeCell ref="D88:D92"/>
    <mergeCell ref="D73:D77"/>
    <mergeCell ref="D83:D87"/>
    <mergeCell ref="D63:D67"/>
    <mergeCell ref="D68:D72"/>
    <mergeCell ref="I68:I72"/>
    <mergeCell ref="K3:K7"/>
    <mergeCell ref="K48:K52"/>
    <mergeCell ref="K18:K22"/>
    <mergeCell ref="K28:K32"/>
    <mergeCell ref="K38:K42"/>
    <mergeCell ref="K13:K17"/>
    <mergeCell ref="K8:K12"/>
    <mergeCell ref="K43:K47"/>
    <mergeCell ref="K33:K37"/>
    <mergeCell ref="K23:K27"/>
    <mergeCell ref="K93:K97"/>
    <mergeCell ref="I73:I77"/>
    <mergeCell ref="I93:I97"/>
    <mergeCell ref="J93:J97"/>
    <mergeCell ref="I78:I82"/>
    <mergeCell ref="J88:J92"/>
    <mergeCell ref="I83:I87"/>
    <mergeCell ref="K88:K92"/>
    <mergeCell ref="I88:I92"/>
    <mergeCell ref="J73:J77"/>
    <mergeCell ref="K83:K87"/>
    <mergeCell ref="K78:K82"/>
    <mergeCell ref="J63:J67"/>
    <mergeCell ref="I63:I67"/>
    <mergeCell ref="J68:J72"/>
    <mergeCell ref="K68:K72"/>
    <mergeCell ref="J53:J57"/>
    <mergeCell ref="J58:J62"/>
    <mergeCell ref="I58:I62"/>
    <mergeCell ref="I53:I57"/>
    <mergeCell ref="K58:K62"/>
    <mergeCell ref="J83:J87"/>
    <mergeCell ref="K73:K77"/>
    <mergeCell ref="B43:B47"/>
    <mergeCell ref="B68:B72"/>
    <mergeCell ref="B58:B62"/>
    <mergeCell ref="J48:J52"/>
    <mergeCell ref="I48:I52"/>
    <mergeCell ref="J43:J47"/>
    <mergeCell ref="D48:D52"/>
    <mergeCell ref="D53:D57"/>
    <mergeCell ref="D58:D62"/>
    <mergeCell ref="K53:K57"/>
    <mergeCell ref="B63:B67"/>
    <mergeCell ref="B53:B57"/>
    <mergeCell ref="K63:K67"/>
    <mergeCell ref="J78:J82"/>
    <mergeCell ref="B48:B52"/>
    <mergeCell ref="J33:J37"/>
    <mergeCell ref="J23:J27"/>
    <mergeCell ref="D43:D47"/>
    <mergeCell ref="B28:B32"/>
    <mergeCell ref="J38:J42"/>
    <mergeCell ref="D33:D37"/>
    <mergeCell ref="D38:D42"/>
    <mergeCell ref="B38:B42"/>
    <mergeCell ref="I38:I42"/>
    <mergeCell ref="B3:B7"/>
    <mergeCell ref="B23:B27"/>
    <mergeCell ref="B13:B17"/>
    <mergeCell ref="I33:I37"/>
    <mergeCell ref="J28:J32"/>
    <mergeCell ref="J13:J17"/>
    <mergeCell ref="B8:B12"/>
    <mergeCell ref="B18:B22"/>
    <mergeCell ref="B33:B37"/>
    <mergeCell ref="J3:J7"/>
    <mergeCell ref="D3:D7"/>
    <mergeCell ref="J8:J12"/>
    <mergeCell ref="J18:J22"/>
    <mergeCell ref="D18:D22"/>
    <mergeCell ref="I3:I7"/>
    <mergeCell ref="I8:I12"/>
    <mergeCell ref="B93:B97"/>
    <mergeCell ref="B88:B92"/>
    <mergeCell ref="B83:B87"/>
    <mergeCell ref="B73:B77"/>
    <mergeCell ref="B78:B82"/>
  </mergeCells>
  <phoneticPr fontId="21" type="noConversion"/>
  <hyperlinks>
    <hyperlink ref="G53" r:id="rId1"/>
    <hyperlink ref="G23" r:id="rId2"/>
    <hyperlink ref="G24" r:id="rId3"/>
    <hyperlink ref="G81" r:id="rId4"/>
    <hyperlink ref="G78" r:id="rId5"/>
    <hyperlink ref="G82" r:id="rId6"/>
    <hyperlink ref="G47" r:id="rId7"/>
    <hyperlink ref="G93" r:id="rId8"/>
    <hyperlink ref="G94" r:id="rId9"/>
    <hyperlink ref="G95" r:id="rId10"/>
    <hyperlink ref="G96" r:id="rId11"/>
    <hyperlink ref="G90" r:id="rId12"/>
    <hyperlink ref="G88" r:id="rId13"/>
    <hyperlink ref="G11" r:id="rId14"/>
    <hyperlink ref="G9" r:id="rId15"/>
    <hyperlink ref="G8" r:id="rId16"/>
    <hyperlink ref="G19" r:id="rId17"/>
    <hyperlink ref="G18" r:id="rId18"/>
    <hyperlink ref="G64" r:id="rId19"/>
    <hyperlink ref="G63" r:id="rId20"/>
    <hyperlink ref="G73" r:id="rId21"/>
    <hyperlink ref="G60" r:id="rId22"/>
    <hyperlink ref="G58" r:id="rId23"/>
    <hyperlink ref="G6" r:id="rId24"/>
    <hyperlink ref="G5" r:id="rId25"/>
    <hyperlink ref="G4" r:id="rId26"/>
    <hyperlink ref="G3" r:id="rId27"/>
    <hyperlink ref="G27" r:id="rId28"/>
    <hyperlink ref="G55" r:id="rId29"/>
    <hyperlink ref="G70" r:id="rId30"/>
    <hyperlink ref="G68" r:id="rId31"/>
    <hyperlink ref="G15" r:id="rId32"/>
    <hyperlink ref="G13" r:id="rId33"/>
    <hyperlink ref="G36" r:id="rId34"/>
    <hyperlink ref="G35" r:id="rId35"/>
    <hyperlink ref="G33" r:id="rId36"/>
    <hyperlink ref="G51" r:id="rId37"/>
    <hyperlink ref="G50" r:id="rId38"/>
    <hyperlink ref="G48" r:id="rId39"/>
    <hyperlink ref="G85" r:id="rId40"/>
    <hyperlink ref="G83" r:id="rId41"/>
    <hyperlink ref="G31" r:id="rId42"/>
    <hyperlink ref="G28" r:id="rId43"/>
    <hyperlink ref="G39" r:id="rId44"/>
    <hyperlink ref="G38" r:id="rId45"/>
    <hyperlink ref="G46" r:id="rId46"/>
    <hyperlink ref="G44" r:id="rId47"/>
    <hyperlink ref="G43" r:id="rId48"/>
    <hyperlink ref="G42" r:id="rId49"/>
  </hyperlinks>
  <pageMargins left="0.7" right="0.7" top="0.75" bottom="0.75" header="0.3" footer="0.3"/>
  <pageSetup paperSize="9" scale="90" orientation="landscape" r:id="rId50"/>
  <headerFooter>
    <oddHeader>&amp;CSouthern Counties Women's Lacrosse Association
Contacts 2011/12&amp;R&amp;G</oddHeader>
  </headerFooter>
  <rowBreaks count="2" manualBreakCount="2">
    <brk id="12" max="7" man="1"/>
    <brk id="62" max="7" man="1"/>
  </rowBreaks>
  <colBreaks count="1" manualBreakCount="1">
    <brk id="8" max="1048575" man="1"/>
  </colBreaks>
  <legacyDrawingHF r:id="rId51"/>
</worksheet>
</file>

<file path=xl/worksheets/sheet23.xml><?xml version="1.0" encoding="utf-8"?>
<worksheet xmlns="http://schemas.openxmlformats.org/spreadsheetml/2006/main" xmlns:r="http://schemas.openxmlformats.org/officeDocument/2006/relationships">
  <dimension ref="A1:AV154"/>
  <sheetViews>
    <sheetView topLeftCell="A31" zoomScale="60" zoomScaleNormal="60" workbookViewId="0">
      <selection activeCell="W60" sqref="W60"/>
    </sheetView>
  </sheetViews>
  <sheetFormatPr defaultColWidth="10.77734375" defaultRowHeight="15.75"/>
  <cols>
    <col min="1" max="2" width="5.44140625" customWidth="1"/>
    <col min="3" max="3" width="20" style="328" bestFit="1" customWidth="1"/>
    <col min="4" max="4" width="17.109375" style="317" bestFit="1" customWidth="1"/>
    <col min="5" max="5" width="4.109375" style="52" customWidth="1"/>
    <col min="6" max="6" width="5" style="317" customWidth="1"/>
    <col min="7" max="7" width="3.6640625" style="52" customWidth="1"/>
    <col min="8" max="8" width="17.109375" style="373" bestFit="1" customWidth="1"/>
    <col min="9" max="9" width="4.109375" customWidth="1"/>
    <col min="10" max="10" width="17.109375" style="393" bestFit="1" customWidth="1"/>
    <col min="11" max="11" width="6.109375" style="2" customWidth="1"/>
    <col min="12" max="12" width="17.109375" style="393" bestFit="1" customWidth="1"/>
    <col min="13" max="13" width="2.77734375" style="2" customWidth="1"/>
    <col min="14" max="14" width="14.88671875" style="2" hidden="1" customWidth="1"/>
    <col min="15" max="15" width="11.5546875" style="393" customWidth="1"/>
    <col min="16" max="16" width="3.21875" style="2" customWidth="1"/>
    <col min="17" max="17" width="4" style="125" customWidth="1"/>
    <col min="18" max="21" width="6.77734375" hidden="1" customWidth="1"/>
    <col min="22" max="22" width="3.5546875" customWidth="1"/>
    <col min="23" max="23" width="9" customWidth="1"/>
    <col min="24" max="24" width="9.6640625" customWidth="1"/>
    <col min="25" max="25" width="5.5546875" customWidth="1"/>
    <col min="26" max="27" width="3.5546875" customWidth="1"/>
    <col min="28" max="28" width="5.88671875" customWidth="1"/>
    <col min="29" max="31" width="3.5546875" customWidth="1"/>
    <col min="32" max="32" width="6.88671875" customWidth="1"/>
    <col min="33" max="35" width="3.5546875" customWidth="1"/>
    <col min="36" max="36" width="5" customWidth="1"/>
    <col min="37" max="39" width="3.44140625" customWidth="1"/>
    <col min="40" max="40" width="5.5546875" customWidth="1"/>
    <col min="41" max="43" width="3.44140625" customWidth="1"/>
    <col min="44" max="44" width="5.77734375" customWidth="1"/>
    <col min="45" max="47" width="3.44140625" customWidth="1"/>
    <col min="48" max="48" width="5.21875" customWidth="1"/>
    <col min="49" max="49" width="3.44140625" customWidth="1"/>
    <col min="50" max="50" width="5.109375" customWidth="1"/>
    <col min="51" max="51" width="4.88671875" customWidth="1"/>
  </cols>
  <sheetData>
    <row r="1" spans="1:48" s="11" customFormat="1">
      <c r="A1" s="10" t="s">
        <v>14</v>
      </c>
      <c r="B1" s="10"/>
      <c r="C1" s="390" t="s">
        <v>896</v>
      </c>
      <c r="D1" s="51">
        <v>3</v>
      </c>
      <c r="E1" s="50" t="s">
        <v>9</v>
      </c>
      <c r="F1" s="251" t="s">
        <v>961</v>
      </c>
      <c r="G1" s="251"/>
      <c r="H1" s="430">
        <v>3</v>
      </c>
      <c r="I1" s="10" t="s">
        <v>7</v>
      </c>
      <c r="J1" s="432" t="s">
        <v>951</v>
      </c>
      <c r="K1" s="11">
        <v>4</v>
      </c>
      <c r="L1" s="495" t="s">
        <v>150</v>
      </c>
      <c r="M1" s="496"/>
      <c r="N1" s="496"/>
      <c r="O1" s="497"/>
      <c r="Q1" s="125"/>
      <c r="R1"/>
      <c r="S1" t="s">
        <v>946</v>
      </c>
      <c r="T1" t="s">
        <v>947</v>
      </c>
      <c r="V1"/>
      <c r="W1" t="s">
        <v>948</v>
      </c>
      <c r="X1" t="s">
        <v>949</v>
      </c>
      <c r="Y1" t="s">
        <v>947</v>
      </c>
      <c r="Z1"/>
    </row>
    <row r="2" spans="1:48" s="11" customFormat="1">
      <c r="A2" s="10" t="s">
        <v>13</v>
      </c>
      <c r="B2" s="10"/>
      <c r="C2" s="390" t="s">
        <v>19</v>
      </c>
      <c r="D2" s="51">
        <v>3</v>
      </c>
      <c r="E2" s="50" t="s">
        <v>20</v>
      </c>
      <c r="F2" s="251" t="s">
        <v>1192</v>
      </c>
      <c r="G2" s="251"/>
      <c r="H2" s="430">
        <v>3</v>
      </c>
      <c r="I2" s="10" t="s">
        <v>11</v>
      </c>
      <c r="J2" s="390" t="s">
        <v>6</v>
      </c>
      <c r="K2" s="11">
        <v>4</v>
      </c>
      <c r="L2" s="498" t="s">
        <v>151</v>
      </c>
      <c r="M2" s="499"/>
      <c r="N2" s="499"/>
      <c r="O2" s="500"/>
      <c r="Q2" s="125"/>
      <c r="R2" t="s">
        <v>14</v>
      </c>
      <c r="S2">
        <v>4</v>
      </c>
      <c r="T2">
        <v>3</v>
      </c>
      <c r="V2" s="255" t="s">
        <v>14</v>
      </c>
      <c r="W2" s="255">
        <v>2</v>
      </c>
      <c r="X2" s="255">
        <v>2</v>
      </c>
      <c r="Y2" s="255">
        <v>3</v>
      </c>
      <c r="Z2">
        <f>SUM(W2:Y2)</f>
        <v>7</v>
      </c>
    </row>
    <row r="3" spans="1:48" s="11" customFormat="1" ht="16.5" thickBot="1">
      <c r="A3" s="50" t="s">
        <v>23</v>
      </c>
      <c r="B3" s="50"/>
      <c r="C3" s="390" t="s">
        <v>39</v>
      </c>
      <c r="D3" s="51">
        <v>4</v>
      </c>
      <c r="E3" s="50" t="s">
        <v>18</v>
      </c>
      <c r="F3" s="251" t="s">
        <v>8</v>
      </c>
      <c r="G3" s="251"/>
      <c r="H3" s="430">
        <v>4</v>
      </c>
      <c r="I3" s="50"/>
      <c r="J3" s="390"/>
      <c r="K3" s="51"/>
      <c r="L3" s="501" t="s">
        <v>152</v>
      </c>
      <c r="M3" s="501"/>
      <c r="N3" s="501"/>
      <c r="O3" s="502"/>
      <c r="Q3" s="125"/>
      <c r="R3" t="s">
        <v>13</v>
      </c>
      <c r="S3">
        <v>3</v>
      </c>
      <c r="T3">
        <v>4</v>
      </c>
      <c r="V3" s="255" t="s">
        <v>13</v>
      </c>
      <c r="W3" s="255">
        <v>2</v>
      </c>
      <c r="X3" s="255">
        <v>1</v>
      </c>
      <c r="Y3" s="255">
        <v>4</v>
      </c>
      <c r="Z3">
        <f t="shared" ref="Z3:Z9" si="0">SUM(W3:Y3)</f>
        <v>7</v>
      </c>
    </row>
    <row r="4" spans="1:48" s="11" customFormat="1">
      <c r="A4" s="50"/>
      <c r="B4" s="50"/>
      <c r="C4" s="426"/>
      <c r="D4" s="51"/>
      <c r="E4" s="50"/>
      <c r="F4" s="51"/>
      <c r="G4" s="52"/>
      <c r="H4" s="431"/>
      <c r="I4" s="50"/>
      <c r="J4" s="391"/>
      <c r="K4" s="51"/>
      <c r="L4" s="328"/>
      <c r="M4"/>
      <c r="N4"/>
      <c r="O4" s="328"/>
      <c r="Q4" s="125"/>
      <c r="R4" t="s">
        <v>23</v>
      </c>
      <c r="S4">
        <v>4</v>
      </c>
      <c r="T4">
        <v>3</v>
      </c>
      <c r="V4" s="255" t="s">
        <v>23</v>
      </c>
      <c r="W4" s="255">
        <v>2</v>
      </c>
      <c r="X4" s="255">
        <v>2</v>
      </c>
      <c r="Y4" s="255">
        <v>3</v>
      </c>
      <c r="Z4">
        <f t="shared" si="0"/>
        <v>7</v>
      </c>
    </row>
    <row r="5" spans="1:48">
      <c r="C5" s="313"/>
      <c r="D5" s="245"/>
      <c r="E5" s="246"/>
      <c r="F5" s="245"/>
      <c r="G5" s="246"/>
      <c r="H5" s="412"/>
      <c r="I5" s="245"/>
      <c r="J5" s="313"/>
      <c r="K5" s="245"/>
      <c r="L5" s="313"/>
      <c r="M5" s="245"/>
      <c r="N5" s="245"/>
      <c r="O5" s="313"/>
      <c r="P5"/>
      <c r="R5" t="s">
        <v>9</v>
      </c>
      <c r="S5">
        <v>3</v>
      </c>
      <c r="T5">
        <v>4</v>
      </c>
      <c r="V5" s="255" t="s">
        <v>9</v>
      </c>
      <c r="W5" s="255">
        <v>2</v>
      </c>
      <c r="X5" s="255">
        <v>1</v>
      </c>
      <c r="Y5" s="255">
        <v>4</v>
      </c>
      <c r="Z5">
        <f t="shared" si="0"/>
        <v>7</v>
      </c>
    </row>
    <row r="6" spans="1:48" ht="16.5" thickBot="1">
      <c r="A6" s="6"/>
      <c r="B6" s="6"/>
      <c r="C6" s="392" t="s">
        <v>50</v>
      </c>
      <c r="D6" s="530" t="s">
        <v>47</v>
      </c>
      <c r="E6" s="504"/>
      <c r="F6" s="504"/>
      <c r="G6" s="504"/>
      <c r="H6" s="531"/>
      <c r="I6" s="7"/>
      <c r="J6" s="392" t="s">
        <v>48</v>
      </c>
      <c r="K6" s="7"/>
      <c r="L6" s="392" t="s">
        <v>46</v>
      </c>
      <c r="M6" s="7"/>
      <c r="N6" s="7" t="s">
        <v>49</v>
      </c>
      <c r="O6" s="392" t="s">
        <v>126</v>
      </c>
      <c r="R6" s="17" t="s">
        <v>20</v>
      </c>
      <c r="S6">
        <v>4</v>
      </c>
      <c r="T6">
        <v>3</v>
      </c>
      <c r="V6" s="255" t="s">
        <v>20</v>
      </c>
      <c r="W6" s="255">
        <v>1</v>
      </c>
      <c r="X6" s="255">
        <v>3</v>
      </c>
      <c r="Y6" s="255">
        <v>3</v>
      </c>
      <c r="Z6">
        <f t="shared" si="0"/>
        <v>7</v>
      </c>
    </row>
    <row r="7" spans="1:48">
      <c r="A7" t="s">
        <v>2</v>
      </c>
      <c r="D7" s="310" t="s">
        <v>2</v>
      </c>
      <c r="F7" s="310"/>
      <c r="H7" s="375"/>
      <c r="I7" s="310"/>
      <c r="K7" s="310"/>
      <c r="M7" s="310"/>
      <c r="N7" s="310"/>
      <c r="P7"/>
      <c r="Q7" s="46"/>
      <c r="R7" t="s">
        <v>18</v>
      </c>
      <c r="S7">
        <v>3</v>
      </c>
      <c r="T7">
        <v>4</v>
      </c>
      <c r="V7" s="255" t="s">
        <v>18</v>
      </c>
      <c r="W7" s="255">
        <v>1</v>
      </c>
      <c r="X7" s="255">
        <v>2</v>
      </c>
      <c r="Y7" s="255">
        <v>4</v>
      </c>
      <c r="Z7">
        <f t="shared" si="0"/>
        <v>7</v>
      </c>
    </row>
    <row r="8" spans="1:48" s="245" customFormat="1">
      <c r="A8" s="245" t="s">
        <v>13</v>
      </c>
      <c r="B8" s="245" t="s">
        <v>7</v>
      </c>
      <c r="C8" s="434" t="s">
        <v>1182</v>
      </c>
      <c r="D8" s="315" t="str">
        <f>$C$2</f>
        <v>Clapham</v>
      </c>
      <c r="E8" s="246">
        <v>3</v>
      </c>
      <c r="F8" s="315" t="s">
        <v>45</v>
      </c>
      <c r="G8" s="246">
        <v>13</v>
      </c>
      <c r="H8" s="376" t="str">
        <f>$J$1</f>
        <v>Blackheath Legends</v>
      </c>
      <c r="I8" s="247"/>
      <c r="J8" s="394" t="str">
        <f>$J$2</f>
        <v>Putney</v>
      </c>
      <c r="K8" s="247"/>
      <c r="L8" s="399" t="str">
        <f>$C$2</f>
        <v>Clapham</v>
      </c>
      <c r="M8" s="247"/>
      <c r="N8" s="247"/>
      <c r="O8" s="435">
        <v>0.45833333333333331</v>
      </c>
      <c r="P8" s="247"/>
      <c r="Q8" s="247"/>
      <c r="R8" s="245" t="s">
        <v>7</v>
      </c>
      <c r="S8" s="245">
        <v>4</v>
      </c>
      <c r="T8" s="245">
        <v>3</v>
      </c>
      <c r="V8" s="436" t="s">
        <v>7</v>
      </c>
      <c r="W8" s="436">
        <v>2</v>
      </c>
      <c r="X8" s="436">
        <v>2</v>
      </c>
      <c r="Y8" s="436">
        <v>3</v>
      </c>
      <c r="Z8" s="245">
        <f t="shared" si="0"/>
        <v>7</v>
      </c>
    </row>
    <row r="9" spans="1:48" s="320" customFormat="1">
      <c r="A9" s="320" t="s">
        <v>14</v>
      </c>
      <c r="B9" s="320" t="s">
        <v>11</v>
      </c>
      <c r="C9" s="314"/>
      <c r="D9" s="321" t="str">
        <f>$C$1</f>
        <v>Hatch End Hawks</v>
      </c>
      <c r="E9" s="322">
        <v>7</v>
      </c>
      <c r="F9" s="321" t="s">
        <v>45</v>
      </c>
      <c r="G9" s="322">
        <v>12</v>
      </c>
      <c r="H9" s="377" t="str">
        <f>$J$2</f>
        <v>Putney</v>
      </c>
      <c r="I9" s="321"/>
      <c r="J9" s="397" t="str">
        <f>$C$2</f>
        <v>Clapham</v>
      </c>
      <c r="K9" s="321"/>
      <c r="L9" s="396"/>
      <c r="M9" s="321"/>
      <c r="N9" s="321"/>
      <c r="O9" s="396" t="s">
        <v>127</v>
      </c>
      <c r="P9" s="321"/>
      <c r="Q9" s="324"/>
      <c r="R9" s="320" t="s">
        <v>11</v>
      </c>
      <c r="S9" s="320">
        <v>3</v>
      </c>
      <c r="T9" s="320">
        <v>4</v>
      </c>
      <c r="V9" s="437" t="s">
        <v>11</v>
      </c>
      <c r="W9" s="437">
        <v>2</v>
      </c>
      <c r="X9" s="437">
        <v>1</v>
      </c>
      <c r="Y9" s="437">
        <v>4</v>
      </c>
      <c r="Z9" s="320">
        <f t="shared" si="0"/>
        <v>7</v>
      </c>
    </row>
    <row r="10" spans="1:48">
      <c r="I10" s="310"/>
      <c r="K10" s="310"/>
      <c r="M10" s="310"/>
      <c r="N10" s="310"/>
      <c r="Q10" s="2"/>
    </row>
    <row r="11" spans="1:48" s="245" customFormat="1">
      <c r="A11" s="245" t="s">
        <v>23</v>
      </c>
      <c r="B11" s="245" t="s">
        <v>18</v>
      </c>
      <c r="C11" s="313"/>
      <c r="D11" s="315" t="str">
        <f>$C$3</f>
        <v>Harpenden</v>
      </c>
      <c r="E11" s="246">
        <v>2</v>
      </c>
      <c r="F11" s="315" t="s">
        <v>45</v>
      </c>
      <c r="G11" s="246">
        <v>21</v>
      </c>
      <c r="H11" s="376" t="str">
        <f>$F$3</f>
        <v>Centaurs</v>
      </c>
      <c r="I11" s="247"/>
      <c r="J11" s="394" t="str">
        <f>$F$2</f>
        <v>West London 1</v>
      </c>
      <c r="K11" s="247"/>
      <c r="L11" s="399" t="str">
        <f>$C$3</f>
        <v>Harpenden</v>
      </c>
      <c r="M11" s="247"/>
      <c r="N11" s="247"/>
      <c r="O11" s="435">
        <v>0.45833333333333331</v>
      </c>
      <c r="P11" s="247"/>
      <c r="Q11" s="329"/>
    </row>
    <row r="12" spans="1:48" s="320" customFormat="1">
      <c r="A12" s="320" t="s">
        <v>20</v>
      </c>
      <c r="B12" s="320" t="s">
        <v>9</v>
      </c>
      <c r="C12" s="314"/>
      <c r="D12" s="321" t="str">
        <f>$F$2</f>
        <v>West London 1</v>
      </c>
      <c r="E12" s="322">
        <v>17</v>
      </c>
      <c r="F12" s="321" t="s">
        <v>45</v>
      </c>
      <c r="G12" s="322">
        <v>2</v>
      </c>
      <c r="H12" s="377" t="str">
        <f>$F$1</f>
        <v>Blues</v>
      </c>
      <c r="I12" s="321"/>
      <c r="J12" s="397" t="str">
        <f>$C$3</f>
        <v>Harpenden</v>
      </c>
      <c r="K12" s="321"/>
      <c r="L12" s="396"/>
      <c r="M12" s="321"/>
      <c r="N12" s="321"/>
      <c r="O12" s="396" t="s">
        <v>127</v>
      </c>
      <c r="P12" s="321"/>
      <c r="Q12" s="330"/>
      <c r="V12" s="331"/>
      <c r="W12" s="331" t="s">
        <v>1212</v>
      </c>
      <c r="X12" s="331" t="s">
        <v>1205</v>
      </c>
      <c r="Z12" s="331"/>
      <c r="AA12" s="331"/>
      <c r="AB12" s="331"/>
      <c r="AD12" s="331"/>
      <c r="AE12" s="331"/>
      <c r="AF12" s="331"/>
      <c r="AH12" s="331"/>
      <c r="AI12" s="331"/>
      <c r="AJ12" s="331"/>
      <c r="AL12" s="331"/>
      <c r="AM12" s="331"/>
      <c r="AN12" s="331"/>
      <c r="AP12" s="331"/>
      <c r="AQ12" s="331"/>
      <c r="AR12" s="331"/>
      <c r="AT12" s="331"/>
      <c r="AU12" s="331"/>
      <c r="AV12" s="331"/>
    </row>
    <row r="13" spans="1:48" ht="16.5" thickBot="1">
      <c r="A13" s="3"/>
      <c r="B13" s="3"/>
      <c r="C13" s="389"/>
      <c r="D13" s="4"/>
      <c r="E13" s="3"/>
      <c r="F13" s="4"/>
      <c r="G13" s="3"/>
      <c r="H13" s="378"/>
      <c r="I13" s="4"/>
      <c r="J13" s="398"/>
      <c r="K13" s="4"/>
      <c r="L13" s="398"/>
      <c r="M13" s="4"/>
      <c r="N13" s="4"/>
      <c r="O13" s="398"/>
      <c r="P13"/>
      <c r="U13" s="163"/>
      <c r="V13" s="253"/>
      <c r="W13" s="253" t="s">
        <v>1213</v>
      </c>
      <c r="X13" s="163" t="s">
        <v>1206</v>
      </c>
      <c r="Y13" s="163"/>
      <c r="Z13" s="253"/>
      <c r="AA13" s="253"/>
      <c r="AB13" s="163"/>
      <c r="AC13" s="163"/>
      <c r="AD13" s="253"/>
      <c r="AE13" s="253"/>
      <c r="AF13" s="163"/>
      <c r="AH13" s="253"/>
      <c r="AI13" s="253"/>
      <c r="AJ13" s="163"/>
      <c r="AL13" s="253"/>
      <c r="AM13" s="253"/>
      <c r="AN13" s="163"/>
      <c r="AP13" s="253"/>
      <c r="AQ13" s="253"/>
      <c r="AR13" s="163"/>
      <c r="AT13" s="253"/>
      <c r="AU13" s="253"/>
      <c r="AV13" s="163"/>
    </row>
    <row r="14" spans="1:48">
      <c r="I14" s="310"/>
      <c r="K14" s="310"/>
      <c r="M14" s="310"/>
      <c r="N14" s="310"/>
      <c r="P14"/>
      <c r="Q14" s="46"/>
      <c r="U14" s="163"/>
      <c r="V14" s="163"/>
      <c r="W14" s="163"/>
      <c r="X14" s="163"/>
      <c r="Y14" s="163"/>
      <c r="Z14" s="163"/>
      <c r="AA14" s="163"/>
      <c r="AB14" s="163"/>
      <c r="AC14" s="163"/>
      <c r="AD14" s="163"/>
      <c r="AE14" s="163"/>
      <c r="AF14" s="163"/>
    </row>
    <row r="15" spans="1:48" s="245" customFormat="1">
      <c r="A15" s="245" t="s">
        <v>14</v>
      </c>
      <c r="B15" s="245" t="s">
        <v>13</v>
      </c>
      <c r="C15" s="434" t="s">
        <v>1183</v>
      </c>
      <c r="D15" s="247" t="str">
        <f>$C$1</f>
        <v>Hatch End Hawks</v>
      </c>
      <c r="E15" s="246">
        <v>12</v>
      </c>
      <c r="F15" s="315" t="s">
        <v>45</v>
      </c>
      <c r="G15" s="246">
        <v>4</v>
      </c>
      <c r="H15" s="376" t="str">
        <f>$C$2</f>
        <v>Clapham</v>
      </c>
      <c r="I15" s="247"/>
      <c r="J15" s="399" t="str">
        <f>$C$3</f>
        <v>Harpenden</v>
      </c>
      <c r="K15" s="247"/>
      <c r="L15" s="394" t="str">
        <f>$C$1</f>
        <v>Hatch End Hawks</v>
      </c>
      <c r="M15" s="247"/>
      <c r="N15" s="247"/>
      <c r="O15" s="435">
        <v>0.45833333333333331</v>
      </c>
      <c r="P15" s="247"/>
      <c r="Q15" s="247"/>
      <c r="R15" s="332"/>
      <c r="S15" s="332"/>
      <c r="U15" s="333"/>
      <c r="V15" s="333"/>
      <c r="W15" s="333"/>
      <c r="X15" s="333"/>
      <c r="Y15" s="333"/>
      <c r="Z15" s="333"/>
      <c r="AA15" s="333"/>
      <c r="AB15" s="333"/>
      <c r="AC15" s="333"/>
      <c r="AD15" s="333"/>
      <c r="AE15" s="333"/>
      <c r="AF15" s="333"/>
    </row>
    <row r="16" spans="1:48" s="320" customFormat="1">
      <c r="A16" s="320" t="s">
        <v>23</v>
      </c>
      <c r="B16" s="320" t="s">
        <v>11</v>
      </c>
      <c r="C16" s="314"/>
      <c r="D16" s="323" t="str">
        <f>$C$3</f>
        <v>Harpenden</v>
      </c>
      <c r="E16" s="322">
        <v>7</v>
      </c>
      <c r="F16" s="323" t="s">
        <v>45</v>
      </c>
      <c r="G16" s="322">
        <v>12</v>
      </c>
      <c r="H16" s="377" t="str">
        <f>$J$2</f>
        <v>Putney</v>
      </c>
      <c r="J16" s="396" t="str">
        <f>$C$1</f>
        <v>Hatch End Hawks</v>
      </c>
      <c r="L16" s="396"/>
      <c r="M16" s="321"/>
      <c r="O16" s="396" t="s">
        <v>127</v>
      </c>
      <c r="P16" s="321"/>
      <c r="Q16" s="324"/>
      <c r="R16" s="337"/>
      <c r="S16" s="337"/>
      <c r="U16" s="338"/>
      <c r="V16" s="331"/>
      <c r="W16" s="339"/>
      <c r="X16" s="331"/>
      <c r="Y16" s="338"/>
      <c r="Z16" s="331"/>
      <c r="AA16" s="331"/>
      <c r="AB16" s="331"/>
      <c r="AC16" s="338"/>
      <c r="AD16" s="339"/>
      <c r="AE16" s="339"/>
      <c r="AF16" s="339"/>
      <c r="AH16" s="331"/>
      <c r="AI16" s="331"/>
      <c r="AJ16" s="331"/>
      <c r="AL16" s="331"/>
      <c r="AM16" s="331"/>
      <c r="AN16" s="331"/>
      <c r="AP16" s="331"/>
      <c r="AQ16" s="331"/>
      <c r="AR16" s="331"/>
      <c r="AT16" s="331"/>
      <c r="AU16" s="331"/>
      <c r="AV16" s="331"/>
    </row>
    <row r="17" spans="1:48">
      <c r="I17" s="317"/>
      <c r="K17" s="317"/>
      <c r="M17" s="310"/>
      <c r="N17" s="317"/>
      <c r="Q17" s="2"/>
      <c r="R17" s="252"/>
      <c r="S17" s="252"/>
      <c r="U17" s="163"/>
      <c r="V17" s="253"/>
      <c r="W17" s="253"/>
      <c r="X17" s="163"/>
      <c r="Y17" s="163"/>
      <c r="Z17" s="253"/>
      <c r="AA17" s="253"/>
      <c r="AB17" s="163"/>
      <c r="AC17" s="163"/>
      <c r="AD17" s="253"/>
      <c r="AE17" s="253"/>
      <c r="AF17" s="163"/>
      <c r="AH17" s="254"/>
      <c r="AI17" s="254"/>
      <c r="AJ17" s="254"/>
      <c r="AL17" s="253"/>
      <c r="AM17" s="253"/>
      <c r="AN17" s="163"/>
      <c r="AP17" s="253"/>
      <c r="AQ17" s="253"/>
      <c r="AR17" s="163"/>
      <c r="AT17" s="253"/>
      <c r="AU17" s="253"/>
      <c r="AV17" s="163"/>
    </row>
    <row r="18" spans="1:48" s="245" customFormat="1">
      <c r="A18" s="245" t="s">
        <v>9</v>
      </c>
      <c r="B18" s="245" t="s">
        <v>7</v>
      </c>
      <c r="C18" s="394"/>
      <c r="D18" s="247" t="str">
        <f>$F$1</f>
        <v>Blues</v>
      </c>
      <c r="E18" s="246">
        <v>9</v>
      </c>
      <c r="F18" s="315" t="s">
        <v>45</v>
      </c>
      <c r="G18" s="246">
        <v>6</v>
      </c>
      <c r="H18" s="376" t="str">
        <f>$J$1</f>
        <v>Blackheath Legends</v>
      </c>
      <c r="J18" s="399" t="str">
        <f>$F$3</f>
        <v>Centaurs</v>
      </c>
      <c r="L18" s="394" t="str">
        <f>$F$1</f>
        <v>Blues</v>
      </c>
      <c r="M18" s="247"/>
      <c r="O18" s="435">
        <v>0.45833333333333331</v>
      </c>
      <c r="P18" s="247"/>
      <c r="Q18" s="329"/>
      <c r="R18" s="340"/>
      <c r="S18" s="340"/>
      <c r="U18" s="333"/>
      <c r="W18" s="438"/>
      <c r="Y18" s="333"/>
      <c r="AC18" s="333"/>
      <c r="AD18" s="333"/>
      <c r="AE18" s="333"/>
      <c r="AF18" s="333"/>
      <c r="AH18" s="332"/>
      <c r="AI18" s="332"/>
    </row>
    <row r="19" spans="1:48" s="320" customFormat="1">
      <c r="A19" s="320" t="s">
        <v>20</v>
      </c>
      <c r="B19" s="320" t="s">
        <v>18</v>
      </c>
      <c r="C19" s="396"/>
      <c r="D19" s="321" t="str">
        <f>$F$2</f>
        <v>West London 1</v>
      </c>
      <c r="E19" s="322">
        <v>4</v>
      </c>
      <c r="F19" s="323" t="s">
        <v>45</v>
      </c>
      <c r="G19" s="322">
        <v>9</v>
      </c>
      <c r="H19" s="380" t="str">
        <f>$F$3</f>
        <v>Centaurs</v>
      </c>
      <c r="J19" s="396" t="str">
        <f>$F$1</f>
        <v>Blues</v>
      </c>
      <c r="L19" s="396"/>
      <c r="M19" s="321"/>
      <c r="O19" s="396" t="s">
        <v>127</v>
      </c>
      <c r="P19" s="321"/>
      <c r="Q19" s="330"/>
      <c r="R19" s="337"/>
      <c r="S19" s="337"/>
      <c r="U19" s="338"/>
      <c r="V19" s="338"/>
      <c r="W19" s="339"/>
      <c r="X19" s="338"/>
      <c r="Y19" s="338"/>
      <c r="Z19" s="338"/>
      <c r="AA19" s="338"/>
      <c r="AB19" s="338"/>
      <c r="AC19" s="338"/>
      <c r="AD19" s="338"/>
      <c r="AE19" s="338"/>
      <c r="AF19" s="338"/>
    </row>
    <row r="20" spans="1:48" ht="16.5" thickBot="1">
      <c r="A20" s="3"/>
      <c r="B20" s="3"/>
      <c r="C20" s="389"/>
      <c r="D20" s="4"/>
      <c r="E20" s="3"/>
      <c r="F20" s="4"/>
      <c r="G20" s="3"/>
      <c r="H20" s="378"/>
      <c r="I20" s="4"/>
      <c r="J20" s="398"/>
      <c r="K20" s="4"/>
      <c r="L20" s="398"/>
      <c r="M20" s="4"/>
      <c r="N20" s="4"/>
      <c r="O20" s="398"/>
      <c r="P20"/>
      <c r="R20" s="252"/>
      <c r="S20" s="252"/>
      <c r="U20" s="163"/>
      <c r="W20" s="258"/>
    </row>
    <row r="21" spans="1:48">
      <c r="I21" s="310"/>
      <c r="K21" s="310"/>
      <c r="M21" s="310"/>
      <c r="N21" s="310"/>
      <c r="P21"/>
      <c r="Q21" s="46"/>
      <c r="R21" s="252"/>
      <c r="S21" s="252"/>
      <c r="U21" s="163"/>
    </row>
    <row r="22" spans="1:48" s="245" customFormat="1">
      <c r="A22" s="245" t="s">
        <v>7</v>
      </c>
      <c r="B22" s="245" t="s">
        <v>23</v>
      </c>
      <c r="C22" s="434" t="s">
        <v>1184</v>
      </c>
      <c r="D22" s="315" t="str">
        <f>$J$1</f>
        <v>Blackheath Legends</v>
      </c>
      <c r="E22" s="246">
        <v>6</v>
      </c>
      <c r="F22" s="341" t="s">
        <v>45</v>
      </c>
      <c r="G22" s="246">
        <v>17</v>
      </c>
      <c r="H22" s="376" t="str">
        <f>$C$3</f>
        <v>Harpenden</v>
      </c>
      <c r="I22" s="341"/>
      <c r="J22" s="399" t="str">
        <f>$F$3</f>
        <v>Centaurs</v>
      </c>
      <c r="K22" s="341"/>
      <c r="L22" s="399" t="str">
        <f>$J$1</f>
        <v>Blackheath Legends</v>
      </c>
      <c r="M22" s="341"/>
      <c r="N22" s="341"/>
      <c r="O22" s="439">
        <v>0.45833333333333331</v>
      </c>
      <c r="P22" s="333"/>
      <c r="Q22" s="341"/>
      <c r="R22" s="332"/>
      <c r="S22" s="332"/>
      <c r="U22" s="333"/>
    </row>
    <row r="23" spans="1:48" s="320" customFormat="1">
      <c r="A23" s="320" t="s">
        <v>18</v>
      </c>
      <c r="B23" s="320" t="s">
        <v>9</v>
      </c>
      <c r="C23" s="440"/>
      <c r="D23" s="323" t="str">
        <f>$F$3</f>
        <v>Centaurs</v>
      </c>
      <c r="E23" s="322">
        <v>15</v>
      </c>
      <c r="F23" s="344" t="s">
        <v>45</v>
      </c>
      <c r="G23" s="322">
        <v>3</v>
      </c>
      <c r="H23" s="377" t="str">
        <f>$F$1</f>
        <v>Blues</v>
      </c>
      <c r="I23" s="344"/>
      <c r="J23" s="397" t="str">
        <f>$J$1</f>
        <v>Blackheath Legends</v>
      </c>
      <c r="K23" s="344"/>
      <c r="L23" s="406"/>
      <c r="M23" s="344"/>
      <c r="N23" s="344"/>
      <c r="O23" s="406" t="s">
        <v>127</v>
      </c>
      <c r="P23" s="338"/>
      <c r="Q23" s="345"/>
      <c r="R23" s="337"/>
      <c r="S23" s="337"/>
      <c r="U23" s="338"/>
    </row>
    <row r="24" spans="1:48">
      <c r="C24" s="172"/>
      <c r="D24" s="126"/>
      <c r="E24" s="350"/>
      <c r="F24" s="126"/>
      <c r="G24" s="350"/>
      <c r="H24" s="381"/>
      <c r="I24" s="342"/>
      <c r="J24" s="400"/>
      <c r="K24" s="342"/>
      <c r="L24" s="400"/>
      <c r="M24" s="342"/>
      <c r="N24" s="342"/>
      <c r="O24" s="400"/>
      <c r="P24" s="163"/>
      <c r="Q24" s="164"/>
      <c r="R24" s="252"/>
      <c r="S24" s="252"/>
      <c r="U24" s="163"/>
    </row>
    <row r="25" spans="1:48" s="245" customFormat="1">
      <c r="A25" s="245" t="s">
        <v>11</v>
      </c>
      <c r="B25" s="245" t="s">
        <v>13</v>
      </c>
      <c r="C25" s="441"/>
      <c r="D25" s="247" t="str">
        <f>$J$2</f>
        <v>Putney</v>
      </c>
      <c r="E25" s="246">
        <v>15</v>
      </c>
      <c r="F25" s="341" t="s">
        <v>45</v>
      </c>
      <c r="G25" s="246">
        <v>3</v>
      </c>
      <c r="H25" s="376" t="str">
        <f>$C$2</f>
        <v>Clapham</v>
      </c>
      <c r="I25" s="341"/>
      <c r="J25" s="394" t="str">
        <f>$F$2</f>
        <v>West London 1</v>
      </c>
      <c r="K25" s="341"/>
      <c r="L25" s="394" t="str">
        <f>$J$2</f>
        <v>Putney</v>
      </c>
      <c r="M25" s="341"/>
      <c r="N25" s="341"/>
      <c r="O25" s="439">
        <v>0.45833333333333331</v>
      </c>
      <c r="P25" s="333"/>
      <c r="Q25" s="347"/>
      <c r="R25" s="332"/>
      <c r="S25" s="332"/>
    </row>
    <row r="26" spans="1:48" s="320" customFormat="1">
      <c r="A26" s="320" t="s">
        <v>20</v>
      </c>
      <c r="B26" s="320" t="s">
        <v>14</v>
      </c>
      <c r="C26" s="440"/>
      <c r="D26" s="321" t="str">
        <f>$F$2</f>
        <v>West London 1</v>
      </c>
      <c r="E26" s="322">
        <v>14</v>
      </c>
      <c r="F26" s="344" t="s">
        <v>45</v>
      </c>
      <c r="G26" s="322">
        <v>9</v>
      </c>
      <c r="H26" s="377" t="str">
        <f>$C$1</f>
        <v>Hatch End Hawks</v>
      </c>
      <c r="I26" s="344"/>
      <c r="J26" s="396" t="str">
        <f>$J$2</f>
        <v>Putney</v>
      </c>
      <c r="K26" s="344"/>
      <c r="L26" s="406"/>
      <c r="M26" s="344"/>
      <c r="N26" s="344"/>
      <c r="O26" s="406" t="s">
        <v>127</v>
      </c>
      <c r="P26" s="338"/>
      <c r="Q26" s="348"/>
      <c r="R26" s="337"/>
      <c r="S26" s="337"/>
    </row>
    <row r="27" spans="1:48" thickBot="1">
      <c r="A27" s="3"/>
      <c r="B27" s="3"/>
      <c r="C27" s="428"/>
      <c r="D27" s="200"/>
      <c r="E27" s="200"/>
      <c r="F27" s="200"/>
      <c r="G27" s="200"/>
      <c r="H27" s="382"/>
      <c r="I27" s="201"/>
      <c r="J27" s="401"/>
      <c r="K27" s="201"/>
      <c r="L27" s="401"/>
      <c r="M27" s="201"/>
      <c r="N27" s="201"/>
      <c r="O27" s="401"/>
      <c r="P27" s="163"/>
      <c r="Q27" s="167"/>
      <c r="R27" s="254"/>
      <c r="S27" s="254"/>
    </row>
    <row r="28" spans="1:48" ht="15">
      <c r="A28" s="317"/>
      <c r="B28" s="317"/>
      <c r="C28" s="172"/>
      <c r="D28" s="126"/>
      <c r="E28" s="126"/>
      <c r="F28" s="126"/>
      <c r="G28" s="126"/>
      <c r="H28" s="381"/>
      <c r="I28" s="342"/>
      <c r="J28" s="400"/>
      <c r="K28" s="342"/>
      <c r="L28" s="400"/>
      <c r="M28" s="342"/>
      <c r="N28" s="342"/>
      <c r="O28" s="400"/>
      <c r="P28" s="163"/>
      <c r="Q28" s="167"/>
      <c r="R28" s="254"/>
      <c r="S28" s="254"/>
    </row>
    <row r="29" spans="1:48" s="443" customFormat="1" ht="15">
      <c r="C29" s="444" t="s">
        <v>1232</v>
      </c>
      <c r="D29" s="532" t="s">
        <v>1233</v>
      </c>
      <c r="E29" s="533"/>
      <c r="F29" s="533"/>
      <c r="G29" s="533"/>
      <c r="H29" s="534"/>
      <c r="I29" s="445"/>
      <c r="J29" s="444"/>
      <c r="K29" s="445"/>
      <c r="L29" s="444" t="s">
        <v>1234</v>
      </c>
      <c r="M29" s="445"/>
      <c r="N29" s="445"/>
      <c r="O29" s="444"/>
      <c r="P29" s="446"/>
      <c r="Q29" s="447"/>
      <c r="R29" s="448"/>
      <c r="S29" s="448"/>
    </row>
    <row r="30" spans="1:48" thickBot="1">
      <c r="A30" s="3"/>
      <c r="B30" s="3"/>
      <c r="C30" s="428"/>
      <c r="D30" s="200"/>
      <c r="E30" s="200"/>
      <c r="F30" s="200"/>
      <c r="G30" s="200"/>
      <c r="H30" s="382"/>
      <c r="I30" s="201"/>
      <c r="J30" s="401"/>
      <c r="K30" s="201"/>
      <c r="L30" s="401"/>
      <c r="M30" s="201"/>
      <c r="N30" s="201"/>
      <c r="O30" s="401"/>
      <c r="P30" s="163"/>
      <c r="Q30" s="167"/>
      <c r="R30" s="254"/>
      <c r="S30" s="254"/>
      <c r="V30">
        <v>1</v>
      </c>
      <c r="Z30">
        <v>2</v>
      </c>
      <c r="AD30">
        <v>3</v>
      </c>
      <c r="AH30">
        <v>4</v>
      </c>
      <c r="AL30">
        <v>5</v>
      </c>
      <c r="AP30">
        <v>6</v>
      </c>
      <c r="AT30">
        <v>7</v>
      </c>
    </row>
    <row r="31" spans="1:48" ht="15">
      <c r="A31" s="317"/>
      <c r="B31" s="317"/>
      <c r="C31" s="172"/>
      <c r="D31" s="126"/>
      <c r="E31" s="126"/>
      <c r="F31" s="126"/>
      <c r="G31" s="126"/>
      <c r="H31" s="381"/>
      <c r="I31" s="342"/>
      <c r="J31" s="400"/>
      <c r="K31" s="342"/>
      <c r="L31" s="400"/>
      <c r="M31" s="342"/>
      <c r="N31" s="342"/>
      <c r="O31" s="400"/>
      <c r="P31" s="163"/>
      <c r="Q31" s="167"/>
      <c r="R31" s="254"/>
      <c r="S31" s="254"/>
    </row>
    <row r="32" spans="1:48" s="245" customFormat="1">
      <c r="A32" s="245" t="s">
        <v>18</v>
      </c>
      <c r="B32" s="245" t="s">
        <v>14</v>
      </c>
      <c r="C32" s="434" t="s">
        <v>1185</v>
      </c>
      <c r="D32" s="315" t="str">
        <f>$F$3</f>
        <v>Centaurs</v>
      </c>
      <c r="E32" s="246">
        <v>10</v>
      </c>
      <c r="F32" s="341" t="s">
        <v>45</v>
      </c>
      <c r="G32" s="246">
        <v>6</v>
      </c>
      <c r="H32" s="379" t="str">
        <f>$C$1</f>
        <v>Hatch End Hawks</v>
      </c>
      <c r="I32" s="341"/>
      <c r="J32" s="399" t="str">
        <f>$J$1</f>
        <v>Blackheath Legends</v>
      </c>
      <c r="K32" s="341"/>
      <c r="L32" s="399" t="str">
        <f>$F$3</f>
        <v>Centaurs</v>
      </c>
      <c r="M32" s="341"/>
      <c r="N32" s="341"/>
      <c r="O32" s="439">
        <v>0.45833333333333331</v>
      </c>
      <c r="P32" s="333"/>
      <c r="Q32" s="341"/>
    </row>
    <row r="33" spans="1:48" s="320" customFormat="1">
      <c r="A33" s="320" t="s">
        <v>7</v>
      </c>
      <c r="B33" s="320" t="s">
        <v>20</v>
      </c>
      <c r="C33" s="440"/>
      <c r="D33" s="323" t="str">
        <f>$J$1</f>
        <v>Blackheath Legends</v>
      </c>
      <c r="E33" s="322">
        <v>5</v>
      </c>
      <c r="F33" s="344" t="s">
        <v>45</v>
      </c>
      <c r="G33" s="322">
        <v>9</v>
      </c>
      <c r="H33" s="377" t="str">
        <f>$F$2</f>
        <v>West London 1</v>
      </c>
      <c r="I33" s="344"/>
      <c r="J33" s="397" t="str">
        <f>$F$3</f>
        <v>Centaurs</v>
      </c>
      <c r="K33" s="344"/>
      <c r="L33" s="406"/>
      <c r="M33" s="344"/>
      <c r="N33" s="344"/>
      <c r="O33" s="406" t="s">
        <v>127</v>
      </c>
      <c r="P33" s="338"/>
      <c r="Q33" s="345"/>
      <c r="V33" s="320" t="s">
        <v>13</v>
      </c>
      <c r="W33" s="320" t="s">
        <v>7</v>
      </c>
      <c r="X33" s="320" t="s">
        <v>946</v>
      </c>
      <c r="Z33" s="320" t="s">
        <v>14</v>
      </c>
      <c r="AA33" s="320" t="s">
        <v>13</v>
      </c>
      <c r="AB33" s="320" t="s">
        <v>946</v>
      </c>
      <c r="AD33" s="320" t="s">
        <v>7</v>
      </c>
      <c r="AE33" s="320" t="s">
        <v>23</v>
      </c>
      <c r="AF33" s="320" t="s">
        <v>946</v>
      </c>
      <c r="AH33" s="320" t="s">
        <v>18</v>
      </c>
      <c r="AI33" s="320" t="s">
        <v>14</v>
      </c>
      <c r="AJ33" s="320" t="s">
        <v>946</v>
      </c>
      <c r="AL33" s="320" t="s">
        <v>14</v>
      </c>
      <c r="AM33" s="320" t="s">
        <v>23</v>
      </c>
      <c r="AN33" s="320" t="s">
        <v>946</v>
      </c>
      <c r="AP33" s="320" t="s">
        <v>7</v>
      </c>
      <c r="AQ33" s="320" t="s">
        <v>14</v>
      </c>
      <c r="AR33" s="320" t="s">
        <v>946</v>
      </c>
      <c r="AT33" s="320" t="s">
        <v>23</v>
      </c>
      <c r="AU33" s="320" t="s">
        <v>20</v>
      </c>
      <c r="AV33" s="320" t="s">
        <v>946</v>
      </c>
    </row>
    <row r="34" spans="1:48">
      <c r="C34" s="172"/>
      <c r="D34" s="126"/>
      <c r="E34" s="350"/>
      <c r="F34" s="126"/>
      <c r="G34" s="350"/>
      <c r="H34" s="381"/>
      <c r="I34" s="342"/>
      <c r="J34" s="400"/>
      <c r="K34" s="342"/>
      <c r="L34" s="400"/>
      <c r="M34" s="342"/>
      <c r="N34" s="342"/>
      <c r="O34" s="400"/>
      <c r="P34" s="163"/>
      <c r="Q34" s="164"/>
      <c r="V34" t="s">
        <v>14</v>
      </c>
      <c r="W34" t="s">
        <v>11</v>
      </c>
      <c r="Z34" t="s">
        <v>23</v>
      </c>
      <c r="AA34" t="s">
        <v>11</v>
      </c>
      <c r="AD34" t="s">
        <v>18</v>
      </c>
      <c r="AE34" t="s">
        <v>9</v>
      </c>
      <c r="AH34" t="s">
        <v>7</v>
      </c>
      <c r="AI34" t="s">
        <v>20</v>
      </c>
      <c r="AL34" t="s">
        <v>13</v>
      </c>
      <c r="AM34" t="s">
        <v>9</v>
      </c>
      <c r="AP34" t="s">
        <v>11</v>
      </c>
      <c r="AQ34" t="s">
        <v>18</v>
      </c>
      <c r="AT34" t="s">
        <v>14</v>
      </c>
      <c r="AU34" t="s">
        <v>9</v>
      </c>
    </row>
    <row r="35" spans="1:48" s="245" customFormat="1">
      <c r="A35" s="245" t="s">
        <v>9</v>
      </c>
      <c r="B35" s="245" t="s">
        <v>11</v>
      </c>
      <c r="C35" s="441"/>
      <c r="D35" s="247" t="str">
        <f>$F$1</f>
        <v>Blues</v>
      </c>
      <c r="E35" s="246">
        <v>9</v>
      </c>
      <c r="F35" s="341" t="s">
        <v>45</v>
      </c>
      <c r="G35" s="246">
        <v>10</v>
      </c>
      <c r="H35" s="442" t="str">
        <f>$J$2</f>
        <v>Putney</v>
      </c>
      <c r="I35" s="341"/>
      <c r="J35" s="399" t="str">
        <f>$C$2</f>
        <v>Clapham</v>
      </c>
      <c r="K35" s="341"/>
      <c r="L35" s="394" t="str">
        <f>$F$1</f>
        <v>Blues</v>
      </c>
      <c r="M35" s="341"/>
      <c r="N35" s="341"/>
      <c r="O35" s="439">
        <v>0.45833333333333331</v>
      </c>
      <c r="P35" s="333"/>
      <c r="Q35" s="346"/>
    </row>
    <row r="36" spans="1:48" s="320" customFormat="1">
      <c r="A36" s="320" t="s">
        <v>23</v>
      </c>
      <c r="B36" s="320" t="s">
        <v>13</v>
      </c>
      <c r="C36" s="440"/>
      <c r="D36" s="323" t="str">
        <f>$C$3</f>
        <v>Harpenden</v>
      </c>
      <c r="E36" s="246">
        <v>13</v>
      </c>
      <c r="F36" s="344" t="s">
        <v>45</v>
      </c>
      <c r="G36" s="322">
        <v>7</v>
      </c>
      <c r="H36" s="380" t="str">
        <f>$C$2</f>
        <v>Clapham</v>
      </c>
      <c r="I36" s="344"/>
      <c r="J36" s="396" t="str">
        <f>$F$1</f>
        <v>Blues</v>
      </c>
      <c r="K36" s="344"/>
      <c r="L36" s="406"/>
      <c r="M36" s="344"/>
      <c r="N36" s="344"/>
      <c r="O36" s="406" t="s">
        <v>127</v>
      </c>
      <c r="P36" s="338"/>
      <c r="Q36" s="344"/>
      <c r="V36" s="320" t="s">
        <v>23</v>
      </c>
      <c r="W36" s="320" t="s">
        <v>18</v>
      </c>
      <c r="X36" s="320" t="s">
        <v>946</v>
      </c>
      <c r="Z36" s="320" t="s">
        <v>9</v>
      </c>
      <c r="AA36" s="320" t="s">
        <v>7</v>
      </c>
      <c r="AB36" s="320" t="s">
        <v>946</v>
      </c>
      <c r="AD36" s="320" t="s">
        <v>11</v>
      </c>
      <c r="AE36" s="320" t="s">
        <v>13</v>
      </c>
      <c r="AF36" s="320" t="s">
        <v>946</v>
      </c>
      <c r="AH36" s="320" t="s">
        <v>9</v>
      </c>
      <c r="AI36" s="320" t="s">
        <v>11</v>
      </c>
      <c r="AJ36" s="320" t="s">
        <v>946</v>
      </c>
      <c r="AL36" s="320" t="s">
        <v>20</v>
      </c>
      <c r="AM36" s="320" t="s">
        <v>11</v>
      </c>
      <c r="AN36" s="320" t="s">
        <v>946</v>
      </c>
      <c r="AP36" s="320" t="s">
        <v>13</v>
      </c>
      <c r="AQ36" s="320" t="s">
        <v>20</v>
      </c>
      <c r="AR36" s="320" t="s">
        <v>946</v>
      </c>
      <c r="AT36" s="320" t="s">
        <v>11</v>
      </c>
      <c r="AU36" s="320" t="s">
        <v>7</v>
      </c>
      <c r="AV36" s="320" t="s">
        <v>946</v>
      </c>
    </row>
    <row r="37" spans="1:48" ht="16.5" thickBot="1">
      <c r="A37" s="3"/>
      <c r="B37" s="3"/>
      <c r="C37" s="428"/>
      <c r="D37" s="200"/>
      <c r="E37" s="202"/>
      <c r="F37" s="200"/>
      <c r="G37" s="202"/>
      <c r="H37" s="382"/>
      <c r="I37" s="200"/>
      <c r="J37" s="401"/>
      <c r="K37" s="201"/>
      <c r="L37" s="401"/>
      <c r="M37" s="201"/>
      <c r="N37" s="201"/>
      <c r="O37" s="401"/>
      <c r="P37" s="163"/>
      <c r="Q37" s="166"/>
      <c r="V37" t="s">
        <v>20</v>
      </c>
      <c r="W37" t="s">
        <v>9</v>
      </c>
      <c r="Z37" t="s">
        <v>20</v>
      </c>
      <c r="AA37" t="s">
        <v>18</v>
      </c>
      <c r="AD37" t="s">
        <v>20</v>
      </c>
      <c r="AE37" t="s">
        <v>14</v>
      </c>
      <c r="AH37" t="s">
        <v>23</v>
      </c>
      <c r="AI37" t="s">
        <v>13</v>
      </c>
      <c r="AL37" t="s">
        <v>7</v>
      </c>
      <c r="AM37" t="s">
        <v>18</v>
      </c>
      <c r="AP37" t="s">
        <v>9</v>
      </c>
      <c r="AQ37" t="s">
        <v>23</v>
      </c>
      <c r="AT37" t="s">
        <v>18</v>
      </c>
      <c r="AU37" t="s">
        <v>13</v>
      </c>
    </row>
    <row r="38" spans="1:48">
      <c r="C38" s="172"/>
      <c r="D38" s="126"/>
      <c r="E38" s="350"/>
      <c r="F38" s="126"/>
      <c r="G38" s="350"/>
      <c r="H38" s="381"/>
      <c r="I38" s="342"/>
      <c r="J38" s="400"/>
      <c r="K38" s="342"/>
      <c r="L38" s="400"/>
      <c r="M38" s="342"/>
      <c r="N38" s="342"/>
      <c r="O38" s="400"/>
      <c r="P38" s="163"/>
      <c r="Q38" s="166"/>
    </row>
    <row r="39" spans="1:48" s="245" customFormat="1">
      <c r="A39" s="245" t="s">
        <v>14</v>
      </c>
      <c r="B39" s="245" t="s">
        <v>23</v>
      </c>
      <c r="C39" s="434" t="s">
        <v>1186</v>
      </c>
      <c r="D39" s="247" t="str">
        <f>$C$1</f>
        <v>Hatch End Hawks</v>
      </c>
      <c r="E39" s="349">
        <v>6</v>
      </c>
      <c r="F39" s="341" t="s">
        <v>45</v>
      </c>
      <c r="G39" s="349">
        <v>19</v>
      </c>
      <c r="H39" s="376" t="str">
        <f>$C$3</f>
        <v>Harpenden</v>
      </c>
      <c r="I39" s="341"/>
      <c r="J39" s="394" t="str">
        <f>$F$1</f>
        <v>Blues</v>
      </c>
      <c r="K39" s="341"/>
      <c r="L39" s="394" t="str">
        <f>$C$1</f>
        <v>Hatch End Hawks</v>
      </c>
      <c r="M39" s="341"/>
      <c r="N39" s="341"/>
      <c r="O39" s="439">
        <v>0.45833333333333331</v>
      </c>
      <c r="P39" s="341"/>
      <c r="Q39" s="341"/>
    </row>
    <row r="40" spans="1:48" s="320" customFormat="1">
      <c r="A40" s="320" t="s">
        <v>13</v>
      </c>
      <c r="B40" s="320" t="s">
        <v>9</v>
      </c>
      <c r="C40" s="440"/>
      <c r="D40" s="323" t="str">
        <f>$C$2</f>
        <v>Clapham</v>
      </c>
      <c r="E40" s="351">
        <v>2</v>
      </c>
      <c r="F40" s="344" t="s">
        <v>45</v>
      </c>
      <c r="G40" s="351">
        <v>16</v>
      </c>
      <c r="H40" s="377" t="str">
        <f>$F$1</f>
        <v>Blues</v>
      </c>
      <c r="I40" s="344"/>
      <c r="J40" s="396" t="str">
        <f>$C$1</f>
        <v>Hatch End Hawks</v>
      </c>
      <c r="K40" s="344"/>
      <c r="L40" s="406"/>
      <c r="M40" s="344"/>
      <c r="N40" s="344"/>
      <c r="O40" s="406" t="s">
        <v>127</v>
      </c>
      <c r="P40" s="344"/>
      <c r="Q40" s="345"/>
    </row>
    <row r="41" spans="1:48">
      <c r="C41" s="172"/>
      <c r="D41" s="126"/>
      <c r="E41" s="350"/>
      <c r="F41" s="126"/>
      <c r="G41" s="350"/>
      <c r="H41" s="381"/>
      <c r="I41" s="342"/>
      <c r="J41" s="400"/>
      <c r="K41" s="342"/>
      <c r="L41" s="400"/>
      <c r="M41" s="342"/>
      <c r="N41" s="342"/>
      <c r="O41" s="400"/>
      <c r="P41" s="164"/>
      <c r="Q41" s="164"/>
    </row>
    <row r="42" spans="1:48" s="245" customFormat="1">
      <c r="A42" s="245" t="s">
        <v>20</v>
      </c>
      <c r="B42" s="245" t="s">
        <v>11</v>
      </c>
      <c r="C42" s="441"/>
      <c r="D42" s="247" t="str">
        <f>$F$2</f>
        <v>West London 1</v>
      </c>
      <c r="E42" s="349">
        <v>9</v>
      </c>
      <c r="F42" s="341" t="s">
        <v>45</v>
      </c>
      <c r="G42" s="349">
        <v>9</v>
      </c>
      <c r="H42" s="379" t="str">
        <f>$J$2</f>
        <v>Putney</v>
      </c>
      <c r="I42" s="341"/>
      <c r="J42" s="399" t="str">
        <f>$J$1</f>
        <v>Blackheath Legends</v>
      </c>
      <c r="K42" s="341"/>
      <c r="L42" s="394" t="str">
        <f>$F$2</f>
        <v>West London 1</v>
      </c>
      <c r="M42" s="341"/>
      <c r="N42" s="341"/>
      <c r="O42" s="439">
        <v>0.45833333333333331</v>
      </c>
      <c r="P42" s="341"/>
      <c r="Q42" s="346"/>
    </row>
    <row r="43" spans="1:48" s="320" customFormat="1">
      <c r="A43" s="320" t="s">
        <v>7</v>
      </c>
      <c r="B43" s="320" t="s">
        <v>18</v>
      </c>
      <c r="C43" s="314"/>
      <c r="D43" s="323" t="str">
        <f>$J$1</f>
        <v>Blackheath Legends</v>
      </c>
      <c r="E43" s="351">
        <v>0</v>
      </c>
      <c r="F43" s="344" t="s">
        <v>45</v>
      </c>
      <c r="G43" s="351">
        <v>23</v>
      </c>
      <c r="H43" s="380" t="str">
        <f>$F$3</f>
        <v>Centaurs</v>
      </c>
      <c r="I43" s="321"/>
      <c r="J43" s="396" t="str">
        <f>$F$2</f>
        <v>West London 1</v>
      </c>
      <c r="K43" s="321"/>
      <c r="L43" s="396"/>
      <c r="M43" s="321"/>
      <c r="N43" s="321"/>
      <c r="O43" s="396" t="s">
        <v>127</v>
      </c>
      <c r="P43" s="321"/>
      <c r="Q43" s="321"/>
    </row>
    <row r="44" spans="1:48" thickBot="1">
      <c r="A44" s="3"/>
      <c r="B44" s="3"/>
      <c r="C44" s="389"/>
      <c r="D44" s="3"/>
      <c r="E44" s="3"/>
      <c r="F44" s="3"/>
      <c r="G44" s="3"/>
      <c r="H44" s="106"/>
      <c r="I44" s="3"/>
      <c r="J44" s="398"/>
      <c r="K44" s="4"/>
      <c r="L44" s="398"/>
      <c r="M44" s="4"/>
      <c r="N44" s="4"/>
      <c r="O44" s="398"/>
      <c r="P44"/>
      <c r="Q44" s="46"/>
    </row>
    <row r="45" spans="1:48">
      <c r="C45" s="172"/>
      <c r="D45" s="126"/>
      <c r="E45" s="350"/>
      <c r="F45" s="126"/>
      <c r="G45" s="350"/>
      <c r="H45" s="381"/>
      <c r="I45" s="342"/>
      <c r="J45" s="400"/>
      <c r="K45" s="342"/>
      <c r="L45" s="400"/>
      <c r="M45" s="342"/>
      <c r="N45" s="342"/>
      <c r="O45" s="400"/>
      <c r="P45" s="163"/>
      <c r="Q45" s="166"/>
    </row>
    <row r="46" spans="1:48" s="245" customFormat="1">
      <c r="A46" s="245" t="s">
        <v>7</v>
      </c>
      <c r="B46" s="245" t="s">
        <v>14</v>
      </c>
      <c r="C46" s="434" t="s">
        <v>1187</v>
      </c>
      <c r="D46" s="315" t="str">
        <f>$J$1</f>
        <v>Blackheath Legends</v>
      </c>
      <c r="E46" s="349">
        <v>11</v>
      </c>
      <c r="F46" s="341" t="s">
        <v>45</v>
      </c>
      <c r="G46" s="349">
        <v>9</v>
      </c>
      <c r="H46" s="379" t="str">
        <f>$C$1</f>
        <v>Hatch End Hawks</v>
      </c>
      <c r="I46" s="341"/>
      <c r="J46" s="394" t="str">
        <f>$J$2</f>
        <v>Putney</v>
      </c>
      <c r="K46" s="341"/>
      <c r="L46" s="399" t="str">
        <f>$J$1</f>
        <v>Blackheath Legends</v>
      </c>
      <c r="M46" s="341"/>
      <c r="N46" s="341"/>
      <c r="O46" s="439">
        <v>0.45833333333333331</v>
      </c>
      <c r="P46" s="341"/>
      <c r="Q46" s="341"/>
    </row>
    <row r="47" spans="1:48" s="320" customFormat="1">
      <c r="A47" s="320" t="s">
        <v>11</v>
      </c>
      <c r="B47" s="320" t="s">
        <v>18</v>
      </c>
      <c r="C47" s="440"/>
      <c r="D47" s="321" t="str">
        <f>$J$2</f>
        <v>Putney</v>
      </c>
      <c r="E47" s="351">
        <v>11</v>
      </c>
      <c r="F47" s="344" t="s">
        <v>45</v>
      </c>
      <c r="G47" s="351">
        <v>7</v>
      </c>
      <c r="H47" s="380" t="str">
        <f>$F$3</f>
        <v>Centaurs</v>
      </c>
      <c r="I47" s="344"/>
      <c r="J47" s="397" t="str">
        <f>$J$1</f>
        <v>Blackheath Legends</v>
      </c>
      <c r="K47" s="344"/>
      <c r="L47" s="406"/>
      <c r="M47" s="344"/>
      <c r="N47" s="344"/>
      <c r="O47" s="406" t="s">
        <v>127</v>
      </c>
      <c r="P47" s="344"/>
      <c r="Q47" s="345"/>
    </row>
    <row r="48" spans="1:48">
      <c r="C48" s="172"/>
      <c r="D48" s="126"/>
      <c r="E48" s="350"/>
      <c r="F48" s="126"/>
      <c r="G48" s="350"/>
      <c r="H48" s="381"/>
      <c r="I48" s="342"/>
      <c r="J48" s="400"/>
      <c r="K48" s="342"/>
      <c r="L48" s="400"/>
      <c r="M48" s="342"/>
      <c r="N48" s="342"/>
      <c r="O48" s="400"/>
      <c r="P48" s="164"/>
      <c r="Q48" s="164"/>
    </row>
    <row r="49" spans="1:48" s="245" customFormat="1">
      <c r="A49" s="245" t="s">
        <v>13</v>
      </c>
      <c r="B49" s="245" t="s">
        <v>20</v>
      </c>
      <c r="C49" s="441"/>
      <c r="D49" s="315" t="str">
        <f>$C$2</f>
        <v>Clapham</v>
      </c>
      <c r="E49" s="349">
        <v>7</v>
      </c>
      <c r="F49" s="341" t="s">
        <v>45</v>
      </c>
      <c r="G49" s="349">
        <v>14</v>
      </c>
      <c r="H49" s="379" t="str">
        <f>$F$2</f>
        <v>West London 1</v>
      </c>
      <c r="I49" s="341"/>
      <c r="J49" s="399" t="str">
        <f>$C$3</f>
        <v>Harpenden</v>
      </c>
      <c r="K49" s="341"/>
      <c r="L49" s="399" t="str">
        <f>$C$2</f>
        <v>Clapham</v>
      </c>
      <c r="M49" s="341"/>
      <c r="N49" s="341"/>
      <c r="O49" s="439">
        <v>0.45833333333333331</v>
      </c>
      <c r="P49" s="341"/>
      <c r="Q49" s="346"/>
      <c r="R49" s="333"/>
      <c r="S49" s="352"/>
    </row>
    <row r="50" spans="1:48" s="320" customFormat="1">
      <c r="A50" s="320" t="s">
        <v>9</v>
      </c>
      <c r="B50" s="320" t="s">
        <v>23</v>
      </c>
      <c r="C50" s="314"/>
      <c r="D50" s="321" t="str">
        <f>$F$1</f>
        <v>Blues</v>
      </c>
      <c r="E50" s="351">
        <v>13</v>
      </c>
      <c r="F50" s="344" t="s">
        <v>45</v>
      </c>
      <c r="G50" s="351">
        <v>12</v>
      </c>
      <c r="H50" s="380" t="str">
        <f>$C$3</f>
        <v>Harpenden</v>
      </c>
      <c r="I50" s="321"/>
      <c r="J50" s="397" t="str">
        <f>$C$2</f>
        <v>Clapham</v>
      </c>
      <c r="K50" s="321"/>
      <c r="L50" s="396"/>
      <c r="M50" s="321"/>
      <c r="N50" s="321"/>
      <c r="O50" s="396" t="s">
        <v>127</v>
      </c>
      <c r="P50" s="321"/>
      <c r="Q50" s="321"/>
      <c r="R50" s="338"/>
      <c r="S50" s="353"/>
    </row>
    <row r="51" spans="1:48" thickBot="1">
      <c r="A51" s="3"/>
      <c r="B51" s="3"/>
      <c r="C51" s="389"/>
      <c r="D51" s="3"/>
      <c r="E51" s="3"/>
      <c r="F51" s="3"/>
      <c r="G51" s="3"/>
      <c r="H51" s="106"/>
      <c r="I51" s="3"/>
      <c r="J51" s="398"/>
      <c r="K51" s="4"/>
      <c r="L51" s="398"/>
      <c r="M51" s="4"/>
      <c r="N51" s="4"/>
      <c r="O51" s="398"/>
      <c r="P51"/>
      <c r="Q51" s="46"/>
      <c r="R51" s="163"/>
      <c r="S51" s="249"/>
    </row>
    <row r="52" spans="1:48">
      <c r="C52" s="172"/>
      <c r="D52" s="126"/>
      <c r="E52" s="350"/>
      <c r="F52" s="126"/>
      <c r="G52" s="350"/>
      <c r="H52" s="381"/>
      <c r="I52" s="342"/>
      <c r="J52" s="400"/>
      <c r="K52" s="342"/>
      <c r="L52" s="400"/>
      <c r="M52" s="342"/>
      <c r="N52" s="342"/>
      <c r="O52" s="400"/>
      <c r="P52" s="163"/>
      <c r="Q52" s="166"/>
      <c r="R52" s="163"/>
      <c r="S52" s="17"/>
    </row>
    <row r="53" spans="1:48" s="245" customFormat="1">
      <c r="A53" s="245" t="s">
        <v>23</v>
      </c>
      <c r="B53" s="245" t="s">
        <v>20</v>
      </c>
      <c r="C53" s="434" t="s">
        <v>1188</v>
      </c>
      <c r="D53" s="315" t="str">
        <f>$C$3</f>
        <v>Harpenden</v>
      </c>
      <c r="E53" s="349">
        <v>19</v>
      </c>
      <c r="F53" s="341" t="s">
        <v>45</v>
      </c>
      <c r="G53" s="349">
        <v>7</v>
      </c>
      <c r="H53" s="379" t="str">
        <f>$F$2</f>
        <v>West London 1</v>
      </c>
      <c r="I53" s="341"/>
      <c r="J53" s="394" t="str">
        <f>$C$1</f>
        <v>Hatch End Hawks</v>
      </c>
      <c r="K53" s="341"/>
      <c r="L53" s="399" t="str">
        <f>$C$3</f>
        <v>Harpenden</v>
      </c>
      <c r="M53" s="341"/>
      <c r="N53" s="341"/>
      <c r="O53" s="439">
        <v>0.45833333333333331</v>
      </c>
      <c r="P53" s="341"/>
      <c r="Q53" s="341"/>
      <c r="R53" s="333"/>
      <c r="S53" s="352"/>
    </row>
    <row r="54" spans="1:48" s="320" customFormat="1">
      <c r="A54" s="320" t="s">
        <v>14</v>
      </c>
      <c r="B54" s="320" t="s">
        <v>9</v>
      </c>
      <c r="C54" s="440"/>
      <c r="D54" s="321" t="str">
        <f>$C$1</f>
        <v>Hatch End Hawks</v>
      </c>
      <c r="E54" s="351">
        <v>10</v>
      </c>
      <c r="F54" s="344" t="s">
        <v>45</v>
      </c>
      <c r="G54" s="351">
        <v>13</v>
      </c>
      <c r="H54" s="377" t="str">
        <f>$F$1</f>
        <v>Blues</v>
      </c>
      <c r="I54" s="344"/>
      <c r="J54" s="397" t="str">
        <f>$C$3</f>
        <v>Harpenden</v>
      </c>
      <c r="K54" s="344"/>
      <c r="L54" s="406"/>
      <c r="M54" s="344"/>
      <c r="N54" s="344"/>
      <c r="O54" s="406" t="s">
        <v>127</v>
      </c>
      <c r="P54" s="344"/>
      <c r="Q54" s="345"/>
      <c r="R54" s="338"/>
      <c r="S54" s="354"/>
    </row>
    <row r="55" spans="1:48">
      <c r="C55" s="172"/>
      <c r="D55" s="126"/>
      <c r="E55" s="350"/>
      <c r="F55" s="126"/>
      <c r="G55" s="350"/>
      <c r="H55" s="381"/>
      <c r="I55" s="342"/>
      <c r="J55" s="400"/>
      <c r="K55" s="342"/>
      <c r="L55" s="400"/>
      <c r="M55" s="342"/>
      <c r="N55" s="342"/>
      <c r="O55" s="400"/>
      <c r="P55" s="164"/>
      <c r="Q55" s="164"/>
      <c r="S55" s="17"/>
    </row>
    <row r="56" spans="1:48" s="245" customFormat="1">
      <c r="A56" s="245" t="s">
        <v>11</v>
      </c>
      <c r="B56" s="245" t="s">
        <v>7</v>
      </c>
      <c r="C56" s="441"/>
      <c r="D56" s="247" t="str">
        <f>$J$2</f>
        <v>Putney</v>
      </c>
      <c r="E56" s="349">
        <v>14</v>
      </c>
      <c r="F56" s="341" t="s">
        <v>45</v>
      </c>
      <c r="G56" s="349">
        <v>4</v>
      </c>
      <c r="H56" s="376" t="str">
        <f>$J$1</f>
        <v>Blackheath Legends</v>
      </c>
      <c r="I56" s="341"/>
      <c r="J56" s="399" t="str">
        <f>$F$3</f>
        <v>Centaurs</v>
      </c>
      <c r="K56" s="341"/>
      <c r="L56" s="394" t="str">
        <f>$J$2</f>
        <v>Putney</v>
      </c>
      <c r="M56" s="341"/>
      <c r="N56" s="341"/>
      <c r="O56" s="439">
        <v>0.45833333333333331</v>
      </c>
      <c r="P56" s="341"/>
      <c r="Q56" s="346"/>
      <c r="R56" s="333"/>
      <c r="S56" s="352"/>
    </row>
    <row r="57" spans="1:48" s="320" customFormat="1">
      <c r="A57" s="320" t="s">
        <v>18</v>
      </c>
      <c r="B57" s="320" t="s">
        <v>13</v>
      </c>
      <c r="C57" s="314"/>
      <c r="D57" s="323" t="str">
        <f>$F$3</f>
        <v>Centaurs</v>
      </c>
      <c r="E57" s="351">
        <v>16</v>
      </c>
      <c r="F57" s="344" t="s">
        <v>45</v>
      </c>
      <c r="G57" s="351">
        <v>1</v>
      </c>
      <c r="H57" s="380" t="str">
        <f>$C$2</f>
        <v>Clapham</v>
      </c>
      <c r="I57" s="321"/>
      <c r="J57" s="396" t="str">
        <f>$J$2</f>
        <v>Putney</v>
      </c>
      <c r="K57" s="321"/>
      <c r="L57" s="396"/>
      <c r="M57" s="321"/>
      <c r="N57" s="321"/>
      <c r="O57" s="396" t="s">
        <v>127</v>
      </c>
      <c r="P57" s="321"/>
      <c r="Q57" s="321"/>
      <c r="R57" s="338"/>
      <c r="S57" s="353"/>
      <c r="V57" s="338"/>
      <c r="W57" s="338"/>
      <c r="X57" s="338"/>
      <c r="Y57" s="338"/>
      <c r="Z57" s="338"/>
      <c r="AA57" s="338"/>
      <c r="AB57" s="338"/>
      <c r="AC57" s="338"/>
      <c r="AD57" s="338"/>
      <c r="AE57" s="338"/>
      <c r="AF57" s="338"/>
      <c r="AG57" s="338"/>
      <c r="AH57" s="338"/>
      <c r="AI57" s="338"/>
      <c r="AJ57" s="338"/>
      <c r="AK57" s="338"/>
      <c r="AL57" s="338"/>
      <c r="AM57" s="338"/>
      <c r="AN57" s="338"/>
      <c r="AO57" s="338"/>
      <c r="AP57" s="338"/>
      <c r="AQ57" s="338"/>
      <c r="AR57" s="338"/>
      <c r="AS57" s="338"/>
      <c r="AT57" s="338"/>
      <c r="AU57" s="338"/>
      <c r="AV57" s="338"/>
    </row>
    <row r="58" spans="1:48" thickBot="1">
      <c r="A58" s="3"/>
      <c r="B58" s="3"/>
      <c r="C58" s="389"/>
      <c r="D58" s="3"/>
      <c r="E58" s="3"/>
      <c r="F58" s="3"/>
      <c r="G58" s="3"/>
      <c r="H58" s="106"/>
      <c r="I58" s="3"/>
      <c r="J58" s="398"/>
      <c r="K58" s="4"/>
      <c r="L58" s="398"/>
      <c r="M58" s="4"/>
      <c r="N58" s="4"/>
      <c r="O58" s="398"/>
      <c r="P58"/>
      <c r="Q58" s="46"/>
      <c r="R58" s="163"/>
      <c r="S58" s="249"/>
      <c r="AK58" s="163"/>
      <c r="AL58" s="163"/>
      <c r="AM58" s="163"/>
      <c r="AN58" s="163"/>
      <c r="AO58" s="163"/>
      <c r="AP58" s="163"/>
      <c r="AQ58" s="163"/>
      <c r="AR58" s="163"/>
      <c r="AS58" s="163"/>
      <c r="AT58" s="163"/>
      <c r="AU58" s="163"/>
      <c r="AV58" s="163"/>
    </row>
    <row r="59" spans="1:48" ht="15">
      <c r="A59" s="317"/>
      <c r="B59" s="317"/>
      <c r="C59" s="172"/>
      <c r="D59" s="126"/>
      <c r="E59" s="126"/>
      <c r="F59" s="126"/>
      <c r="G59" s="126"/>
      <c r="H59" s="381"/>
      <c r="I59" s="342"/>
      <c r="J59" s="400"/>
      <c r="K59" s="342"/>
      <c r="L59" s="400"/>
      <c r="M59" s="342"/>
      <c r="N59" s="342"/>
      <c r="O59" s="400"/>
      <c r="P59" s="163"/>
      <c r="Q59" s="167"/>
      <c r="R59" s="254"/>
      <c r="S59" s="254"/>
    </row>
    <row r="60" spans="1:48" s="443" customFormat="1" ht="15">
      <c r="C60" s="444" t="s">
        <v>1235</v>
      </c>
      <c r="D60" s="532" t="s">
        <v>1236</v>
      </c>
      <c r="E60" s="533"/>
      <c r="F60" s="533"/>
      <c r="G60" s="533"/>
      <c r="H60" s="534"/>
      <c r="I60" s="445"/>
      <c r="J60" s="444"/>
      <c r="K60" s="445"/>
      <c r="L60" s="444" t="s">
        <v>896</v>
      </c>
      <c r="M60" s="445"/>
      <c r="N60" s="445"/>
      <c r="O60" s="444"/>
      <c r="P60" s="446"/>
      <c r="Q60" s="447"/>
      <c r="R60" s="448"/>
      <c r="S60" s="448"/>
    </row>
    <row r="61" spans="1:48" thickBot="1">
      <c r="A61" s="3"/>
      <c r="B61" s="3"/>
      <c r="C61" s="428"/>
      <c r="D61" s="200"/>
      <c r="E61" s="200"/>
      <c r="F61" s="200"/>
      <c r="G61" s="200"/>
      <c r="H61" s="382"/>
      <c r="I61" s="201"/>
      <c r="J61" s="401"/>
      <c r="K61" s="201"/>
      <c r="L61" s="401"/>
      <c r="M61" s="201"/>
      <c r="N61" s="201"/>
      <c r="O61" s="401"/>
      <c r="P61" s="163"/>
      <c r="Q61" s="167"/>
      <c r="R61" s="254"/>
      <c r="S61" s="254"/>
      <c r="V61">
        <v>1</v>
      </c>
      <c r="Z61">
        <v>2</v>
      </c>
      <c r="AD61">
        <v>3</v>
      </c>
      <c r="AH61">
        <v>4</v>
      </c>
      <c r="AL61">
        <v>5</v>
      </c>
      <c r="AP61">
        <v>6</v>
      </c>
      <c r="AT61">
        <v>7</v>
      </c>
    </row>
    <row r="62" spans="1:48" s="245" customFormat="1">
      <c r="A62" s="245" t="s">
        <v>974</v>
      </c>
      <c r="B62" s="245" t="s">
        <v>976</v>
      </c>
      <c r="C62" s="434" t="s">
        <v>1189</v>
      </c>
      <c r="D62" s="315" t="s">
        <v>974</v>
      </c>
      <c r="E62" s="349"/>
      <c r="F62" s="341" t="s">
        <v>45</v>
      </c>
      <c r="G62" s="349"/>
      <c r="H62" s="379" t="s">
        <v>976</v>
      </c>
      <c r="I62" s="341"/>
      <c r="J62" s="394" t="s">
        <v>1229</v>
      </c>
      <c r="K62" s="341"/>
      <c r="L62" s="394" t="s">
        <v>1229</v>
      </c>
      <c r="M62" s="341"/>
      <c r="N62" s="341"/>
      <c r="O62" s="439">
        <v>0.45833333333333331</v>
      </c>
      <c r="P62" s="341"/>
      <c r="Q62" s="341"/>
      <c r="R62" s="333"/>
      <c r="S62" s="352"/>
    </row>
    <row r="63" spans="1:48" s="320" customFormat="1">
      <c r="A63" s="320" t="s">
        <v>973</v>
      </c>
      <c r="B63" s="320" t="s">
        <v>975</v>
      </c>
      <c r="C63" s="440"/>
      <c r="D63" s="321" t="s">
        <v>973</v>
      </c>
      <c r="E63" s="351"/>
      <c r="F63" s="344" t="s">
        <v>45</v>
      </c>
      <c r="G63" s="351"/>
      <c r="H63" s="377" t="s">
        <v>975</v>
      </c>
      <c r="I63" s="344"/>
      <c r="J63" s="396" t="s">
        <v>1229</v>
      </c>
      <c r="K63" s="344"/>
      <c r="L63" s="406"/>
      <c r="M63" s="344"/>
      <c r="N63" s="344"/>
      <c r="O63" s="406" t="s">
        <v>127</v>
      </c>
      <c r="P63" s="344"/>
      <c r="Q63" s="345"/>
      <c r="R63" s="338"/>
      <c r="S63" s="354"/>
    </row>
    <row r="64" spans="1:48">
      <c r="A64" s="163" t="s">
        <v>1179</v>
      </c>
      <c r="D64" s="126"/>
      <c r="E64" s="350"/>
      <c r="F64" s="126"/>
      <c r="G64" s="350"/>
      <c r="H64" s="381"/>
      <c r="I64" s="342"/>
      <c r="J64" s="400"/>
      <c r="K64" s="342"/>
      <c r="L64" s="400"/>
      <c r="M64" s="342"/>
      <c r="N64" s="342"/>
      <c r="O64" s="400"/>
      <c r="P64" s="164"/>
      <c r="Q64" s="164"/>
      <c r="S64" s="17"/>
    </row>
    <row r="65" spans="1:48" s="245" customFormat="1">
      <c r="A65" s="245" t="s">
        <v>978</v>
      </c>
      <c r="B65" s="245" t="s">
        <v>980</v>
      </c>
      <c r="C65" s="441"/>
      <c r="D65" s="247" t="s">
        <v>978</v>
      </c>
      <c r="E65" s="349"/>
      <c r="F65" s="341" t="s">
        <v>45</v>
      </c>
      <c r="G65" s="349"/>
      <c r="H65" s="379" t="s">
        <v>980</v>
      </c>
      <c r="I65" s="341"/>
      <c r="J65" s="394" t="s">
        <v>1229</v>
      </c>
      <c r="K65" s="341"/>
      <c r="L65" s="394" t="s">
        <v>1229</v>
      </c>
      <c r="M65" s="341"/>
      <c r="N65" s="341"/>
      <c r="O65" s="439">
        <v>0.45833333333333331</v>
      </c>
      <c r="P65" s="341"/>
      <c r="Q65" s="346"/>
      <c r="R65" s="333"/>
      <c r="S65" s="352"/>
    </row>
    <row r="66" spans="1:48" s="320" customFormat="1">
      <c r="A66" s="320" t="s">
        <v>977</v>
      </c>
      <c r="B66" s="320" t="s">
        <v>979</v>
      </c>
      <c r="C66" s="314"/>
      <c r="D66" s="321" t="s">
        <v>977</v>
      </c>
      <c r="E66" s="351"/>
      <c r="F66" s="344" t="s">
        <v>45</v>
      </c>
      <c r="G66" s="351"/>
      <c r="H66" s="377" t="s">
        <v>979</v>
      </c>
      <c r="I66" s="321"/>
      <c r="J66" s="396" t="s">
        <v>1229</v>
      </c>
      <c r="K66" s="321"/>
      <c r="L66" s="396"/>
      <c r="M66" s="321"/>
      <c r="N66" s="321"/>
      <c r="O66" s="396" t="s">
        <v>127</v>
      </c>
      <c r="P66" s="321"/>
      <c r="Q66" s="321"/>
      <c r="R66" s="338"/>
      <c r="S66" s="353"/>
      <c r="V66" s="338"/>
      <c r="W66" s="338"/>
      <c r="X66" s="338"/>
      <c r="Y66" s="338"/>
      <c r="Z66" s="338"/>
      <c r="AA66" s="338"/>
      <c r="AB66" s="338"/>
      <c r="AC66" s="338"/>
      <c r="AD66" s="338"/>
      <c r="AE66" s="338"/>
      <c r="AF66" s="338"/>
      <c r="AG66" s="338"/>
      <c r="AH66" s="338"/>
      <c r="AI66" s="338"/>
      <c r="AJ66" s="338"/>
      <c r="AK66" s="338"/>
      <c r="AL66" s="338"/>
      <c r="AM66" s="338"/>
      <c r="AN66" s="338"/>
      <c r="AO66" s="338"/>
      <c r="AP66" s="338"/>
      <c r="AQ66" s="338"/>
      <c r="AR66" s="338"/>
      <c r="AS66" s="338"/>
      <c r="AT66" s="338"/>
      <c r="AU66" s="338"/>
      <c r="AV66" s="338"/>
    </row>
    <row r="67" spans="1:48" thickBot="1">
      <c r="A67" s="3"/>
      <c r="B67" s="3"/>
      <c r="C67" s="389"/>
      <c r="D67" s="3"/>
      <c r="E67" s="3"/>
      <c r="F67" s="3"/>
      <c r="G67" s="3"/>
      <c r="H67" s="106"/>
      <c r="I67" s="3"/>
      <c r="J67" s="398"/>
      <c r="K67" s="4"/>
      <c r="L67" s="398"/>
      <c r="M67" s="4"/>
      <c r="N67" s="4"/>
      <c r="O67" s="398"/>
      <c r="P67"/>
      <c r="Q67" s="46"/>
      <c r="R67" s="163"/>
      <c r="S67" s="249"/>
      <c r="AK67" s="163"/>
      <c r="AL67" s="163"/>
      <c r="AM67" s="163"/>
      <c r="AN67" s="163"/>
      <c r="AO67" s="163"/>
      <c r="AP67" s="163"/>
      <c r="AQ67" s="163"/>
      <c r="AR67" s="163"/>
      <c r="AS67" s="163"/>
      <c r="AT67" s="163"/>
      <c r="AU67" s="163"/>
      <c r="AV67" s="163"/>
    </row>
    <row r="68" spans="1:48">
      <c r="C68" s="172"/>
      <c r="D68" s="126"/>
      <c r="E68" s="350"/>
      <c r="F68" s="126"/>
      <c r="G68" s="350"/>
      <c r="H68" s="381"/>
      <c r="I68" s="342"/>
      <c r="J68" s="400"/>
      <c r="K68" s="342"/>
      <c r="L68" s="400"/>
      <c r="M68" s="342"/>
      <c r="N68" s="342"/>
      <c r="O68" s="400"/>
      <c r="P68" s="163"/>
      <c r="Q68" s="166"/>
      <c r="R68" s="163"/>
      <c r="S68" s="17"/>
    </row>
    <row r="69" spans="1:48" s="245" customFormat="1">
      <c r="A69" s="245" t="s">
        <v>976</v>
      </c>
      <c r="B69" s="245" t="s">
        <v>975</v>
      </c>
      <c r="C69" s="434" t="s">
        <v>1190</v>
      </c>
      <c r="D69" s="247" t="s">
        <v>976</v>
      </c>
      <c r="E69" s="349"/>
      <c r="F69" s="341" t="s">
        <v>45</v>
      </c>
      <c r="G69" s="349"/>
      <c r="H69" s="379" t="s">
        <v>975</v>
      </c>
      <c r="I69" s="341"/>
      <c r="J69" s="394" t="s">
        <v>1229</v>
      </c>
      <c r="K69" s="341"/>
      <c r="L69" s="394" t="s">
        <v>1229</v>
      </c>
      <c r="M69" s="341"/>
      <c r="N69" s="341"/>
      <c r="O69" s="439">
        <v>0.45833333333333331</v>
      </c>
      <c r="P69" s="341"/>
      <c r="Q69" s="341"/>
      <c r="R69" s="333"/>
      <c r="S69" s="352"/>
    </row>
    <row r="70" spans="1:48" s="320" customFormat="1">
      <c r="A70" s="320" t="s">
        <v>973</v>
      </c>
      <c r="B70" s="320" t="s">
        <v>974</v>
      </c>
      <c r="C70" s="440"/>
      <c r="D70" s="321" t="s">
        <v>973</v>
      </c>
      <c r="E70" s="351"/>
      <c r="F70" s="344" t="s">
        <v>45</v>
      </c>
      <c r="G70" s="351"/>
      <c r="H70" s="377" t="s">
        <v>974</v>
      </c>
      <c r="I70" s="344"/>
      <c r="J70" s="396" t="s">
        <v>1229</v>
      </c>
      <c r="K70" s="344"/>
      <c r="L70" s="406"/>
      <c r="M70" s="344"/>
      <c r="N70" s="344"/>
      <c r="O70" s="406" t="s">
        <v>127</v>
      </c>
      <c r="P70" s="344"/>
      <c r="Q70" s="345"/>
      <c r="R70" s="338"/>
      <c r="S70" s="354"/>
    </row>
    <row r="71" spans="1:48">
      <c r="C71" s="172"/>
      <c r="D71" s="126"/>
      <c r="E71" s="350"/>
      <c r="F71" s="126"/>
      <c r="G71" s="350"/>
      <c r="H71" s="381"/>
      <c r="I71" s="342"/>
      <c r="J71" s="400"/>
      <c r="K71" s="342"/>
      <c r="L71" s="400"/>
      <c r="M71" s="342"/>
      <c r="N71" s="342"/>
      <c r="O71" s="400"/>
      <c r="P71" s="164"/>
      <c r="Q71" s="164"/>
      <c r="S71" s="17"/>
    </row>
    <row r="72" spans="1:48" s="245" customFormat="1">
      <c r="A72" s="245" t="s">
        <v>977</v>
      </c>
      <c r="B72" s="245" t="s">
        <v>978</v>
      </c>
      <c r="C72" s="441"/>
      <c r="D72" s="247" t="s">
        <v>977</v>
      </c>
      <c r="E72" s="349"/>
      <c r="F72" s="341" t="s">
        <v>45</v>
      </c>
      <c r="G72" s="349"/>
      <c r="H72" s="379" t="s">
        <v>978</v>
      </c>
      <c r="I72" s="341"/>
      <c r="J72" s="394" t="s">
        <v>1229</v>
      </c>
      <c r="K72" s="341"/>
      <c r="L72" s="394" t="s">
        <v>1229</v>
      </c>
      <c r="M72" s="341"/>
      <c r="N72" s="341"/>
      <c r="O72" s="439">
        <v>0.45833333333333331</v>
      </c>
      <c r="P72" s="341"/>
      <c r="Q72" s="346"/>
      <c r="R72" s="333"/>
      <c r="S72" s="352"/>
    </row>
    <row r="73" spans="1:48" s="320" customFormat="1">
      <c r="A73" s="320" t="s">
        <v>980</v>
      </c>
      <c r="B73" s="320" t="s">
        <v>979</v>
      </c>
      <c r="C73" s="314"/>
      <c r="D73" s="321" t="s">
        <v>980</v>
      </c>
      <c r="E73" s="351"/>
      <c r="F73" s="344" t="s">
        <v>45</v>
      </c>
      <c r="G73" s="351"/>
      <c r="H73" s="377" t="s">
        <v>979</v>
      </c>
      <c r="I73" s="321"/>
      <c r="J73" s="396" t="s">
        <v>1229</v>
      </c>
      <c r="K73" s="321"/>
      <c r="L73" s="396"/>
      <c r="M73" s="321"/>
      <c r="N73" s="321"/>
      <c r="O73" s="396" t="s">
        <v>127</v>
      </c>
      <c r="P73" s="321"/>
      <c r="Q73" s="321"/>
      <c r="R73" s="338"/>
      <c r="S73" s="353"/>
      <c r="V73" s="338"/>
      <c r="W73" s="338"/>
      <c r="X73" s="338"/>
      <c r="Y73" s="338"/>
      <c r="Z73" s="338"/>
      <c r="AA73" s="338"/>
      <c r="AB73" s="338"/>
      <c r="AC73" s="338"/>
      <c r="AD73" s="338"/>
      <c r="AE73" s="338"/>
      <c r="AF73" s="338"/>
      <c r="AG73" s="338"/>
      <c r="AH73" s="338"/>
      <c r="AI73" s="338"/>
      <c r="AJ73" s="338"/>
      <c r="AK73" s="338"/>
      <c r="AL73" s="338"/>
      <c r="AM73" s="338"/>
      <c r="AN73" s="338"/>
      <c r="AO73" s="338"/>
      <c r="AP73" s="338"/>
      <c r="AQ73" s="338"/>
      <c r="AR73" s="338"/>
      <c r="AS73" s="338"/>
      <c r="AT73" s="338"/>
      <c r="AU73" s="338"/>
      <c r="AV73" s="338"/>
    </row>
    <row r="74" spans="1:48" thickBot="1">
      <c r="A74" s="3"/>
      <c r="B74" s="3"/>
      <c r="C74" s="389"/>
      <c r="D74" s="3"/>
      <c r="E74" s="3"/>
      <c r="F74" s="3"/>
      <c r="G74" s="3"/>
      <c r="H74" s="106"/>
      <c r="I74" s="3"/>
      <c r="J74" s="398"/>
      <c r="K74" s="4"/>
      <c r="L74" s="398"/>
      <c r="M74" s="4"/>
      <c r="N74" s="4"/>
      <c r="O74" s="398"/>
      <c r="P74"/>
      <c r="Q74" s="46"/>
      <c r="R74" s="163"/>
      <c r="S74" s="249"/>
      <c r="AK74" s="163"/>
      <c r="AL74" s="163"/>
      <c r="AM74" s="163"/>
      <c r="AN74" s="163"/>
      <c r="AO74" s="163"/>
      <c r="AP74" s="163"/>
      <c r="AQ74" s="163"/>
      <c r="AR74" s="163"/>
      <c r="AS74" s="163"/>
      <c r="AT74" s="163"/>
      <c r="AU74" s="163"/>
      <c r="AV74" s="163"/>
    </row>
    <row r="75" spans="1:48">
      <c r="C75" s="172"/>
      <c r="D75" s="126"/>
      <c r="E75" s="350"/>
      <c r="F75" s="126"/>
      <c r="G75" s="350"/>
      <c r="H75" s="381"/>
      <c r="I75" s="342"/>
      <c r="J75" s="400"/>
      <c r="K75" s="342"/>
      <c r="L75" s="400"/>
      <c r="M75" s="342"/>
      <c r="N75" s="342"/>
      <c r="O75" s="400"/>
      <c r="P75" s="163"/>
      <c r="Q75" s="166"/>
      <c r="R75" s="163"/>
      <c r="S75" s="17"/>
    </row>
    <row r="76" spans="1:48" s="245" customFormat="1">
      <c r="A76" s="245" t="s">
        <v>975</v>
      </c>
      <c r="B76" s="245" t="s">
        <v>974</v>
      </c>
      <c r="C76" s="434" t="s">
        <v>1191</v>
      </c>
      <c r="D76" s="247" t="s">
        <v>975</v>
      </c>
      <c r="E76" s="349"/>
      <c r="F76" s="341" t="s">
        <v>45</v>
      </c>
      <c r="G76" s="349"/>
      <c r="H76" s="379" t="s">
        <v>974</v>
      </c>
      <c r="I76" s="341"/>
      <c r="J76" s="394" t="s">
        <v>1229</v>
      </c>
      <c r="K76" s="341"/>
      <c r="L76" s="394" t="s">
        <v>1229</v>
      </c>
      <c r="M76" s="341"/>
      <c r="N76" s="341"/>
      <c r="O76" s="439">
        <v>0.45833333333333331</v>
      </c>
      <c r="P76" s="341"/>
      <c r="Q76" s="341"/>
      <c r="R76" s="333"/>
      <c r="S76" s="352"/>
    </row>
    <row r="77" spans="1:48" s="320" customFormat="1">
      <c r="A77" s="320" t="s">
        <v>976</v>
      </c>
      <c r="B77" s="320" t="s">
        <v>973</v>
      </c>
      <c r="C77" s="440"/>
      <c r="D77" s="321" t="s">
        <v>976</v>
      </c>
      <c r="E77" s="351"/>
      <c r="F77" s="344" t="s">
        <v>45</v>
      </c>
      <c r="G77" s="351"/>
      <c r="H77" s="377" t="s">
        <v>973</v>
      </c>
      <c r="I77" s="344"/>
      <c r="J77" s="396" t="s">
        <v>1229</v>
      </c>
      <c r="K77" s="344"/>
      <c r="L77" s="406"/>
      <c r="M77" s="344"/>
      <c r="N77" s="344"/>
      <c r="O77" s="406" t="s">
        <v>127</v>
      </c>
      <c r="P77" s="344"/>
      <c r="Q77" s="345"/>
      <c r="R77" s="338"/>
      <c r="S77" s="354"/>
    </row>
    <row r="78" spans="1:48">
      <c r="C78" s="172"/>
      <c r="D78" s="126"/>
      <c r="E78" s="350"/>
      <c r="F78" s="126"/>
      <c r="G78" s="350"/>
      <c r="H78" s="381"/>
      <c r="I78" s="342"/>
      <c r="J78" s="400"/>
      <c r="K78" s="342"/>
      <c r="L78" s="400"/>
      <c r="M78" s="342"/>
      <c r="N78" s="342"/>
      <c r="O78" s="400"/>
      <c r="P78" s="164"/>
      <c r="Q78" s="164"/>
      <c r="S78" s="17"/>
    </row>
    <row r="79" spans="1:48" s="245" customFormat="1">
      <c r="A79" s="245" t="s">
        <v>979</v>
      </c>
      <c r="B79" s="245" t="s">
        <v>978</v>
      </c>
      <c r="C79" s="441"/>
      <c r="D79" s="247" t="s">
        <v>979</v>
      </c>
      <c r="E79" s="349"/>
      <c r="F79" s="341" t="s">
        <v>45</v>
      </c>
      <c r="G79" s="349"/>
      <c r="H79" s="379" t="s">
        <v>978</v>
      </c>
      <c r="I79" s="341"/>
      <c r="J79" s="394" t="s">
        <v>1229</v>
      </c>
      <c r="K79" s="341"/>
      <c r="L79" s="394" t="s">
        <v>1229</v>
      </c>
      <c r="M79" s="341"/>
      <c r="N79" s="341"/>
      <c r="O79" s="439">
        <v>0.45833333333333331</v>
      </c>
      <c r="P79" s="341"/>
      <c r="Q79" s="346"/>
      <c r="R79" s="333"/>
      <c r="S79" s="352"/>
    </row>
    <row r="80" spans="1:48" s="320" customFormat="1">
      <c r="A80" s="320" t="s">
        <v>980</v>
      </c>
      <c r="B80" s="320" t="s">
        <v>977</v>
      </c>
      <c r="C80" s="314"/>
      <c r="D80" s="321" t="s">
        <v>980</v>
      </c>
      <c r="E80" s="351"/>
      <c r="F80" s="344" t="s">
        <v>45</v>
      </c>
      <c r="G80" s="351"/>
      <c r="H80" s="377" t="s">
        <v>977</v>
      </c>
      <c r="I80" s="321"/>
      <c r="J80" s="396" t="s">
        <v>1229</v>
      </c>
      <c r="K80" s="321"/>
      <c r="L80" s="396"/>
      <c r="M80" s="321"/>
      <c r="N80" s="321"/>
      <c r="O80" s="396" t="s">
        <v>127</v>
      </c>
      <c r="P80" s="321"/>
      <c r="Q80" s="321"/>
      <c r="R80" s="338"/>
      <c r="S80" s="353"/>
      <c r="V80" s="338"/>
      <c r="W80" s="338"/>
      <c r="X80" s="338"/>
      <c r="Y80" s="338"/>
      <c r="Z80" s="338"/>
      <c r="AA80" s="338"/>
      <c r="AB80" s="338"/>
      <c r="AC80" s="338"/>
      <c r="AD80" s="338"/>
      <c r="AE80" s="338"/>
      <c r="AF80" s="338"/>
      <c r="AG80" s="338"/>
      <c r="AH80" s="338"/>
      <c r="AI80" s="338"/>
      <c r="AJ80" s="338"/>
      <c r="AK80" s="338"/>
      <c r="AL80" s="338"/>
      <c r="AM80" s="338"/>
      <c r="AN80" s="338"/>
      <c r="AO80" s="338"/>
      <c r="AP80" s="338"/>
      <c r="AQ80" s="338"/>
      <c r="AR80" s="338"/>
      <c r="AS80" s="338"/>
      <c r="AT80" s="338"/>
      <c r="AU80" s="338"/>
      <c r="AV80" s="338"/>
    </row>
    <row r="81" spans="1:48" thickBot="1">
      <c r="A81" s="317"/>
      <c r="B81" s="317"/>
      <c r="E81" s="317"/>
      <c r="G81" s="317"/>
      <c r="I81" s="317"/>
      <c r="K81" s="310"/>
      <c r="M81" s="310"/>
      <c r="N81" s="310"/>
      <c r="P81"/>
      <c r="Q81" s="46"/>
      <c r="R81" s="163"/>
      <c r="S81" s="249"/>
      <c r="AK81" s="163"/>
      <c r="AL81" s="163"/>
      <c r="AM81" s="163"/>
      <c r="AN81" s="163"/>
      <c r="AO81" s="163"/>
      <c r="AP81" s="163"/>
      <c r="AQ81" s="163"/>
      <c r="AR81" s="163"/>
      <c r="AS81" s="163"/>
      <c r="AT81" s="163"/>
      <c r="AU81" s="163"/>
      <c r="AV81" s="163"/>
    </row>
    <row r="82" spans="1:48" ht="15">
      <c r="A82" s="451"/>
      <c r="B82" s="451"/>
      <c r="C82" s="452"/>
      <c r="D82" s="453"/>
      <c r="E82" s="453"/>
      <c r="F82" s="453"/>
      <c r="G82" s="453"/>
      <c r="H82" s="454"/>
      <c r="I82" s="455"/>
      <c r="J82" s="449"/>
      <c r="K82" s="455"/>
      <c r="L82" s="449"/>
      <c r="M82" s="455"/>
      <c r="N82" s="449"/>
      <c r="O82" s="449"/>
      <c r="P82" s="163"/>
      <c r="Q82" s="167"/>
      <c r="R82" s="254"/>
      <c r="S82" s="254"/>
    </row>
    <row r="83" spans="1:48" s="443" customFormat="1" ht="15">
      <c r="C83" s="444" t="s">
        <v>1237</v>
      </c>
      <c r="D83" s="535" t="s">
        <v>1238</v>
      </c>
      <c r="E83" s="536"/>
      <c r="F83" s="536"/>
      <c r="G83" s="536"/>
      <c r="H83" s="537"/>
      <c r="I83" s="445"/>
      <c r="J83" s="444"/>
      <c r="K83" s="445"/>
      <c r="L83" s="444"/>
      <c r="M83" s="445"/>
      <c r="N83" s="444"/>
      <c r="O83" s="444"/>
      <c r="P83" s="446"/>
      <c r="Q83" s="447"/>
      <c r="R83" s="448"/>
      <c r="S83" s="448"/>
    </row>
    <row r="84" spans="1:48" s="443" customFormat="1" ht="30.75" customHeight="1">
      <c r="C84" s="450" t="s">
        <v>1239</v>
      </c>
      <c r="D84" s="538" t="s">
        <v>1240</v>
      </c>
      <c r="E84" s="536"/>
      <c r="F84" s="536"/>
      <c r="G84" s="536"/>
      <c r="H84" s="537"/>
      <c r="I84" s="445"/>
      <c r="J84" s="444"/>
      <c r="K84" s="445"/>
      <c r="L84" s="444"/>
      <c r="M84" s="445"/>
      <c r="N84" s="444"/>
      <c r="O84" s="444"/>
      <c r="P84" s="446"/>
      <c r="Q84" s="447"/>
      <c r="R84" s="448"/>
      <c r="S84" s="448"/>
    </row>
    <row r="85" spans="1:48" thickBot="1">
      <c r="A85" s="3"/>
      <c r="B85" s="3"/>
      <c r="C85" s="428"/>
      <c r="D85" s="200"/>
      <c r="E85" s="200"/>
      <c r="F85" s="200"/>
      <c r="G85" s="200"/>
      <c r="H85" s="382"/>
      <c r="I85" s="201"/>
      <c r="J85" s="401"/>
      <c r="K85" s="201"/>
      <c r="L85" s="401"/>
      <c r="M85" s="201"/>
      <c r="N85" s="401"/>
      <c r="O85" s="401"/>
      <c r="P85" s="163"/>
      <c r="Q85" s="167"/>
      <c r="R85" s="254"/>
      <c r="S85" s="254"/>
      <c r="V85">
        <v>1</v>
      </c>
      <c r="Z85">
        <v>2</v>
      </c>
      <c r="AD85">
        <v>3</v>
      </c>
      <c r="AH85">
        <v>4</v>
      </c>
      <c r="AL85">
        <v>5</v>
      </c>
      <c r="AP85">
        <v>6</v>
      </c>
      <c r="AT85">
        <v>7</v>
      </c>
    </row>
    <row r="86" spans="1:48">
      <c r="C86" s="172"/>
      <c r="D86" s="126"/>
      <c r="E86" s="350"/>
      <c r="F86" s="126"/>
      <c r="G86" s="350"/>
      <c r="H86" s="381"/>
      <c r="I86" s="164"/>
      <c r="J86" s="400"/>
      <c r="K86" s="164"/>
      <c r="L86" s="400"/>
      <c r="M86" s="164"/>
      <c r="N86" s="164"/>
      <c r="O86" s="400"/>
      <c r="P86" s="163"/>
      <c r="Q86" s="166"/>
      <c r="R86" s="163"/>
      <c r="S86" s="17"/>
    </row>
    <row r="87" spans="1:48">
      <c r="C87" s="427" t="s">
        <v>1180</v>
      </c>
      <c r="D87" s="318" t="s">
        <v>952</v>
      </c>
      <c r="E87" s="350"/>
      <c r="F87" s="342" t="s">
        <v>45</v>
      </c>
      <c r="G87" s="350"/>
      <c r="H87" s="375" t="s">
        <v>954</v>
      </c>
      <c r="I87" s="164"/>
      <c r="K87" s="164"/>
      <c r="L87" s="395"/>
      <c r="M87" s="164"/>
      <c r="N87" s="164"/>
      <c r="O87" s="433">
        <v>0.45833333333333331</v>
      </c>
      <c r="P87" s="164"/>
      <c r="Q87" s="164"/>
      <c r="R87" s="163"/>
      <c r="S87" s="249"/>
    </row>
    <row r="88" spans="1:48">
      <c r="C88" s="172"/>
      <c r="D88" s="310"/>
      <c r="E88" s="350"/>
      <c r="F88" s="342" t="s">
        <v>45</v>
      </c>
      <c r="G88" s="350"/>
      <c r="H88" s="375"/>
      <c r="I88" s="164"/>
      <c r="J88" s="395"/>
      <c r="K88" s="164"/>
      <c r="L88" s="400"/>
      <c r="M88" s="164"/>
      <c r="N88" s="164"/>
      <c r="O88" s="400" t="s">
        <v>127</v>
      </c>
      <c r="P88" s="164"/>
      <c r="Q88" s="166"/>
      <c r="R88" s="163"/>
      <c r="S88" s="17"/>
    </row>
    <row r="89" spans="1:48">
      <c r="C89" s="172"/>
      <c r="D89" s="126"/>
      <c r="E89" s="350"/>
      <c r="F89" s="126"/>
      <c r="G89" s="350"/>
      <c r="H89" s="381"/>
      <c r="I89" s="164"/>
      <c r="J89" s="400"/>
      <c r="K89" s="164"/>
      <c r="L89" s="400"/>
      <c r="M89" s="164"/>
      <c r="N89" s="164"/>
      <c r="O89" s="400"/>
      <c r="P89" s="164"/>
      <c r="Q89" s="164"/>
      <c r="S89" s="17"/>
    </row>
    <row r="90" spans="1:48">
      <c r="C90" s="172"/>
      <c r="D90" s="310"/>
      <c r="E90" s="350"/>
      <c r="F90" s="342" t="s">
        <v>45</v>
      </c>
      <c r="G90" s="350"/>
      <c r="H90" s="383"/>
      <c r="I90" s="164"/>
      <c r="J90" s="395"/>
      <c r="K90" s="164"/>
      <c r="M90" s="164"/>
      <c r="N90" s="164"/>
      <c r="O90" s="433">
        <v>0.45833333333333331</v>
      </c>
      <c r="P90" s="164"/>
      <c r="Q90" s="166"/>
      <c r="R90" s="163"/>
      <c r="S90" s="249"/>
    </row>
    <row r="91" spans="1:48">
      <c r="D91" s="318"/>
      <c r="E91" s="350"/>
      <c r="F91" s="342" t="s">
        <v>45</v>
      </c>
      <c r="G91" s="350"/>
      <c r="H91" s="383"/>
      <c r="I91" s="2"/>
      <c r="O91" s="393" t="s">
        <v>127</v>
      </c>
      <c r="Q91" s="2"/>
      <c r="R91" s="163"/>
      <c r="S91" s="249"/>
      <c r="V91" s="163"/>
      <c r="W91" s="163"/>
      <c r="X91" s="163"/>
      <c r="Y91" s="163"/>
      <c r="Z91" s="163"/>
      <c r="AA91" s="163"/>
      <c r="AB91" s="163"/>
      <c r="AC91" s="163"/>
      <c r="AD91" s="163"/>
      <c r="AE91" s="163"/>
      <c r="AF91" s="163"/>
      <c r="AG91" s="163"/>
      <c r="AH91" s="163"/>
      <c r="AI91" s="163"/>
      <c r="AJ91" s="163"/>
      <c r="AK91" s="163"/>
      <c r="AL91" s="163"/>
      <c r="AM91" s="163"/>
      <c r="AN91" s="163"/>
      <c r="AO91" s="163"/>
      <c r="AP91" s="163"/>
      <c r="AQ91" s="163"/>
      <c r="AR91" s="163"/>
      <c r="AS91" s="163"/>
      <c r="AT91" s="163"/>
      <c r="AU91" s="163"/>
      <c r="AV91" s="163"/>
    </row>
    <row r="92" spans="1:48" thickBot="1">
      <c r="A92" s="3"/>
      <c r="B92" s="3"/>
      <c r="C92" s="389"/>
      <c r="D92" s="3"/>
      <c r="E92" s="3"/>
      <c r="F92" s="3"/>
      <c r="G92" s="3"/>
      <c r="H92" s="106"/>
      <c r="I92" s="3"/>
      <c r="J92" s="398"/>
      <c r="K92" s="4"/>
      <c r="L92" s="398"/>
      <c r="M92" s="4"/>
      <c r="N92" s="4"/>
      <c r="O92" s="398"/>
      <c r="P92"/>
      <c r="Q92" s="46"/>
      <c r="R92" s="163"/>
      <c r="S92" s="249"/>
      <c r="AK92" s="163"/>
      <c r="AL92" s="163"/>
      <c r="AM92" s="163"/>
      <c r="AN92" s="163"/>
      <c r="AO92" s="163"/>
      <c r="AP92" s="163"/>
      <c r="AQ92" s="163"/>
      <c r="AR92" s="163"/>
      <c r="AS92" s="163"/>
      <c r="AT92" s="163"/>
      <c r="AU92" s="163"/>
      <c r="AV92" s="163"/>
    </row>
    <row r="93" spans="1:48">
      <c r="C93" s="172"/>
      <c r="D93" s="126"/>
      <c r="E93" s="350"/>
      <c r="F93" s="126"/>
      <c r="G93" s="350"/>
      <c r="H93" s="381"/>
      <c r="I93" s="164"/>
      <c r="J93" s="400"/>
      <c r="K93" s="164"/>
      <c r="L93" s="400"/>
      <c r="M93" s="164"/>
      <c r="N93" s="164"/>
      <c r="O93" s="400"/>
      <c r="P93" s="163"/>
      <c r="Q93" s="166"/>
      <c r="R93" s="163"/>
      <c r="S93" s="17"/>
    </row>
    <row r="94" spans="1:48">
      <c r="C94" s="427"/>
      <c r="D94" s="318"/>
      <c r="E94" s="350"/>
      <c r="F94" s="342"/>
      <c r="G94" s="350"/>
      <c r="H94" s="375"/>
      <c r="I94" s="164"/>
      <c r="K94" s="164"/>
      <c r="L94" s="395"/>
      <c r="M94" s="164"/>
      <c r="N94" s="164"/>
      <c r="O94" s="433"/>
      <c r="P94" s="164"/>
      <c r="Q94" s="164"/>
      <c r="R94" s="163"/>
      <c r="S94" s="249"/>
    </row>
    <row r="95" spans="1:48">
      <c r="C95" s="172" t="s">
        <v>1181</v>
      </c>
      <c r="D95" s="310" t="s">
        <v>953</v>
      </c>
      <c r="E95" s="350"/>
      <c r="F95" s="342" t="s">
        <v>45</v>
      </c>
      <c r="G95" s="350"/>
      <c r="H95" s="375" t="s">
        <v>954</v>
      </c>
      <c r="I95" s="164"/>
      <c r="J95" s="395"/>
      <c r="K95" s="164"/>
      <c r="L95" s="400"/>
      <c r="M95" s="164"/>
      <c r="N95" s="164"/>
      <c r="O95" s="400">
        <v>0.45833333333333331</v>
      </c>
      <c r="P95" s="164"/>
      <c r="Q95" s="166"/>
      <c r="R95" s="163"/>
      <c r="S95" s="17"/>
    </row>
    <row r="96" spans="1:48">
      <c r="C96" s="172"/>
      <c r="D96" s="126"/>
      <c r="E96" s="350"/>
      <c r="F96" s="342" t="s">
        <v>45</v>
      </c>
      <c r="G96" s="350"/>
      <c r="H96" s="381"/>
      <c r="I96" s="164"/>
      <c r="J96" s="400"/>
      <c r="K96" s="164"/>
      <c r="L96" s="400"/>
      <c r="M96" s="164"/>
      <c r="N96" s="164"/>
      <c r="O96" s="400" t="s">
        <v>127</v>
      </c>
      <c r="P96" s="164"/>
      <c r="Q96" s="164"/>
      <c r="S96" s="17"/>
    </row>
    <row r="97" spans="1:48">
      <c r="C97" s="172"/>
      <c r="D97" s="310"/>
      <c r="E97" s="350"/>
      <c r="F97" s="342"/>
      <c r="G97" s="350"/>
      <c r="H97" s="383"/>
      <c r="I97" s="164"/>
      <c r="J97" s="395"/>
      <c r="K97" s="164"/>
      <c r="M97" s="164"/>
      <c r="N97" s="164"/>
      <c r="O97" s="433"/>
      <c r="P97" s="164"/>
      <c r="Q97" s="166"/>
      <c r="R97" s="163"/>
      <c r="S97" s="249"/>
    </row>
    <row r="98" spans="1:48">
      <c r="D98" s="318"/>
      <c r="E98" s="350"/>
      <c r="F98" s="342"/>
      <c r="G98" s="350"/>
      <c r="H98" s="383"/>
      <c r="I98" s="2"/>
      <c r="Q98" s="2"/>
      <c r="R98" s="163"/>
      <c r="S98" s="249"/>
      <c r="V98" s="163"/>
      <c r="W98" s="163"/>
      <c r="X98" s="163"/>
      <c r="Y98" s="163"/>
      <c r="Z98" s="163"/>
      <c r="AA98" s="163"/>
      <c r="AB98" s="163"/>
      <c r="AC98" s="163"/>
      <c r="AD98" s="163"/>
      <c r="AE98" s="163"/>
      <c r="AF98" s="163"/>
      <c r="AG98" s="163"/>
      <c r="AH98" s="163"/>
      <c r="AI98" s="163"/>
      <c r="AJ98" s="163"/>
      <c r="AK98" s="163"/>
      <c r="AL98" s="163"/>
      <c r="AM98" s="163"/>
      <c r="AN98" s="163"/>
      <c r="AO98" s="163"/>
      <c r="AP98" s="163"/>
      <c r="AQ98" s="163"/>
      <c r="AR98" s="163"/>
      <c r="AS98" s="163"/>
      <c r="AT98" s="163"/>
      <c r="AU98" s="163"/>
      <c r="AV98" s="163"/>
    </row>
    <row r="99" spans="1:48" thickBot="1">
      <c r="A99" s="3"/>
      <c r="B99" s="3"/>
      <c r="C99" s="389"/>
      <c r="D99" s="3"/>
      <c r="E99" s="3"/>
      <c r="F99" s="3"/>
      <c r="G99" s="3"/>
      <c r="H99" s="106"/>
      <c r="I99" s="3"/>
      <c r="J99" s="398"/>
      <c r="K99" s="4"/>
      <c r="L99" s="398"/>
      <c r="M99" s="4"/>
      <c r="N99" s="4"/>
      <c r="O99" s="398"/>
      <c r="P99"/>
      <c r="Q99" s="46"/>
      <c r="R99" s="163"/>
      <c r="S99" s="249"/>
      <c r="AK99" s="163"/>
      <c r="AL99" s="163"/>
      <c r="AM99" s="163"/>
      <c r="AN99" s="163"/>
      <c r="AO99" s="163"/>
      <c r="AP99" s="163"/>
      <c r="AQ99" s="163"/>
      <c r="AR99" s="163"/>
      <c r="AS99" s="163"/>
      <c r="AT99" s="163"/>
      <c r="AU99" s="163"/>
      <c r="AV99" s="163"/>
    </row>
    <row r="100" spans="1:48" ht="16.5" thickBot="1">
      <c r="A100" s="4"/>
      <c r="B100" s="4"/>
      <c r="C100" s="389"/>
      <c r="D100" s="3"/>
      <c r="E100" s="48"/>
      <c r="F100" s="3"/>
      <c r="G100" s="48"/>
      <c r="H100" s="106"/>
      <c r="I100" s="3"/>
      <c r="J100" s="389"/>
      <c r="K100" s="3"/>
      <c r="L100" s="389"/>
      <c r="M100" s="3"/>
      <c r="N100" s="3"/>
      <c r="O100" s="389"/>
      <c r="P100"/>
    </row>
    <row r="101" spans="1:48" ht="16.5" hidden="1" thickBot="1">
      <c r="A101" s="2"/>
      <c r="B101" s="2"/>
      <c r="D101" s="103" t="s">
        <v>51</v>
      </c>
      <c r="E101" s="503" t="s">
        <v>491</v>
      </c>
      <c r="F101" s="503"/>
      <c r="G101" s="503"/>
      <c r="H101" s="386" t="s">
        <v>379</v>
      </c>
      <c r="I101" s="103"/>
      <c r="J101" s="402" t="s">
        <v>380</v>
      </c>
      <c r="K101"/>
      <c r="L101" s="328"/>
      <c r="M101"/>
      <c r="N101"/>
      <c r="O101" s="328"/>
      <c r="P101"/>
    </row>
    <row r="102" spans="1:48" ht="15" hidden="1">
      <c r="A102" s="2"/>
      <c r="B102" s="2"/>
      <c r="D102" s="101" t="str">
        <f>C1</f>
        <v>Hatch End Hawks</v>
      </c>
      <c r="E102" s="494">
        <f>COUNTIF(D8:H81,C1)</f>
        <v>7</v>
      </c>
      <c r="F102" s="494"/>
      <c r="G102" s="494"/>
      <c r="H102" s="375">
        <f>COUNTIF(J6:J81,C1)</f>
        <v>3</v>
      </c>
      <c r="J102" s="393">
        <f>COUNTIF(L7:L81,C1)</f>
        <v>3</v>
      </c>
      <c r="K102"/>
      <c r="L102" s="328"/>
      <c r="M102"/>
      <c r="N102"/>
      <c r="O102" s="328"/>
      <c r="P102"/>
    </row>
    <row r="103" spans="1:48" ht="15" hidden="1">
      <c r="A103" s="2"/>
      <c r="B103" s="2"/>
      <c r="D103" s="101" t="str">
        <f>C2</f>
        <v>Clapham</v>
      </c>
      <c r="E103" s="494">
        <f>COUNTIF(D8:H81,C2)</f>
        <v>7</v>
      </c>
      <c r="F103" s="494"/>
      <c r="G103" s="494"/>
      <c r="H103" s="375">
        <f>COUNTIF(J7:J81,C2)</f>
        <v>3</v>
      </c>
      <c r="J103" s="393">
        <f>COUNTIF(L7:L81,C2)</f>
        <v>2</v>
      </c>
      <c r="K103"/>
      <c r="L103" s="328"/>
      <c r="M103"/>
      <c r="N103"/>
      <c r="O103" s="328"/>
      <c r="P103"/>
    </row>
    <row r="104" spans="1:48" ht="15" hidden="1">
      <c r="A104" s="2"/>
      <c r="B104" s="2"/>
      <c r="D104" s="101" t="str">
        <f>C3</f>
        <v>Harpenden</v>
      </c>
      <c r="E104" s="494">
        <f>COUNTIF(D8:H81,C3)</f>
        <v>7</v>
      </c>
      <c r="F104" s="494"/>
      <c r="G104" s="494"/>
      <c r="H104" s="375">
        <f>COUNTIF(J7:J81,C3)</f>
        <v>4</v>
      </c>
      <c r="J104" s="393">
        <f>COUNTIF(L7:L81,C3)</f>
        <v>2</v>
      </c>
      <c r="K104"/>
      <c r="L104" s="328"/>
      <c r="M104"/>
      <c r="N104"/>
      <c r="O104" s="328"/>
      <c r="P104"/>
    </row>
    <row r="105" spans="1:48" ht="15" hidden="1">
      <c r="A105" s="2"/>
      <c r="B105" s="2"/>
      <c r="D105" s="101" t="str">
        <f>F1</f>
        <v>Blues</v>
      </c>
      <c r="E105" s="494">
        <f>COUNTIF(D8:H81,F1)</f>
        <v>7</v>
      </c>
      <c r="F105" s="494"/>
      <c r="G105" s="494"/>
      <c r="H105" s="375">
        <f>COUNTIF(J7:J81,F1)</f>
        <v>3</v>
      </c>
      <c r="J105" s="393">
        <f>COUNTIF(L7:L81,F1)</f>
        <v>2</v>
      </c>
      <c r="K105"/>
      <c r="L105" s="328"/>
      <c r="M105"/>
      <c r="N105"/>
      <c r="O105" s="328"/>
      <c r="P105"/>
    </row>
    <row r="106" spans="1:48" ht="15" hidden="1">
      <c r="A106" s="2"/>
      <c r="B106" s="2"/>
      <c r="D106" s="101" t="str">
        <f>F2</f>
        <v>West London 1</v>
      </c>
      <c r="E106" s="494">
        <f>COUNTIF(D5:H81,F2)</f>
        <v>7</v>
      </c>
      <c r="F106" s="494"/>
      <c r="G106" s="494"/>
      <c r="H106" s="375">
        <f>COUNTIF(J7:J81,F2)</f>
        <v>3</v>
      </c>
      <c r="J106" s="393">
        <f>COUNTIF(L7:L81,F2)</f>
        <v>1</v>
      </c>
      <c r="K106"/>
      <c r="L106" s="328"/>
      <c r="M106"/>
      <c r="N106"/>
      <c r="O106" s="328"/>
      <c r="P106"/>
    </row>
    <row r="107" spans="1:48" ht="15" hidden="1">
      <c r="A107" s="2"/>
      <c r="B107" s="2"/>
      <c r="D107" s="101" t="str">
        <f>F3</f>
        <v>Centaurs</v>
      </c>
      <c r="E107" s="494">
        <f>COUNTIF(D8:H81,F3)</f>
        <v>7</v>
      </c>
      <c r="F107" s="494"/>
      <c r="G107" s="494"/>
      <c r="H107" s="375">
        <f>COUNTIF(J7:J81,F3)</f>
        <v>4</v>
      </c>
      <c r="J107" s="393">
        <f>COUNTIF(L7:L81,F3)</f>
        <v>1</v>
      </c>
      <c r="K107"/>
      <c r="L107" s="328"/>
      <c r="M107"/>
      <c r="N107"/>
      <c r="O107" s="328"/>
      <c r="P107"/>
    </row>
    <row r="108" spans="1:48" ht="15" hidden="1">
      <c r="A108" s="2"/>
      <c r="B108" s="2"/>
      <c r="D108" s="101" t="str">
        <f>J1</f>
        <v>Blackheath Legends</v>
      </c>
      <c r="E108" s="494">
        <f>COUNTIF(D8:H81,J1)</f>
        <v>7</v>
      </c>
      <c r="F108" s="494"/>
      <c r="G108" s="494"/>
      <c r="H108" s="375">
        <f>COUNTIF(J7:J81,J1)</f>
        <v>4</v>
      </c>
      <c r="J108" s="393">
        <f>COUNTIF(L7:L81,J1)</f>
        <v>2</v>
      </c>
      <c r="K108"/>
      <c r="L108" s="328"/>
      <c r="M108"/>
      <c r="N108"/>
      <c r="O108" s="328"/>
      <c r="P108"/>
    </row>
    <row r="109" spans="1:48" ht="15" hidden="1">
      <c r="A109" s="2"/>
      <c r="B109" s="2"/>
      <c r="D109" s="101" t="str">
        <f>J2</f>
        <v>Putney</v>
      </c>
      <c r="E109" s="494">
        <f>COUNTIF(D8:H81,J2)</f>
        <v>7</v>
      </c>
      <c r="F109" s="494"/>
      <c r="G109" s="494"/>
      <c r="H109" s="375">
        <f>COUNTIF(J7:J81,J2)</f>
        <v>4</v>
      </c>
      <c r="J109" s="393">
        <f>COUNTIF(L7:L81,J2)</f>
        <v>2</v>
      </c>
      <c r="K109"/>
      <c r="L109" s="328"/>
      <c r="M109"/>
      <c r="N109"/>
      <c r="O109" s="328"/>
      <c r="P109"/>
    </row>
    <row r="110" spans="1:48" ht="15" hidden="1">
      <c r="A110" s="2"/>
      <c r="B110" s="2"/>
      <c r="D110" s="101">
        <f>J3</f>
        <v>0</v>
      </c>
      <c r="E110" s="494">
        <f>COUNTIF(D8:H81,J3)</f>
        <v>1</v>
      </c>
      <c r="F110" s="494"/>
      <c r="G110" s="494"/>
      <c r="H110" s="375">
        <f>COUNTIF(J7:J81,J3)</f>
        <v>0</v>
      </c>
      <c r="J110" s="393">
        <f>COUNTIF(L7:L81,J3)</f>
        <v>0</v>
      </c>
      <c r="K110"/>
      <c r="L110" s="328"/>
      <c r="M110"/>
      <c r="N110"/>
      <c r="O110" s="328"/>
      <c r="P110"/>
    </row>
    <row r="111" spans="1:48" hidden="1" thickBot="1">
      <c r="A111" s="2"/>
      <c r="B111" s="2"/>
      <c r="D111" s="4"/>
      <c r="E111" s="3"/>
      <c r="F111" s="3"/>
      <c r="G111" s="3"/>
      <c r="H111" s="378"/>
      <c r="I111" s="3"/>
      <c r="J111" s="389"/>
      <c r="K111"/>
      <c r="L111" s="328"/>
      <c r="M111"/>
      <c r="N111"/>
      <c r="O111" s="328"/>
      <c r="P111"/>
    </row>
    <row r="112" spans="1:48" hidden="1">
      <c r="A112" s="2"/>
      <c r="B112" s="2"/>
      <c r="J112" s="328"/>
      <c r="K112"/>
      <c r="L112" s="328"/>
      <c r="M112"/>
      <c r="N112"/>
      <c r="O112" s="328"/>
      <c r="P112"/>
    </row>
    <row r="113" spans="1:16" hidden="1">
      <c r="A113" s="2"/>
      <c r="B113" s="2"/>
      <c r="H113" s="375"/>
      <c r="I113" s="2"/>
      <c r="K113"/>
      <c r="L113" s="328"/>
      <c r="M113"/>
      <c r="N113"/>
      <c r="O113" s="328"/>
      <c r="P113"/>
    </row>
    <row r="114" spans="1:16" hidden="1">
      <c r="A114" s="2"/>
      <c r="B114" s="2"/>
      <c r="M114"/>
      <c r="N114"/>
      <c r="O114" s="328"/>
      <c r="P114"/>
    </row>
    <row r="115" spans="1:16" ht="16.5" hidden="1" thickBot="1">
      <c r="A115" s="2"/>
      <c r="B115" s="2"/>
      <c r="C115" s="402" t="s">
        <v>605</v>
      </c>
      <c r="D115" s="103" t="s">
        <v>127</v>
      </c>
      <c r="E115" s="317"/>
      <c r="H115" s="387"/>
      <c r="I115" s="127"/>
      <c r="J115" s="403" t="s">
        <v>605</v>
      </c>
      <c r="K115" s="102"/>
      <c r="L115" s="403" t="s">
        <v>127</v>
      </c>
      <c r="M115"/>
      <c r="N115"/>
      <c r="O115" s="328"/>
      <c r="P115"/>
    </row>
    <row r="116" spans="1:16" hidden="1">
      <c r="A116" s="2"/>
      <c r="B116" s="2"/>
      <c r="C116" s="429" t="str">
        <f>D8</f>
        <v>Clapham</v>
      </c>
      <c r="D116" s="317" t="str">
        <f>D9</f>
        <v>Hatch End Hawks</v>
      </c>
      <c r="E116" s="317"/>
      <c r="H116" s="381"/>
      <c r="I116" s="126"/>
      <c r="J116" s="172"/>
      <c r="K116" s="126"/>
      <c r="L116" s="172"/>
      <c r="M116"/>
      <c r="N116"/>
      <c r="O116" s="328"/>
      <c r="P116"/>
    </row>
    <row r="117" spans="1:16" hidden="1">
      <c r="A117" s="2"/>
      <c r="B117" s="2"/>
      <c r="C117" s="429" t="str">
        <f>H8</f>
        <v>Blackheath Legends</v>
      </c>
      <c r="D117" s="317" t="str">
        <f>H9</f>
        <v>Putney</v>
      </c>
      <c r="E117" s="317"/>
      <c r="H117" s="373" t="str">
        <f>C1</f>
        <v>Hatch End Hawks</v>
      </c>
      <c r="I117">
        <f>J117+L117</f>
        <v>5</v>
      </c>
      <c r="J117" s="393">
        <f>COUNTIF(C116:C151,H117)</f>
        <v>3</v>
      </c>
      <c r="L117" s="393">
        <f>COUNTIF(D116:D151,H117)</f>
        <v>2</v>
      </c>
      <c r="N117"/>
      <c r="O117" s="328"/>
      <c r="P117"/>
    </row>
    <row r="118" spans="1:16" hidden="1">
      <c r="A118" s="2"/>
      <c r="B118" s="2"/>
      <c r="C118" s="429" t="str">
        <f>D11</f>
        <v>Harpenden</v>
      </c>
      <c r="D118" s="317" t="str">
        <f>D12</f>
        <v>West London 1</v>
      </c>
      <c r="E118" s="317"/>
      <c r="H118" s="373" t="str">
        <f>C2</f>
        <v>Clapham</v>
      </c>
      <c r="I118">
        <f t="shared" ref="I118:I125" si="1">J118+L118</f>
        <v>5</v>
      </c>
      <c r="J118" s="393">
        <f>COUNTIF(C116:C151,H118)</f>
        <v>3</v>
      </c>
      <c r="L118" s="393">
        <f>COUNTIF(D116:D151,H118)</f>
        <v>2</v>
      </c>
      <c r="N118"/>
      <c r="O118" s="328"/>
      <c r="P118"/>
    </row>
    <row r="119" spans="1:16" hidden="1">
      <c r="A119" s="2"/>
      <c r="B119" s="2"/>
      <c r="C119" s="429" t="str">
        <f>H11</f>
        <v>Centaurs</v>
      </c>
      <c r="D119" s="317" t="str">
        <f>H12</f>
        <v>Blues</v>
      </c>
      <c r="E119" s="317"/>
      <c r="H119" s="373" t="str">
        <f>C3</f>
        <v>Harpenden</v>
      </c>
      <c r="I119">
        <f t="shared" si="1"/>
        <v>5</v>
      </c>
      <c r="J119" s="393">
        <f>COUNTIF(C116:C151,H119)</f>
        <v>3</v>
      </c>
      <c r="L119" s="393">
        <f>COUNTIF(D116:D151,H119)</f>
        <v>2</v>
      </c>
      <c r="N119"/>
      <c r="O119" s="328"/>
      <c r="P119"/>
    </row>
    <row r="120" spans="1:16" hidden="1">
      <c r="A120" s="2"/>
      <c r="B120" s="2"/>
      <c r="C120" s="429" t="str">
        <f>D70</f>
        <v>1st</v>
      </c>
      <c r="D120" s="317">
        <f>D68</f>
        <v>0</v>
      </c>
      <c r="E120" s="317"/>
      <c r="H120" s="373" t="str">
        <f>F1</f>
        <v>Blues</v>
      </c>
      <c r="I120">
        <f t="shared" si="1"/>
        <v>5</v>
      </c>
      <c r="J120" s="393">
        <f>COUNTIF(C116:C151,H120)</f>
        <v>2</v>
      </c>
      <c r="L120" s="393">
        <f>COUNTIF(D116:D151,H120)</f>
        <v>3</v>
      </c>
      <c r="N120"/>
      <c r="O120" s="328"/>
      <c r="P120"/>
    </row>
    <row r="121" spans="1:16" hidden="1">
      <c r="A121" s="2"/>
      <c r="B121" s="2"/>
      <c r="C121" s="429" t="str">
        <f>H70</f>
        <v>2nd</v>
      </c>
      <c r="D121" s="317">
        <f>H68</f>
        <v>0</v>
      </c>
      <c r="E121" s="317"/>
      <c r="H121" s="373" t="str">
        <f>F2</f>
        <v>West London 1</v>
      </c>
      <c r="I121">
        <f t="shared" si="1"/>
        <v>5</v>
      </c>
      <c r="J121" s="393">
        <f>COUNTIF(C116:C151,H121)</f>
        <v>1</v>
      </c>
      <c r="L121" s="393">
        <f>COUNTIF(D116:D151,H121)</f>
        <v>4</v>
      </c>
      <c r="N121"/>
      <c r="O121" s="328"/>
      <c r="P121"/>
    </row>
    <row r="122" spans="1:16" hidden="1">
      <c r="A122" s="2"/>
      <c r="B122" s="2"/>
      <c r="C122" s="429" t="str">
        <f>D72</f>
        <v>5th</v>
      </c>
      <c r="D122" s="317" t="str">
        <f>D73</f>
        <v>8th</v>
      </c>
      <c r="E122" s="317"/>
      <c r="H122" s="373" t="str">
        <f>F3</f>
        <v>Centaurs</v>
      </c>
      <c r="I122">
        <f t="shared" si="1"/>
        <v>5</v>
      </c>
      <c r="J122" s="393">
        <f>COUNTIF(C116:C151,H122)</f>
        <v>2</v>
      </c>
      <c r="L122" s="393">
        <f>COUNTIF(D116:D151,H122)</f>
        <v>3</v>
      </c>
      <c r="N122"/>
      <c r="O122" s="328"/>
      <c r="P122"/>
    </row>
    <row r="123" spans="1:16" hidden="1">
      <c r="A123" s="2"/>
      <c r="B123" s="2"/>
      <c r="C123" s="429" t="str">
        <f>H72</f>
        <v>6th</v>
      </c>
      <c r="D123" s="317" t="str">
        <f>H73</f>
        <v>7th</v>
      </c>
      <c r="E123" s="317"/>
      <c r="H123" s="373" t="str">
        <f>J1</f>
        <v>Blackheath Legends</v>
      </c>
      <c r="I123">
        <f t="shared" si="1"/>
        <v>5</v>
      </c>
      <c r="J123" s="393">
        <f>COUNTIF(C116:C151,H123)</f>
        <v>3</v>
      </c>
      <c r="L123" s="393">
        <f>COUNTIF(D116:D151,H123)</f>
        <v>2</v>
      </c>
      <c r="N123"/>
      <c r="O123" s="328"/>
      <c r="P123"/>
    </row>
    <row r="124" spans="1:16" hidden="1">
      <c r="A124" s="2"/>
      <c r="B124" s="2"/>
      <c r="C124" s="429" t="str">
        <f>D32</f>
        <v>Centaurs</v>
      </c>
      <c r="D124" s="317" t="str">
        <f>D33</f>
        <v>Blackheath Legends</v>
      </c>
      <c r="E124" s="317"/>
      <c r="H124" s="373" t="str">
        <f>J2</f>
        <v>Putney</v>
      </c>
      <c r="I124">
        <f t="shared" si="1"/>
        <v>5</v>
      </c>
      <c r="J124" s="393">
        <f>COUNTIF(C116:C151,H124)</f>
        <v>3</v>
      </c>
      <c r="L124" s="393">
        <f>COUNTIF(D116:D151,H124)</f>
        <v>2</v>
      </c>
      <c r="N124"/>
      <c r="O124" s="328"/>
      <c r="P124"/>
    </row>
    <row r="125" spans="1:16" hidden="1">
      <c r="A125" s="2"/>
      <c r="B125" s="2"/>
      <c r="C125" s="429" t="str">
        <f>H32</f>
        <v>Hatch End Hawks</v>
      </c>
      <c r="D125" s="317" t="str">
        <f>H33</f>
        <v>West London 1</v>
      </c>
      <c r="E125" s="317"/>
      <c r="H125" s="373">
        <f>J3</f>
        <v>0</v>
      </c>
      <c r="I125">
        <f t="shared" si="1"/>
        <v>2</v>
      </c>
      <c r="J125" s="393">
        <f>COUNTIF(C116:C151,H125)</f>
        <v>0</v>
      </c>
      <c r="L125" s="393">
        <f>COUNTIF(D116:D151,H125)</f>
        <v>2</v>
      </c>
      <c r="N125"/>
      <c r="O125" s="328"/>
      <c r="P125"/>
    </row>
    <row r="126" spans="1:16" ht="16.5" hidden="1" thickBot="1">
      <c r="A126" s="2"/>
      <c r="B126" s="2"/>
      <c r="C126" s="429" t="str">
        <f>D35</f>
        <v>Blues</v>
      </c>
      <c r="D126" s="317" t="str">
        <f>D36</f>
        <v>Harpenden</v>
      </c>
      <c r="E126" s="317"/>
      <c r="H126" s="106"/>
      <c r="I126" s="3"/>
      <c r="J126" s="389"/>
      <c r="K126" s="3"/>
      <c r="L126" s="389"/>
      <c r="N126"/>
      <c r="O126" s="328"/>
      <c r="P126"/>
    </row>
    <row r="127" spans="1:16" ht="15" hidden="1">
      <c r="A127" s="2"/>
      <c r="B127" s="2"/>
      <c r="C127" s="429" t="str">
        <f>H35</f>
        <v>Putney</v>
      </c>
      <c r="D127" s="317" t="str">
        <f>H36</f>
        <v>Clapham</v>
      </c>
      <c r="E127" s="317"/>
      <c r="G127" s="317"/>
      <c r="J127" s="328"/>
      <c r="L127" s="328"/>
      <c r="M127"/>
      <c r="N127"/>
      <c r="O127" s="328"/>
      <c r="P127"/>
    </row>
    <row r="128" spans="1:16" ht="15" hidden="1">
      <c r="A128" s="2"/>
      <c r="B128" s="2"/>
      <c r="C128" s="429" t="str">
        <f>D22</f>
        <v>Blackheath Legends</v>
      </c>
      <c r="D128" s="317" t="str">
        <f>D23</f>
        <v>Centaurs</v>
      </c>
      <c r="E128" s="317"/>
      <c r="G128" s="317"/>
      <c r="J128" s="328"/>
      <c r="L128" s="328"/>
      <c r="M128"/>
      <c r="N128"/>
      <c r="O128" s="328"/>
      <c r="P128"/>
    </row>
    <row r="129" spans="1:16" ht="15" hidden="1">
      <c r="A129" s="2"/>
      <c r="B129" s="2"/>
      <c r="C129" s="429" t="str">
        <f>H22</f>
        <v>Harpenden</v>
      </c>
      <c r="D129" s="317" t="str">
        <f>H23</f>
        <v>Blues</v>
      </c>
      <c r="E129" s="317"/>
      <c r="G129" s="317"/>
      <c r="J129" s="328"/>
      <c r="L129" s="328"/>
      <c r="M129"/>
      <c r="N129"/>
      <c r="O129" s="328"/>
      <c r="P129"/>
    </row>
    <row r="130" spans="1:16" ht="15" hidden="1">
      <c r="A130" s="2"/>
      <c r="B130" s="2"/>
      <c r="C130" s="429" t="str">
        <f>D25</f>
        <v>Putney</v>
      </c>
      <c r="D130" s="317" t="str">
        <f>D26</f>
        <v>West London 1</v>
      </c>
      <c r="E130" s="317"/>
      <c r="G130" s="317"/>
      <c r="J130" s="328"/>
      <c r="L130" s="328"/>
      <c r="M130"/>
      <c r="N130"/>
      <c r="O130" s="328"/>
      <c r="P130"/>
    </row>
    <row r="131" spans="1:16" ht="15" hidden="1">
      <c r="A131" s="2"/>
      <c r="B131" s="2"/>
      <c r="C131" s="429" t="str">
        <f>H25</f>
        <v>Clapham</v>
      </c>
      <c r="D131" s="317" t="str">
        <f>H26</f>
        <v>Hatch End Hawks</v>
      </c>
      <c r="E131" s="317"/>
      <c r="G131" s="317"/>
      <c r="J131" s="328"/>
      <c r="L131" s="328"/>
      <c r="M131"/>
      <c r="N131"/>
      <c r="O131" s="328"/>
      <c r="P131"/>
    </row>
    <row r="132" spans="1:16" ht="15" hidden="1">
      <c r="A132" s="2"/>
      <c r="B132" s="2"/>
      <c r="C132" s="429" t="str">
        <f>D39</f>
        <v>Hatch End Hawks</v>
      </c>
      <c r="D132" s="317" t="str">
        <f>D40</f>
        <v>Clapham</v>
      </c>
      <c r="E132" s="317"/>
      <c r="G132" s="317"/>
      <c r="J132" s="328"/>
      <c r="L132" s="328"/>
      <c r="M132"/>
      <c r="N132"/>
      <c r="O132" s="328"/>
      <c r="P132"/>
    </row>
    <row r="133" spans="1:16" ht="15" hidden="1">
      <c r="A133" s="2"/>
      <c r="B133" s="2"/>
      <c r="C133" s="429" t="str">
        <f>H39</f>
        <v>Harpenden</v>
      </c>
      <c r="D133" s="317" t="str">
        <f>H40</f>
        <v>Blues</v>
      </c>
      <c r="E133" s="317"/>
      <c r="G133" s="317"/>
      <c r="J133" s="328"/>
      <c r="L133" s="328"/>
      <c r="M133"/>
      <c r="N133"/>
      <c r="O133" s="328"/>
      <c r="P133"/>
    </row>
    <row r="134" spans="1:16" ht="15" hidden="1">
      <c r="A134" s="2"/>
      <c r="B134" s="2"/>
      <c r="C134" s="429" t="str">
        <f>D42</f>
        <v>West London 1</v>
      </c>
      <c r="D134" s="317" t="str">
        <f>D43</f>
        <v>Blackheath Legends</v>
      </c>
      <c r="E134" s="317"/>
      <c r="G134" s="317"/>
      <c r="J134" s="328"/>
      <c r="L134" s="328"/>
      <c r="M134"/>
      <c r="N134"/>
      <c r="O134" s="328"/>
      <c r="P134"/>
    </row>
    <row r="135" spans="1:16" ht="15" hidden="1">
      <c r="A135" s="2"/>
      <c r="B135" s="2"/>
      <c r="C135" s="429" t="str">
        <f>H42</f>
        <v>Putney</v>
      </c>
      <c r="D135" s="317" t="str">
        <f>H43</f>
        <v>Centaurs</v>
      </c>
      <c r="E135" s="317"/>
      <c r="G135" s="317"/>
      <c r="J135" s="328"/>
      <c r="L135" s="328"/>
      <c r="M135"/>
      <c r="N135"/>
      <c r="O135" s="328"/>
      <c r="P135"/>
    </row>
    <row r="136" spans="1:16" ht="15" hidden="1">
      <c r="A136" s="2"/>
      <c r="B136" s="2"/>
      <c r="C136" s="429" t="str">
        <f>D15</f>
        <v>Hatch End Hawks</v>
      </c>
      <c r="D136" s="317" t="str">
        <f>D16</f>
        <v>Harpenden</v>
      </c>
      <c r="E136" s="317"/>
      <c r="G136" s="317"/>
      <c r="J136" s="328"/>
      <c r="L136" s="328"/>
      <c r="M136"/>
      <c r="N136"/>
      <c r="O136" s="328"/>
      <c r="P136"/>
    </row>
    <row r="137" spans="1:16" ht="15" hidden="1">
      <c r="A137" s="2"/>
      <c r="B137" s="2"/>
      <c r="C137" s="429" t="str">
        <f>H15</f>
        <v>Clapham</v>
      </c>
      <c r="D137" s="317" t="str">
        <f>H16</f>
        <v>Putney</v>
      </c>
      <c r="E137" s="317"/>
      <c r="G137" s="317"/>
      <c r="J137" s="328"/>
      <c r="L137" s="328"/>
      <c r="M137"/>
      <c r="N137"/>
      <c r="O137" s="328"/>
      <c r="P137"/>
    </row>
    <row r="138" spans="1:16" ht="15" hidden="1">
      <c r="A138" s="2"/>
      <c r="B138" s="2"/>
      <c r="C138" s="429" t="str">
        <f>D18</f>
        <v>Blues</v>
      </c>
      <c r="D138" s="317" t="str">
        <f>D19</f>
        <v>West London 1</v>
      </c>
      <c r="E138" s="317"/>
      <c r="G138" s="317"/>
      <c r="J138" s="328"/>
      <c r="L138" s="328"/>
      <c r="M138"/>
      <c r="N138"/>
      <c r="O138" s="328"/>
      <c r="P138"/>
    </row>
    <row r="139" spans="1:16" ht="15" hidden="1">
      <c r="A139" s="2"/>
      <c r="B139" s="2"/>
      <c r="C139" s="429" t="str">
        <f>H18</f>
        <v>Blackheath Legends</v>
      </c>
      <c r="D139" s="317" t="str">
        <f>H19</f>
        <v>Centaurs</v>
      </c>
      <c r="E139" s="317"/>
      <c r="G139" s="317"/>
      <c r="J139" s="328"/>
      <c r="L139" s="328"/>
      <c r="M139"/>
      <c r="N139"/>
      <c r="O139" s="328"/>
      <c r="P139"/>
    </row>
    <row r="140" spans="1:16" ht="15" hidden="1">
      <c r="A140" s="2"/>
      <c r="B140" s="2"/>
      <c r="C140" s="429" t="e">
        <f>#REF!</f>
        <v>#REF!</v>
      </c>
      <c r="D140" s="317" t="e">
        <f>#REF!</f>
        <v>#REF!</v>
      </c>
      <c r="E140" s="317"/>
      <c r="G140" s="317"/>
      <c r="J140" s="328"/>
      <c r="L140" s="328"/>
      <c r="M140"/>
      <c r="N140"/>
      <c r="O140" s="328"/>
      <c r="P140"/>
    </row>
    <row r="141" spans="1:16" ht="15" hidden="1">
      <c r="A141" s="2"/>
      <c r="B141" s="2"/>
      <c r="C141" s="429" t="e">
        <f>#REF!</f>
        <v>#REF!</v>
      </c>
      <c r="D141" s="317" t="e">
        <f>#REF!</f>
        <v>#REF!</v>
      </c>
      <c r="E141" s="317"/>
      <c r="G141" s="317"/>
      <c r="J141" s="328"/>
      <c r="L141" s="328"/>
      <c r="M141"/>
      <c r="N141"/>
      <c r="O141" s="328"/>
      <c r="P141"/>
    </row>
    <row r="142" spans="1:16" ht="15" hidden="1">
      <c r="C142" s="429" t="e">
        <f>#REF!</f>
        <v>#REF!</v>
      </c>
      <c r="D142" s="317" t="e">
        <f>#REF!</f>
        <v>#REF!</v>
      </c>
      <c r="E142" s="317"/>
      <c r="G142" s="317"/>
      <c r="J142" s="328"/>
      <c r="L142" s="328"/>
    </row>
    <row r="143" spans="1:16" ht="15" hidden="1">
      <c r="C143" s="429" t="e">
        <f>#REF!</f>
        <v>#REF!</v>
      </c>
      <c r="D143" s="317" t="e">
        <f>#REF!</f>
        <v>#REF!</v>
      </c>
      <c r="E143" s="317"/>
      <c r="G143" s="317"/>
      <c r="J143" s="328"/>
    </row>
    <row r="144" spans="1:16" ht="15" hidden="1">
      <c r="C144" s="429" t="str">
        <f>D62</f>
        <v>2nd</v>
      </c>
      <c r="D144" s="317" t="str">
        <f>D63</f>
        <v>1st</v>
      </c>
      <c r="E144" s="317"/>
      <c r="G144" s="317"/>
      <c r="J144" s="328"/>
    </row>
    <row r="145" spans="1:16" ht="15" hidden="1">
      <c r="C145" s="429" t="str">
        <f>H62</f>
        <v>4th</v>
      </c>
      <c r="D145" s="317" t="str">
        <f>H63</f>
        <v>3rd</v>
      </c>
      <c r="E145" s="317"/>
      <c r="G145" s="317"/>
      <c r="J145" s="328"/>
    </row>
    <row r="146" spans="1:16" ht="15" hidden="1">
      <c r="C146" s="429" t="str">
        <f>D65</f>
        <v>6th</v>
      </c>
      <c r="D146" s="317" t="str">
        <f>D66</f>
        <v>5th</v>
      </c>
      <c r="E146" s="317"/>
      <c r="G146" s="317"/>
      <c r="J146" s="328"/>
    </row>
    <row r="147" spans="1:16" ht="15" hidden="1">
      <c r="C147" s="429" t="str">
        <f>H65</f>
        <v>8th</v>
      </c>
      <c r="D147" s="317" t="str">
        <f>H66</f>
        <v>7th</v>
      </c>
      <c r="E147" s="317"/>
      <c r="G147" s="317"/>
      <c r="J147" s="328"/>
    </row>
    <row r="148" spans="1:16" ht="15" hidden="1">
      <c r="C148" s="429" t="str">
        <f>D76</f>
        <v>3rd</v>
      </c>
      <c r="D148" s="317" t="str">
        <f>D77</f>
        <v>4th</v>
      </c>
      <c r="E148" s="317"/>
      <c r="G148" s="317"/>
      <c r="J148" s="328"/>
    </row>
    <row r="149" spans="1:16" ht="15" hidden="1">
      <c r="C149" s="429" t="str">
        <f>H76</f>
        <v>2nd</v>
      </c>
      <c r="D149" s="317" t="str">
        <f>H77</f>
        <v>1st</v>
      </c>
      <c r="E149" s="317"/>
      <c r="G149" s="317"/>
      <c r="J149" s="328"/>
    </row>
    <row r="150" spans="1:16" ht="15" hidden="1">
      <c r="C150" s="429" t="str">
        <f>D79</f>
        <v>7th</v>
      </c>
      <c r="D150" s="317" t="str">
        <f>D80</f>
        <v>8th</v>
      </c>
      <c r="E150" s="317"/>
      <c r="G150" s="317"/>
      <c r="J150" s="328"/>
    </row>
    <row r="151" spans="1:16" ht="15" hidden="1">
      <c r="C151" s="328" t="str">
        <f>H79</f>
        <v>6th</v>
      </c>
      <c r="D151" s="317" t="str">
        <f>H80</f>
        <v>5th</v>
      </c>
      <c r="E151" s="317"/>
      <c r="G151" s="317"/>
      <c r="J151" s="328"/>
    </row>
    <row r="154" spans="1:16" ht="16.5" customHeight="1">
      <c r="A154" s="505" t="s">
        <v>149</v>
      </c>
      <c r="B154" s="505"/>
      <c r="C154" s="505"/>
      <c r="D154" s="505"/>
      <c r="E154" s="505"/>
      <c r="F154" s="505"/>
      <c r="G154" s="505"/>
      <c r="H154" s="505"/>
      <c r="I154" s="505"/>
      <c r="J154" s="505"/>
      <c r="K154" s="505"/>
      <c r="L154" s="505"/>
      <c r="M154" s="505"/>
      <c r="N154" s="505"/>
      <c r="O154" s="505"/>
      <c r="P154"/>
    </row>
  </sheetData>
  <mergeCells count="19">
    <mergeCell ref="E109:G109"/>
    <mergeCell ref="E110:G110"/>
    <mergeCell ref="A154:O154"/>
    <mergeCell ref="E103:G103"/>
    <mergeCell ref="E104:G104"/>
    <mergeCell ref="E105:G105"/>
    <mergeCell ref="E106:G106"/>
    <mergeCell ref="E107:G107"/>
    <mergeCell ref="E108:G108"/>
    <mergeCell ref="E102:G102"/>
    <mergeCell ref="L1:O1"/>
    <mergeCell ref="L2:O2"/>
    <mergeCell ref="L3:O3"/>
    <mergeCell ref="E101:G101"/>
    <mergeCell ref="D6:H6"/>
    <mergeCell ref="D29:H29"/>
    <mergeCell ref="D60:H60"/>
    <mergeCell ref="D83:H83"/>
    <mergeCell ref="D84:H84"/>
  </mergeCells>
  <phoneticPr fontId="21" type="noConversion"/>
  <pageMargins left="0.70866141732283472" right="0.70866141732283472" top="0.74803149606299213" bottom="0.74803149606299213" header="0.31496062992125984" footer="0.31496062992125984"/>
  <pageSetup paperSize="9" scale="85" orientation="landscape" r:id="rId1"/>
  <headerFooter>
    <oddHeader>&amp;C&amp;"Arial Black,Regular"&amp;14Southern Counties Women's Lacrosse Association
Premiership Fixtures 2011/12&amp;R&amp;G</oddHeader>
  </headerFooter>
  <rowBreaks count="2" manualBreakCount="2">
    <brk id="37" min="2" max="14" man="1"/>
    <brk id="73" min="2" max="14" man="1"/>
  </rowBreaks>
  <legacyDrawingHF r:id="rId2"/>
</worksheet>
</file>

<file path=xl/worksheets/sheet24.xml><?xml version="1.0" encoding="utf-8"?>
<worksheet xmlns="http://schemas.openxmlformats.org/spreadsheetml/2006/main" xmlns:r="http://schemas.openxmlformats.org/officeDocument/2006/relationships">
  <dimension ref="A1:W41"/>
  <sheetViews>
    <sheetView workbookViewId="0">
      <selection activeCell="B29" sqref="B29"/>
    </sheetView>
  </sheetViews>
  <sheetFormatPr defaultRowHeight="12"/>
  <cols>
    <col min="1" max="1" width="6.109375" style="122" bestFit="1" customWidth="1"/>
    <col min="2" max="2" width="20.77734375" style="122" bestFit="1" customWidth="1"/>
    <col min="3" max="3" width="8.88671875" style="122"/>
    <col min="4" max="5" width="20.77734375" style="122" bestFit="1" customWidth="1"/>
    <col min="6" max="6" width="16.21875" style="122" bestFit="1" customWidth="1"/>
    <col min="7" max="7" width="8.88671875" style="259"/>
    <col min="8" max="16384" width="8.88671875" style="122"/>
  </cols>
  <sheetData>
    <row r="1" spans="1:23" ht="13.5" thickTop="1" thickBot="1">
      <c r="A1" s="272"/>
      <c r="B1" s="273" t="s">
        <v>965</v>
      </c>
      <c r="C1" s="273"/>
      <c r="D1" s="273" t="s">
        <v>966</v>
      </c>
      <c r="E1" s="273" t="s">
        <v>48</v>
      </c>
      <c r="F1" s="273" t="s">
        <v>967</v>
      </c>
      <c r="G1" s="274" t="s">
        <v>970</v>
      </c>
    </row>
    <row r="2" spans="1:23" ht="13.5" thickTop="1">
      <c r="A2" s="261"/>
      <c r="B2" s="262"/>
      <c r="C2" s="262"/>
      <c r="D2" s="262"/>
      <c r="E2" s="262"/>
      <c r="F2" s="262"/>
      <c r="G2" s="263"/>
      <c r="I2" s="290"/>
      <c r="J2" s="290"/>
      <c r="K2" s="290"/>
      <c r="L2" s="290"/>
      <c r="M2" s="290">
        <v>8</v>
      </c>
      <c r="N2" s="290"/>
      <c r="O2" s="290"/>
      <c r="P2" s="290"/>
      <c r="Q2" s="290">
        <v>9</v>
      </c>
      <c r="R2" s="290"/>
      <c r="S2" s="290"/>
      <c r="T2" s="290"/>
      <c r="U2" s="290">
        <v>10</v>
      </c>
      <c r="V2" s="290"/>
      <c r="W2" s="289"/>
    </row>
    <row r="3" spans="1:23" ht="12.75">
      <c r="A3" s="264" t="s">
        <v>1256</v>
      </c>
      <c r="B3" s="260" t="str">
        <f>$J$6</f>
        <v xml:space="preserve">West London </v>
      </c>
      <c r="C3" s="260" t="s">
        <v>45</v>
      </c>
      <c r="D3" s="62" t="str">
        <f>$J$5</f>
        <v>Centaurs</v>
      </c>
      <c r="E3" s="260" t="str">
        <f>$J$4</f>
        <v xml:space="preserve">Putney </v>
      </c>
      <c r="F3" s="260" t="str">
        <f>$J$6</f>
        <v xml:space="preserve">West London </v>
      </c>
      <c r="G3" s="265" t="s">
        <v>968</v>
      </c>
      <c r="J3" s="122" t="s">
        <v>960</v>
      </c>
      <c r="W3" s="128"/>
    </row>
    <row r="4" spans="1:23" ht="12.75">
      <c r="A4" s="264"/>
      <c r="B4" s="62" t="str">
        <f>$J$7</f>
        <v>Harpenden</v>
      </c>
      <c r="C4" s="260" t="s">
        <v>45</v>
      </c>
      <c r="D4" s="260" t="str">
        <f>$J$4</f>
        <v xml:space="preserve">Putney </v>
      </c>
      <c r="E4" s="260" t="str">
        <f>$J$6</f>
        <v xml:space="preserve">West London </v>
      </c>
      <c r="F4" s="260"/>
      <c r="G4" s="265" t="s">
        <v>969</v>
      </c>
      <c r="I4" s="122" t="s">
        <v>973</v>
      </c>
      <c r="J4" s="122" t="s">
        <v>200</v>
      </c>
      <c r="M4" s="122" t="s">
        <v>974</v>
      </c>
      <c r="N4" s="122" t="s">
        <v>976</v>
      </c>
      <c r="Q4" s="122" t="s">
        <v>973</v>
      </c>
      <c r="R4" s="122" t="s">
        <v>974</v>
      </c>
      <c r="U4" s="122" t="s">
        <v>975</v>
      </c>
      <c r="V4" s="122" t="s">
        <v>974</v>
      </c>
      <c r="W4" s="128"/>
    </row>
    <row r="5" spans="1:23" ht="12.75">
      <c r="A5" s="264"/>
      <c r="B5" s="260"/>
      <c r="C5" s="260"/>
      <c r="D5" s="260"/>
      <c r="E5" s="260"/>
      <c r="F5" s="260"/>
      <c r="G5" s="265"/>
      <c r="I5" s="122" t="s">
        <v>974</v>
      </c>
      <c r="J5" s="122" t="s">
        <v>8</v>
      </c>
      <c r="M5" s="122" t="s">
        <v>973</v>
      </c>
      <c r="N5" s="122" t="s">
        <v>975</v>
      </c>
      <c r="Q5" s="122" t="s">
        <v>976</v>
      </c>
      <c r="R5" s="122" t="s">
        <v>975</v>
      </c>
      <c r="U5" s="122" t="s">
        <v>976</v>
      </c>
      <c r="V5" s="122" t="s">
        <v>973</v>
      </c>
      <c r="W5" s="128"/>
    </row>
    <row r="6" spans="1:23" ht="12.75">
      <c r="A6" s="264"/>
      <c r="B6" s="260" t="str">
        <f>$J$10</f>
        <v>Hatch End Hawks</v>
      </c>
      <c r="C6" s="260" t="s">
        <v>45</v>
      </c>
      <c r="D6" s="260" t="str">
        <f>$J$9</f>
        <v>Blackheath Legends</v>
      </c>
      <c r="E6" s="260" t="str">
        <f>$J$8</f>
        <v>Blues</v>
      </c>
      <c r="F6" s="260" t="str">
        <f>$J$10</f>
        <v>Hatch End Hawks</v>
      </c>
      <c r="G6" s="265" t="s">
        <v>968</v>
      </c>
      <c r="I6" s="122" t="s">
        <v>975</v>
      </c>
      <c r="J6" s="122" t="s">
        <v>816</v>
      </c>
      <c r="W6" s="128"/>
    </row>
    <row r="7" spans="1:23" ht="12.75">
      <c r="A7" s="264"/>
      <c r="B7" s="260" t="str">
        <f>$J$11</f>
        <v>Clapham</v>
      </c>
      <c r="C7" s="260" t="s">
        <v>45</v>
      </c>
      <c r="D7" s="260" t="str">
        <f>$J$8</f>
        <v>Blues</v>
      </c>
      <c r="E7" s="260" t="str">
        <f>$J$10</f>
        <v>Hatch End Hawks</v>
      </c>
      <c r="F7" s="260"/>
      <c r="G7" s="265" t="s">
        <v>969</v>
      </c>
      <c r="I7" s="122" t="s">
        <v>976</v>
      </c>
      <c r="J7" s="122" t="s">
        <v>39</v>
      </c>
      <c r="M7" s="122" t="s">
        <v>978</v>
      </c>
      <c r="N7" s="122" t="s">
        <v>980</v>
      </c>
      <c r="Q7" s="122" t="s">
        <v>977</v>
      </c>
      <c r="R7" s="122" t="s">
        <v>978</v>
      </c>
      <c r="U7" s="122" t="s">
        <v>979</v>
      </c>
      <c r="V7" s="122" t="s">
        <v>978</v>
      </c>
      <c r="W7" s="128"/>
    </row>
    <row r="8" spans="1:23" ht="13.5" thickBot="1">
      <c r="A8" s="600"/>
      <c r="B8" s="79"/>
      <c r="C8" s="79"/>
      <c r="D8" s="79"/>
      <c r="E8" s="79"/>
      <c r="F8" s="79"/>
      <c r="G8" s="601"/>
      <c r="I8" s="122" t="s">
        <v>977</v>
      </c>
      <c r="J8" s="122" t="s">
        <v>961</v>
      </c>
      <c r="M8" s="122" t="s">
        <v>977</v>
      </c>
      <c r="N8" s="122" t="s">
        <v>979</v>
      </c>
      <c r="Q8" s="122" t="s">
        <v>980</v>
      </c>
      <c r="R8" s="122" t="s">
        <v>979</v>
      </c>
      <c r="U8" s="122" t="s">
        <v>980</v>
      </c>
      <c r="V8" s="122" t="s">
        <v>977</v>
      </c>
      <c r="W8" s="128"/>
    </row>
    <row r="9" spans="1:23" ht="13.5" thickTop="1">
      <c r="A9" s="261"/>
      <c r="B9" s="262"/>
      <c r="C9" s="262"/>
      <c r="D9" s="262"/>
      <c r="E9" s="262"/>
      <c r="F9" s="262"/>
      <c r="G9" s="263"/>
      <c r="I9" s="122" t="s">
        <v>978</v>
      </c>
      <c r="J9" s="122" t="s">
        <v>951</v>
      </c>
      <c r="W9" s="128"/>
    </row>
    <row r="10" spans="1:23" ht="12.75">
      <c r="A10" s="264" t="s">
        <v>1198</v>
      </c>
      <c r="B10" s="62" t="str">
        <f>$J$7</f>
        <v>Harpenden</v>
      </c>
      <c r="C10" s="260" t="s">
        <v>45</v>
      </c>
      <c r="D10" s="260" t="str">
        <f>$J$6</f>
        <v xml:space="preserve">West London </v>
      </c>
      <c r="E10" s="260" t="str">
        <f>$J$4</f>
        <v xml:space="preserve">Putney </v>
      </c>
      <c r="F10" s="62" t="str">
        <f>$J$7</f>
        <v>Harpenden</v>
      </c>
      <c r="G10" s="265" t="s">
        <v>968</v>
      </c>
      <c r="I10" s="122" t="s">
        <v>979</v>
      </c>
      <c r="J10" s="122" t="s">
        <v>896</v>
      </c>
      <c r="W10" s="128"/>
    </row>
    <row r="11" spans="1:23" ht="12.75">
      <c r="A11" s="264"/>
      <c r="B11" s="260" t="str">
        <f>$J$4</f>
        <v xml:space="preserve">Putney </v>
      </c>
      <c r="C11" s="260" t="s">
        <v>45</v>
      </c>
      <c r="D11" s="62" t="str">
        <f>$J$5</f>
        <v>Centaurs</v>
      </c>
      <c r="E11" s="62" t="str">
        <f>$J$7</f>
        <v>Harpenden</v>
      </c>
      <c r="F11" s="260"/>
      <c r="G11" s="265" t="s">
        <v>969</v>
      </c>
      <c r="I11" s="122" t="s">
        <v>980</v>
      </c>
      <c r="J11" s="122" t="s">
        <v>19</v>
      </c>
      <c r="W11" s="128"/>
    </row>
    <row r="12" spans="1:23" ht="12.75">
      <c r="A12" s="264"/>
      <c r="B12" s="260"/>
      <c r="C12" s="260"/>
      <c r="D12" s="260"/>
      <c r="E12" s="260"/>
      <c r="F12" s="260"/>
      <c r="G12" s="265"/>
      <c r="W12" s="128"/>
    </row>
    <row r="13" spans="1:23" ht="12.75">
      <c r="A13" s="264"/>
      <c r="B13" s="260" t="str">
        <f>$J$8</f>
        <v>Blues</v>
      </c>
      <c r="C13" s="260" t="s">
        <v>45</v>
      </c>
      <c r="D13" s="260" t="str">
        <f>$J$9</f>
        <v>Blackheath Legends</v>
      </c>
      <c r="E13" s="260" t="str">
        <f>$J$11</f>
        <v>Clapham</v>
      </c>
      <c r="F13" s="260" t="str">
        <f>$J$8</f>
        <v>Blues</v>
      </c>
      <c r="G13" s="265" t="s">
        <v>968</v>
      </c>
      <c r="W13" s="128"/>
    </row>
    <row r="14" spans="1:23" ht="12.75">
      <c r="A14" s="264"/>
      <c r="B14" s="260" t="str">
        <f>$J$11</f>
        <v>Clapham</v>
      </c>
      <c r="C14" s="260" t="s">
        <v>45</v>
      </c>
      <c r="D14" s="260" t="str">
        <f>$J$10</f>
        <v>Hatch End Hawks</v>
      </c>
      <c r="E14" s="260" t="str">
        <f>$J$8</f>
        <v>Blues</v>
      </c>
      <c r="F14" s="260"/>
      <c r="G14" s="265" t="s">
        <v>969</v>
      </c>
      <c r="W14" s="128"/>
    </row>
    <row r="15" spans="1:23" ht="13.5" thickBot="1">
      <c r="A15" s="266"/>
      <c r="B15" s="267"/>
      <c r="C15" s="267"/>
      <c r="D15" s="267"/>
      <c r="E15" s="267"/>
      <c r="F15" s="267"/>
      <c r="G15" s="268"/>
      <c r="W15" s="128"/>
    </row>
    <row r="16" spans="1:23" ht="13.5" thickTop="1">
      <c r="A16" s="261"/>
      <c r="B16" s="262"/>
      <c r="C16" s="262"/>
      <c r="D16" s="262"/>
      <c r="E16" s="262"/>
      <c r="F16" s="262"/>
      <c r="G16" s="263"/>
      <c r="I16" s="290"/>
      <c r="J16" s="290"/>
      <c r="K16" s="290"/>
      <c r="L16" s="290"/>
      <c r="M16" s="290"/>
      <c r="N16" s="290"/>
      <c r="O16" s="290"/>
      <c r="P16" s="290"/>
      <c r="Q16" s="290"/>
      <c r="R16" s="290"/>
      <c r="S16" s="290"/>
      <c r="T16" s="290"/>
      <c r="U16" s="290"/>
      <c r="V16" s="290"/>
      <c r="W16" s="289"/>
    </row>
    <row r="17" spans="1:23" ht="12.75">
      <c r="A17" s="271" t="s">
        <v>1199</v>
      </c>
      <c r="B17" s="62" t="str">
        <f>$J$5</f>
        <v>Centaurs</v>
      </c>
      <c r="C17" s="62" t="s">
        <v>45</v>
      </c>
      <c r="D17" s="62" t="str">
        <f>$J$7</f>
        <v>Harpenden</v>
      </c>
      <c r="E17" s="62" t="str">
        <f>$J$6</f>
        <v xml:space="preserve">West London </v>
      </c>
      <c r="F17" s="62" t="str">
        <f>$J$5</f>
        <v>Centaurs</v>
      </c>
      <c r="G17" s="275" t="s">
        <v>968</v>
      </c>
      <c r="W17" s="128"/>
    </row>
    <row r="18" spans="1:23" ht="12.75">
      <c r="A18" s="264"/>
      <c r="B18" s="260" t="str">
        <f>$J$4</f>
        <v xml:space="preserve">Putney </v>
      </c>
      <c r="C18" s="260" t="s">
        <v>45</v>
      </c>
      <c r="D18" s="260" t="str">
        <f>$J$6</f>
        <v xml:space="preserve">West London </v>
      </c>
      <c r="E18" s="62" t="str">
        <f>$J$5</f>
        <v>Centaurs</v>
      </c>
      <c r="F18" s="260"/>
      <c r="G18" s="265" t="s">
        <v>969</v>
      </c>
      <c r="W18" s="128"/>
    </row>
    <row r="19" spans="1:23">
      <c r="A19" s="264"/>
      <c r="B19" s="260"/>
      <c r="C19" s="260"/>
      <c r="D19" s="260"/>
      <c r="E19" s="260"/>
      <c r="F19" s="260"/>
      <c r="G19" s="265"/>
    </row>
    <row r="20" spans="1:23">
      <c r="A20" s="264"/>
      <c r="B20" s="260" t="str">
        <f>$J$11</f>
        <v>Clapham</v>
      </c>
      <c r="C20" s="260" t="s">
        <v>45</v>
      </c>
      <c r="D20" s="260" t="str">
        <f>$J$9</f>
        <v>Blackheath Legends</v>
      </c>
      <c r="E20" s="260" t="str">
        <f>$J$10</f>
        <v>Hatch End Hawks</v>
      </c>
      <c r="F20" s="260" t="str">
        <f>$J$11</f>
        <v>Clapham</v>
      </c>
      <c r="G20" s="265" t="s">
        <v>968</v>
      </c>
    </row>
    <row r="21" spans="1:23">
      <c r="A21" s="264"/>
      <c r="B21" s="260" t="str">
        <f>$J$8</f>
        <v>Blues</v>
      </c>
      <c r="C21" s="260" t="s">
        <v>45</v>
      </c>
      <c r="D21" s="260" t="str">
        <f>$J$10</f>
        <v>Hatch End Hawks</v>
      </c>
      <c r="E21" s="260" t="str">
        <f>$J$9</f>
        <v>Blackheath Legends</v>
      </c>
      <c r="F21" s="260"/>
      <c r="G21" s="265" t="s">
        <v>969</v>
      </c>
    </row>
    <row r="22" spans="1:23">
      <c r="A22" s="264"/>
      <c r="B22" s="260"/>
      <c r="C22" s="260"/>
      <c r="D22" s="260"/>
      <c r="E22" s="260"/>
      <c r="F22" s="260"/>
      <c r="G22" s="265"/>
    </row>
    <row r="23" spans="1:23">
      <c r="A23" s="42"/>
      <c r="B23" s="43"/>
      <c r="C23" s="43"/>
      <c r="D23" s="43"/>
      <c r="E23" s="43"/>
      <c r="F23" s="43"/>
      <c r="G23" s="43"/>
    </row>
    <row r="24" spans="1:23">
      <c r="A24" s="42"/>
      <c r="B24" s="43"/>
      <c r="C24" s="43"/>
      <c r="D24" s="43"/>
      <c r="E24" s="43"/>
      <c r="F24" s="43"/>
      <c r="G24" s="43"/>
    </row>
    <row r="25" spans="1:23">
      <c r="A25" s="42"/>
      <c r="B25" s="43"/>
      <c r="C25" s="43"/>
      <c r="D25" s="43"/>
      <c r="E25" s="43"/>
      <c r="F25" s="43"/>
      <c r="G25" s="43"/>
    </row>
    <row r="26" spans="1:23">
      <c r="A26" s="42"/>
      <c r="B26" s="43"/>
      <c r="C26" s="43"/>
      <c r="D26" s="43"/>
      <c r="E26" s="43"/>
      <c r="F26" s="43"/>
      <c r="G26" s="43"/>
    </row>
    <row r="27" spans="1:23">
      <c r="A27" s="42"/>
      <c r="B27" s="43"/>
      <c r="C27" s="43"/>
      <c r="D27" s="43"/>
      <c r="E27" s="43"/>
      <c r="F27" s="43"/>
      <c r="G27" s="43"/>
    </row>
    <row r="28" spans="1:23">
      <c r="A28" s="42"/>
      <c r="B28" s="43"/>
      <c r="C28" s="43"/>
      <c r="D28" s="43"/>
      <c r="E28" s="43"/>
      <c r="F28" s="43"/>
      <c r="G28" s="43"/>
    </row>
    <row r="29" spans="1:23">
      <c r="A29" s="42"/>
      <c r="B29" s="43"/>
      <c r="C29" s="43"/>
      <c r="D29" s="43"/>
      <c r="E29" s="43"/>
      <c r="F29" s="43"/>
      <c r="G29" s="43"/>
    </row>
    <row r="30" spans="1:23">
      <c r="A30" s="42"/>
      <c r="B30" s="43"/>
      <c r="C30" s="43"/>
      <c r="D30" s="43"/>
      <c r="E30" s="43"/>
      <c r="F30" s="43"/>
      <c r="G30" s="43"/>
    </row>
    <row r="31" spans="1:23">
      <c r="A31" s="42"/>
      <c r="B31" s="43"/>
      <c r="C31" s="43"/>
      <c r="D31" s="43"/>
      <c r="E31" s="43"/>
      <c r="F31" s="43"/>
      <c r="G31" s="43"/>
    </row>
    <row r="32" spans="1:23">
      <c r="A32" s="42"/>
      <c r="B32" s="43"/>
      <c r="C32" s="43"/>
      <c r="D32" s="43"/>
      <c r="E32" s="43"/>
      <c r="F32" s="43"/>
      <c r="G32" s="43"/>
    </row>
    <row r="33" spans="1:7">
      <c r="A33" s="42"/>
      <c r="B33" s="43"/>
      <c r="C33" s="43"/>
      <c r="D33" s="43"/>
      <c r="E33" s="43"/>
      <c r="F33" s="43"/>
      <c r="G33" s="43"/>
    </row>
    <row r="34" spans="1:7">
      <c r="A34" s="42"/>
      <c r="B34" s="43"/>
      <c r="C34" s="43"/>
      <c r="D34" s="43"/>
      <c r="E34" s="43"/>
      <c r="F34" s="43"/>
      <c r="G34" s="43"/>
    </row>
    <row r="35" spans="1:7">
      <c r="A35" s="42"/>
      <c r="B35" s="43"/>
      <c r="C35" s="43"/>
      <c r="D35" s="43"/>
      <c r="E35" s="43"/>
      <c r="F35" s="43"/>
      <c r="G35" s="43"/>
    </row>
    <row r="36" spans="1:7">
      <c r="A36" s="42"/>
      <c r="B36" s="43"/>
      <c r="C36" s="43"/>
      <c r="D36" s="43"/>
      <c r="E36" s="43"/>
      <c r="F36" s="43"/>
      <c r="G36" s="43"/>
    </row>
    <row r="37" spans="1:7">
      <c r="A37" s="42"/>
      <c r="B37" s="43"/>
      <c r="C37" s="43"/>
      <c r="D37" s="43"/>
      <c r="E37" s="43"/>
      <c r="F37" s="43"/>
      <c r="G37" s="43"/>
    </row>
    <row r="38" spans="1:7">
      <c r="A38" s="42"/>
      <c r="B38" s="43"/>
      <c r="C38" s="43"/>
      <c r="D38" s="43"/>
      <c r="E38" s="43"/>
      <c r="F38" s="43"/>
      <c r="G38" s="43"/>
    </row>
    <row r="39" spans="1:7">
      <c r="A39" s="42"/>
      <c r="B39" s="43"/>
      <c r="C39" s="43"/>
      <c r="D39" s="43"/>
      <c r="E39" s="43"/>
      <c r="F39" s="43"/>
      <c r="G39" s="43"/>
    </row>
    <row r="40" spans="1:7">
      <c r="A40" s="42"/>
      <c r="B40" s="43"/>
      <c r="C40" s="43"/>
      <c r="D40" s="43"/>
      <c r="E40" s="43"/>
      <c r="F40" s="43"/>
      <c r="G40" s="43"/>
    </row>
    <row r="41" spans="1:7">
      <c r="A41" s="42"/>
      <c r="B41" s="43"/>
      <c r="C41" s="43"/>
      <c r="D41" s="43"/>
      <c r="E41" s="43"/>
      <c r="F41" s="43"/>
      <c r="G41" s="43"/>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dimension ref="A1:BO198"/>
  <sheetViews>
    <sheetView topLeftCell="A90" zoomScale="60" zoomScaleNormal="60" zoomScaleSheetLayoutView="70" workbookViewId="0">
      <selection activeCell="L195" sqref="L195"/>
    </sheetView>
  </sheetViews>
  <sheetFormatPr defaultColWidth="10.77734375" defaultRowHeight="15.75"/>
  <cols>
    <col min="1" max="2" width="5.44140625" customWidth="1"/>
    <col min="3" max="3" width="18.77734375" bestFit="1" customWidth="1"/>
    <col min="4" max="4" width="17.33203125" style="357" bestFit="1" customWidth="1"/>
    <col min="5" max="5" width="4.109375" style="52" customWidth="1"/>
    <col min="6" max="6" width="5" style="317" customWidth="1"/>
    <col min="7" max="7" width="3.6640625" style="52" customWidth="1"/>
    <col min="8" max="8" width="18.44140625" style="373" customWidth="1"/>
    <col min="9" max="9" width="3.33203125" customWidth="1"/>
    <col min="10" max="10" width="17.5546875" style="393" customWidth="1"/>
    <col min="11" max="11" width="3.33203125" style="2" customWidth="1"/>
    <col min="12" max="12" width="15.33203125" style="393" bestFit="1" customWidth="1"/>
    <col min="13" max="13" width="3.33203125" style="2" customWidth="1"/>
    <col min="14" max="14" width="14.88671875" style="393" customWidth="1"/>
    <col min="15" max="15" width="11.5546875" style="2" customWidth="1"/>
    <col min="16" max="16" width="9.21875" style="2" bestFit="1" customWidth="1"/>
    <col min="17" max="17" width="4" style="125" customWidth="1"/>
    <col min="18" max="21" width="6.77734375" hidden="1" customWidth="1"/>
    <col min="22" max="22" width="3.5546875" customWidth="1"/>
    <col min="23" max="23" width="12.6640625" customWidth="1"/>
    <col min="24" max="24" width="9.6640625" customWidth="1"/>
    <col min="25" max="25" width="5.5546875" customWidth="1"/>
    <col min="26" max="27" width="3.5546875" customWidth="1"/>
    <col min="28" max="28" width="5.88671875" customWidth="1"/>
    <col min="29" max="31" width="3.5546875" customWidth="1"/>
    <col min="32" max="32" width="6.88671875" customWidth="1"/>
    <col min="33" max="35" width="3.5546875" customWidth="1"/>
    <col min="36" max="36" width="5" customWidth="1"/>
    <col min="37" max="39" width="3.44140625" customWidth="1"/>
    <col min="40" max="40" width="5.5546875" customWidth="1"/>
    <col min="41" max="43" width="3.44140625" customWidth="1"/>
    <col min="44" max="44" width="5.77734375" customWidth="1"/>
    <col min="45" max="47" width="3.44140625" customWidth="1"/>
    <col min="48" max="48" width="5.21875" customWidth="1"/>
    <col min="49" max="51" width="3.44140625" customWidth="1"/>
    <col min="52" max="52" width="5.21875" customWidth="1"/>
    <col min="53" max="55" width="3.44140625" customWidth="1"/>
    <col min="56" max="56" width="5.21875" customWidth="1"/>
    <col min="57" max="59" width="3.44140625" customWidth="1"/>
    <col min="60" max="60" width="5.21875" customWidth="1"/>
    <col min="61" max="63" width="3.44140625" customWidth="1"/>
    <col min="64" max="64" width="5.21875" customWidth="1"/>
    <col min="65" max="67" width="3.44140625" customWidth="1"/>
    <col min="68" max="68" width="5.21875" customWidth="1"/>
  </cols>
  <sheetData>
    <row r="1" spans="1:48" s="11" customFormat="1">
      <c r="A1" s="10" t="s">
        <v>14</v>
      </c>
      <c r="B1" s="10"/>
      <c r="C1" s="49" t="s">
        <v>1050</v>
      </c>
      <c r="D1" s="356">
        <v>5</v>
      </c>
      <c r="E1" s="50" t="s">
        <v>20</v>
      </c>
      <c r="F1" s="251" t="s">
        <v>1081</v>
      </c>
      <c r="G1" s="251"/>
      <c r="H1" s="371" t="s">
        <v>1200</v>
      </c>
      <c r="I1" s="10" t="s">
        <v>1194</v>
      </c>
      <c r="J1" s="390" t="s">
        <v>5</v>
      </c>
      <c r="K1" s="305" t="s">
        <v>1200</v>
      </c>
      <c r="L1" s="495" t="s">
        <v>150</v>
      </c>
      <c r="M1" s="496"/>
      <c r="N1" s="496"/>
      <c r="O1" s="497"/>
      <c r="Q1" s="125"/>
      <c r="R1"/>
      <c r="S1" t="s">
        <v>946</v>
      </c>
      <c r="T1" t="s">
        <v>947</v>
      </c>
      <c r="V1" s="168"/>
      <c r="W1" s="168" t="s">
        <v>948</v>
      </c>
      <c r="X1" s="168" t="s">
        <v>949</v>
      </c>
      <c r="Y1" s="168" t="s">
        <v>947</v>
      </c>
      <c r="Z1" s="168"/>
    </row>
    <row r="2" spans="1:48" s="11" customFormat="1">
      <c r="A2" s="10" t="s">
        <v>13</v>
      </c>
      <c r="B2" s="10"/>
      <c r="C2" s="49" t="s">
        <v>1209</v>
      </c>
      <c r="D2" s="356" t="s">
        <v>1200</v>
      </c>
      <c r="E2" s="50" t="s">
        <v>18</v>
      </c>
      <c r="F2" s="251" t="s">
        <v>83</v>
      </c>
      <c r="G2" s="251"/>
      <c r="H2" s="371" t="s">
        <v>1200</v>
      </c>
      <c r="I2" s="10" t="s">
        <v>1195</v>
      </c>
      <c r="J2" s="390" t="s">
        <v>1210</v>
      </c>
      <c r="K2" s="305" t="s">
        <v>1200</v>
      </c>
      <c r="L2" s="498" t="s">
        <v>151</v>
      </c>
      <c r="M2" s="499"/>
      <c r="N2" s="499"/>
      <c r="O2" s="500"/>
      <c r="Q2" s="125"/>
      <c r="R2" t="s">
        <v>14</v>
      </c>
      <c r="S2">
        <v>4</v>
      </c>
      <c r="T2">
        <v>3</v>
      </c>
      <c r="V2" s="307" t="s">
        <v>14</v>
      </c>
      <c r="W2" s="308">
        <v>2</v>
      </c>
      <c r="X2" s="308">
        <v>3</v>
      </c>
      <c r="Y2" s="308">
        <v>5</v>
      </c>
      <c r="Z2" s="168">
        <f>SUM(W2:Y2)</f>
        <v>10</v>
      </c>
    </row>
    <row r="3" spans="1:48" s="11" customFormat="1" ht="16.5" thickBot="1">
      <c r="A3" s="50" t="s">
        <v>23</v>
      </c>
      <c r="B3" s="50"/>
      <c r="C3" s="256" t="s">
        <v>559</v>
      </c>
      <c r="D3" s="356" t="s">
        <v>1200</v>
      </c>
      <c r="E3" s="50" t="s">
        <v>7</v>
      </c>
      <c r="F3" s="251" t="s">
        <v>1208</v>
      </c>
      <c r="G3" s="251"/>
      <c r="H3" s="371" t="s">
        <v>1200</v>
      </c>
      <c r="I3" s="50" t="s">
        <v>1196</v>
      </c>
      <c r="J3" s="390" t="s">
        <v>752</v>
      </c>
      <c r="K3" s="306" t="s">
        <v>1200</v>
      </c>
      <c r="L3" s="501" t="s">
        <v>152</v>
      </c>
      <c r="M3" s="501"/>
      <c r="N3" s="501"/>
      <c r="O3" s="502"/>
      <c r="Q3" s="125"/>
      <c r="R3" t="s">
        <v>13</v>
      </c>
      <c r="S3">
        <v>3</v>
      </c>
      <c r="T3">
        <v>4</v>
      </c>
      <c r="V3" s="307" t="s">
        <v>13</v>
      </c>
      <c r="W3" s="308">
        <v>2</v>
      </c>
      <c r="X3" s="308">
        <v>3</v>
      </c>
      <c r="Y3" s="308">
        <v>5</v>
      </c>
      <c r="Z3" s="168">
        <f t="shared" ref="Z3:Z12" si="0">SUM(W3:Y3)</f>
        <v>10</v>
      </c>
    </row>
    <row r="4" spans="1:48" s="11" customFormat="1">
      <c r="A4" s="50" t="s">
        <v>9</v>
      </c>
      <c r="B4" s="50"/>
      <c r="C4" s="256" t="s">
        <v>956</v>
      </c>
      <c r="D4" s="356" t="s">
        <v>1200</v>
      </c>
      <c r="E4" s="50" t="s">
        <v>11</v>
      </c>
      <c r="F4" s="51" t="s">
        <v>1059</v>
      </c>
      <c r="G4" s="52"/>
      <c r="H4" s="372" t="s">
        <v>1200</v>
      </c>
      <c r="I4" s="50"/>
      <c r="J4" s="391"/>
      <c r="K4" s="51"/>
      <c r="L4" s="328"/>
      <c r="M4"/>
      <c r="N4" s="328"/>
      <c r="O4"/>
      <c r="Q4" s="125"/>
      <c r="R4" t="s">
        <v>23</v>
      </c>
      <c r="S4">
        <v>4</v>
      </c>
      <c r="T4">
        <v>3</v>
      </c>
      <c r="V4" s="307" t="s">
        <v>23</v>
      </c>
      <c r="W4" s="308">
        <v>2</v>
      </c>
      <c r="X4" s="308">
        <v>3</v>
      </c>
      <c r="Y4" s="308">
        <v>5</v>
      </c>
      <c r="Z4" s="168">
        <f t="shared" si="0"/>
        <v>10</v>
      </c>
    </row>
    <row r="5" spans="1:48">
      <c r="C5" s="408"/>
      <c r="D5" s="408"/>
      <c r="E5" s="246"/>
      <c r="F5" s="245"/>
      <c r="G5" s="246"/>
      <c r="H5" s="412"/>
      <c r="I5" s="245"/>
      <c r="J5" s="313"/>
      <c r="K5" s="245"/>
      <c r="L5" s="313"/>
      <c r="M5" s="245"/>
      <c r="N5" s="313"/>
      <c r="O5" s="412"/>
      <c r="P5"/>
      <c r="R5" t="s">
        <v>9</v>
      </c>
      <c r="S5">
        <v>3</v>
      </c>
      <c r="T5">
        <v>4</v>
      </c>
      <c r="V5" s="307" t="s">
        <v>9</v>
      </c>
      <c r="W5" s="308">
        <v>2</v>
      </c>
      <c r="X5" s="308">
        <v>3</v>
      </c>
      <c r="Y5" s="308">
        <v>5</v>
      </c>
      <c r="Z5" s="168">
        <f t="shared" si="0"/>
        <v>10</v>
      </c>
      <c r="AC5" s="11"/>
    </row>
    <row r="6" spans="1:48" ht="16.5" thickBot="1">
      <c r="A6" s="6"/>
      <c r="B6" s="6"/>
      <c r="C6" s="388" t="s">
        <v>50</v>
      </c>
      <c r="D6" s="530" t="s">
        <v>1228</v>
      </c>
      <c r="E6" s="504"/>
      <c r="F6" s="504"/>
      <c r="G6" s="504"/>
      <c r="H6" s="531"/>
      <c r="I6" s="7"/>
      <c r="J6" s="392" t="s">
        <v>48</v>
      </c>
      <c r="K6" s="7"/>
      <c r="L6" s="392" t="s">
        <v>46</v>
      </c>
      <c r="M6" s="7"/>
      <c r="N6" s="392" t="s">
        <v>49</v>
      </c>
      <c r="O6" s="374" t="s">
        <v>126</v>
      </c>
      <c r="R6" s="17" t="s">
        <v>20</v>
      </c>
      <c r="S6">
        <v>4</v>
      </c>
      <c r="T6">
        <v>3</v>
      </c>
      <c r="V6" s="307" t="s">
        <v>20</v>
      </c>
      <c r="W6" s="308">
        <v>2</v>
      </c>
      <c r="X6" s="308">
        <v>3</v>
      </c>
      <c r="Y6" s="308">
        <v>5</v>
      </c>
      <c r="Z6" s="168">
        <f t="shared" si="0"/>
        <v>10</v>
      </c>
      <c r="AC6" s="11"/>
    </row>
    <row r="7" spans="1:48">
      <c r="A7" t="s">
        <v>2</v>
      </c>
      <c r="C7" s="357"/>
      <c r="D7" s="358" t="s">
        <v>2</v>
      </c>
      <c r="F7" s="310"/>
      <c r="H7" s="375"/>
      <c r="I7" s="310"/>
      <c r="K7" s="310"/>
      <c r="M7" s="310"/>
      <c r="O7" s="375"/>
      <c r="P7"/>
      <c r="Q7" s="46"/>
      <c r="R7" t="s">
        <v>18</v>
      </c>
      <c r="S7">
        <v>3</v>
      </c>
      <c r="T7">
        <v>4</v>
      </c>
      <c r="V7" s="311" t="s">
        <v>18</v>
      </c>
      <c r="W7" s="312">
        <v>2</v>
      </c>
      <c r="X7" s="312">
        <v>3</v>
      </c>
      <c r="Y7" s="312">
        <v>5</v>
      </c>
      <c r="Z7" s="313">
        <f t="shared" si="0"/>
        <v>10</v>
      </c>
      <c r="AC7" s="11"/>
    </row>
    <row r="8" spans="1:48" s="245" customFormat="1">
      <c r="A8" s="245" t="s">
        <v>13</v>
      </c>
      <c r="B8" s="245" t="s">
        <v>1196</v>
      </c>
      <c r="C8" s="413" t="s">
        <v>1182</v>
      </c>
      <c r="D8" s="359" t="str">
        <f>$C$2</f>
        <v>Royal Holloway</v>
      </c>
      <c r="E8" s="246" t="s">
        <v>940</v>
      </c>
      <c r="F8" s="315" t="s">
        <v>45</v>
      </c>
      <c r="G8" s="246" t="s">
        <v>941</v>
      </c>
      <c r="H8" s="376" t="str">
        <f>$J$3</f>
        <v>Welwyn</v>
      </c>
      <c r="I8" s="247"/>
      <c r="J8" s="394" t="str">
        <f>$J$2</f>
        <v>Reigate</v>
      </c>
      <c r="K8" s="247"/>
      <c r="L8" s="399" t="str">
        <f>$C$2</f>
        <v>Royal Holloway</v>
      </c>
      <c r="M8" s="247"/>
      <c r="N8" s="394" t="str">
        <f>$C$1</f>
        <v>Essex Blades</v>
      </c>
      <c r="O8" s="414">
        <v>0.41666666666666669</v>
      </c>
      <c r="P8" s="247"/>
      <c r="Q8" s="247"/>
      <c r="R8" s="245" t="s">
        <v>7</v>
      </c>
      <c r="S8" s="245">
        <v>4</v>
      </c>
      <c r="T8" s="245">
        <v>3</v>
      </c>
      <c r="V8" s="307" t="s">
        <v>7</v>
      </c>
      <c r="W8" s="308">
        <v>2</v>
      </c>
      <c r="X8" s="308">
        <v>3</v>
      </c>
      <c r="Y8" s="308">
        <v>5</v>
      </c>
      <c r="Z8" s="168">
        <f t="shared" si="0"/>
        <v>10</v>
      </c>
      <c r="AC8" s="316"/>
    </row>
    <row r="9" spans="1:48" s="317" customFormat="1">
      <c r="A9" s="317" t="s">
        <v>23</v>
      </c>
      <c r="B9" s="317" t="s">
        <v>1195</v>
      </c>
      <c r="C9" s="357"/>
      <c r="D9" s="358" t="str">
        <f>$C$3</f>
        <v>Hitchin</v>
      </c>
      <c r="E9" s="52">
        <v>22</v>
      </c>
      <c r="F9" s="310" t="s">
        <v>45</v>
      </c>
      <c r="G9" s="52">
        <v>3</v>
      </c>
      <c r="H9" s="375" t="str">
        <f>$J$2</f>
        <v>Reigate</v>
      </c>
      <c r="I9" s="310"/>
      <c r="J9" s="395" t="str">
        <f>$C$2</f>
        <v>Royal Holloway</v>
      </c>
      <c r="K9" s="310"/>
      <c r="L9" s="393"/>
      <c r="M9" s="310"/>
      <c r="N9" s="393"/>
      <c r="O9" s="415">
        <v>0.47916666666666669</v>
      </c>
      <c r="P9" s="310"/>
      <c r="Q9" s="319"/>
      <c r="R9" s="317" t="s">
        <v>11</v>
      </c>
      <c r="S9" s="317">
        <v>3</v>
      </c>
      <c r="T9" s="317">
        <v>4</v>
      </c>
      <c r="V9" s="307" t="s">
        <v>11</v>
      </c>
      <c r="W9" s="308">
        <v>2</v>
      </c>
      <c r="X9" s="308">
        <v>3</v>
      </c>
      <c r="Y9" s="308">
        <v>5</v>
      </c>
      <c r="Z9" s="168">
        <f t="shared" si="0"/>
        <v>10</v>
      </c>
      <c r="AC9" s="51"/>
    </row>
    <row r="10" spans="1:48" s="320" customFormat="1">
      <c r="A10" s="320" t="s">
        <v>9</v>
      </c>
      <c r="B10" s="320" t="s">
        <v>1194</v>
      </c>
      <c r="C10" s="407"/>
      <c r="D10" s="360" t="str">
        <f>$C$4</f>
        <v>Blackheath Storm</v>
      </c>
      <c r="E10" s="322" t="s">
        <v>940</v>
      </c>
      <c r="F10" s="323" t="s">
        <v>45</v>
      </c>
      <c r="G10" s="322" t="s">
        <v>941</v>
      </c>
      <c r="H10" s="377" t="str">
        <f>$J$1</f>
        <v>Pendley</v>
      </c>
      <c r="I10" s="321"/>
      <c r="J10" s="396" t="str">
        <f>$C$3</f>
        <v>Hitchin</v>
      </c>
      <c r="K10" s="321"/>
      <c r="L10" s="396"/>
      <c r="M10" s="321"/>
      <c r="N10" s="396"/>
      <c r="O10" s="416">
        <v>0.54166666666666663</v>
      </c>
      <c r="P10" s="321"/>
      <c r="Q10" s="324"/>
      <c r="V10" s="307" t="s">
        <v>1194</v>
      </c>
      <c r="W10" s="308">
        <v>2</v>
      </c>
      <c r="X10" s="308">
        <v>3</v>
      </c>
      <c r="Y10" s="308">
        <v>5</v>
      </c>
      <c r="Z10" s="168">
        <f t="shared" si="0"/>
        <v>10</v>
      </c>
      <c r="AC10" s="325"/>
    </row>
    <row r="11" spans="1:48">
      <c r="C11" s="357"/>
      <c r="I11" s="310"/>
      <c r="K11" s="310"/>
      <c r="M11" s="310"/>
      <c r="O11" s="375"/>
      <c r="Q11" s="2"/>
      <c r="V11" s="326" t="s">
        <v>1195</v>
      </c>
      <c r="W11" s="327">
        <v>2</v>
      </c>
      <c r="X11" s="327">
        <v>3</v>
      </c>
      <c r="Y11" s="327">
        <v>5</v>
      </c>
      <c r="Z11" s="328">
        <f t="shared" si="0"/>
        <v>10</v>
      </c>
      <c r="AC11" s="11"/>
    </row>
    <row r="12" spans="1:48" s="245" customFormat="1">
      <c r="A12" s="245" t="s">
        <v>20</v>
      </c>
      <c r="B12" s="245" t="s">
        <v>11</v>
      </c>
      <c r="C12" s="408"/>
      <c r="D12" s="359" t="str">
        <f>$F$1</f>
        <v>Newbury Royals</v>
      </c>
      <c r="E12" s="246">
        <v>23</v>
      </c>
      <c r="F12" s="315" t="s">
        <v>45</v>
      </c>
      <c r="G12" s="246">
        <v>6</v>
      </c>
      <c r="H12" s="376" t="str">
        <f>$F$4</f>
        <v>Cougars</v>
      </c>
      <c r="I12" s="247"/>
      <c r="J12" s="394" t="str">
        <f>$F$3</f>
        <v>West London 2</v>
      </c>
      <c r="K12" s="247"/>
      <c r="L12" s="399" t="str">
        <f>$F$1</f>
        <v>Newbury Royals</v>
      </c>
      <c r="M12" s="247"/>
      <c r="N12" s="394"/>
      <c r="O12" s="414">
        <v>0.45833333333333331</v>
      </c>
      <c r="P12" s="247"/>
      <c r="Q12" s="329"/>
      <c r="V12" s="307" t="s">
        <v>1196</v>
      </c>
      <c r="W12" s="308">
        <v>2</v>
      </c>
      <c r="X12" s="308">
        <v>3</v>
      </c>
      <c r="Y12" s="308">
        <v>5</v>
      </c>
      <c r="Z12" s="168">
        <f t="shared" si="0"/>
        <v>10</v>
      </c>
      <c r="AC12" s="316"/>
    </row>
    <row r="13" spans="1:48" s="320" customFormat="1">
      <c r="A13" s="320" t="s">
        <v>18</v>
      </c>
      <c r="B13" s="320" t="s">
        <v>7</v>
      </c>
      <c r="C13" s="407"/>
      <c r="D13" s="360" t="str">
        <f>$F$2</f>
        <v>Reading</v>
      </c>
      <c r="E13" s="322">
        <v>11</v>
      </c>
      <c r="F13" s="321" t="s">
        <v>45</v>
      </c>
      <c r="G13" s="322">
        <v>10</v>
      </c>
      <c r="H13" s="377" t="str">
        <f>$F$3</f>
        <v>West London 2</v>
      </c>
      <c r="I13" s="321"/>
      <c r="J13" s="397" t="str">
        <f>$F$1</f>
        <v>Newbury Royals</v>
      </c>
      <c r="K13" s="321"/>
      <c r="L13" s="396"/>
      <c r="M13" s="321"/>
      <c r="N13" s="396"/>
      <c r="O13" s="377" t="s">
        <v>127</v>
      </c>
      <c r="P13" s="321"/>
      <c r="Q13" s="330"/>
      <c r="V13" s="331"/>
      <c r="W13" s="331"/>
      <c r="X13" s="331"/>
      <c r="Z13" s="331"/>
      <c r="AA13" s="331"/>
      <c r="AB13" s="331"/>
      <c r="AD13" s="331"/>
      <c r="AE13" s="331"/>
      <c r="AF13" s="331"/>
      <c r="AH13" s="331"/>
      <c r="AI13" s="331"/>
      <c r="AJ13" s="331"/>
      <c r="AL13" s="331"/>
      <c r="AM13" s="331"/>
      <c r="AN13" s="331"/>
      <c r="AP13" s="331"/>
      <c r="AQ13" s="331"/>
      <c r="AR13" s="331"/>
      <c r="AT13" s="331"/>
      <c r="AU13" s="331"/>
      <c r="AV13" s="331"/>
    </row>
    <row r="14" spans="1:48" ht="16.5" thickBot="1">
      <c r="A14" s="3"/>
      <c r="B14" s="3"/>
      <c r="C14" s="366"/>
      <c r="D14" s="105"/>
      <c r="E14" s="3"/>
      <c r="F14" s="4"/>
      <c r="G14" s="3"/>
      <c r="H14" s="378"/>
      <c r="I14" s="4"/>
      <c r="J14" s="398"/>
      <c r="K14" s="4"/>
      <c r="L14" s="398"/>
      <c r="M14" s="4"/>
      <c r="N14" s="398"/>
      <c r="O14" s="378"/>
      <c r="P14"/>
      <c r="U14" s="163"/>
      <c r="V14" s="253"/>
      <c r="W14" s="253"/>
      <c r="X14" s="254"/>
      <c r="Y14" s="163"/>
      <c r="Z14" s="253"/>
      <c r="AA14" s="253"/>
      <c r="AB14" s="163"/>
      <c r="AC14" s="163"/>
      <c r="AD14" s="253"/>
      <c r="AE14" s="253"/>
      <c r="AF14" s="163"/>
      <c r="AH14" s="253"/>
      <c r="AI14" s="253"/>
      <c r="AJ14" s="163"/>
      <c r="AL14" s="253"/>
      <c r="AM14" s="253"/>
      <c r="AN14" s="163"/>
      <c r="AP14" s="253"/>
      <c r="AQ14" s="253"/>
      <c r="AR14" s="163"/>
      <c r="AT14" s="253"/>
      <c r="AU14" s="253"/>
      <c r="AV14" s="163"/>
    </row>
    <row r="15" spans="1:48">
      <c r="C15" s="357"/>
      <c r="I15" s="310"/>
      <c r="K15" s="310"/>
      <c r="M15" s="310"/>
      <c r="O15" s="375"/>
      <c r="P15"/>
      <c r="Q15" s="46"/>
      <c r="U15" s="163"/>
      <c r="V15" s="163"/>
      <c r="W15" s="163"/>
      <c r="X15" s="163"/>
      <c r="Y15" s="163"/>
      <c r="Z15" s="163"/>
      <c r="AA15" s="163"/>
      <c r="AB15" s="163"/>
      <c r="AC15" s="163"/>
      <c r="AD15" s="163"/>
      <c r="AE15" s="163"/>
      <c r="AF15" s="163"/>
    </row>
    <row r="16" spans="1:48" s="245" customFormat="1">
      <c r="A16" s="245" t="s">
        <v>1196</v>
      </c>
      <c r="B16" s="245" t="s">
        <v>14</v>
      </c>
      <c r="C16" s="413" t="s">
        <v>1183</v>
      </c>
      <c r="D16" s="359" t="str">
        <f>$J$3</f>
        <v>Welwyn</v>
      </c>
      <c r="E16" s="246" t="s">
        <v>940</v>
      </c>
      <c r="F16" s="315" t="s">
        <v>45</v>
      </c>
      <c r="G16" s="246" t="s">
        <v>941</v>
      </c>
      <c r="H16" s="379" t="str">
        <f>$C$1</f>
        <v>Essex Blades</v>
      </c>
      <c r="I16" s="247"/>
      <c r="J16" s="394" t="str">
        <f>$J$1</f>
        <v>Pendley</v>
      </c>
      <c r="K16" s="247"/>
      <c r="L16" s="394" t="str">
        <f>$J$3</f>
        <v>Welwyn</v>
      </c>
      <c r="M16" s="247"/>
      <c r="N16" s="394" t="str">
        <f>$J$2</f>
        <v>Reigate</v>
      </c>
      <c r="O16" s="414">
        <v>0.41666666666666669</v>
      </c>
      <c r="P16" s="247"/>
      <c r="Q16" s="247"/>
      <c r="R16" s="332"/>
      <c r="S16" s="332"/>
      <c r="U16" s="333"/>
      <c r="V16" s="333"/>
      <c r="W16" s="333" t="s">
        <v>1201</v>
      </c>
      <c r="X16" s="333" t="s">
        <v>1202</v>
      </c>
      <c r="Y16" s="333"/>
      <c r="Z16" s="333"/>
      <c r="AA16" s="333"/>
      <c r="AB16" s="333"/>
      <c r="AC16" s="333"/>
      <c r="AD16" s="333"/>
      <c r="AE16" s="333"/>
      <c r="AF16" s="333"/>
    </row>
    <row r="17" spans="1:48" s="317" customFormat="1">
      <c r="A17" s="317" t="s">
        <v>13</v>
      </c>
      <c r="B17" s="317" t="s">
        <v>1194</v>
      </c>
      <c r="C17" s="357"/>
      <c r="D17" s="361" t="str">
        <f>$C$2</f>
        <v>Royal Holloway</v>
      </c>
      <c r="E17" s="322" t="s">
        <v>940</v>
      </c>
      <c r="F17" s="323" t="s">
        <v>45</v>
      </c>
      <c r="G17" s="322" t="s">
        <v>941</v>
      </c>
      <c r="H17" s="375" t="str">
        <f>$J$1</f>
        <v>Pendley</v>
      </c>
      <c r="J17" s="395" t="str">
        <f>$J$3</f>
        <v>Welwyn</v>
      </c>
      <c r="L17" s="393"/>
      <c r="M17" s="310"/>
      <c r="N17" s="328"/>
      <c r="O17" s="415">
        <v>0.47916666666666669</v>
      </c>
      <c r="P17" s="310"/>
      <c r="Q17" s="319"/>
      <c r="R17" s="334"/>
      <c r="S17" s="334"/>
      <c r="U17" s="126"/>
      <c r="V17" s="335"/>
      <c r="W17" s="335" t="s">
        <v>1203</v>
      </c>
      <c r="X17" s="335" t="s">
        <v>1204</v>
      </c>
      <c r="Y17" s="126"/>
      <c r="Z17" s="335"/>
      <c r="AA17" s="335"/>
      <c r="AB17" s="335"/>
      <c r="AC17" s="126"/>
      <c r="AD17" s="336"/>
      <c r="AE17" s="336"/>
      <c r="AF17" s="336"/>
      <c r="AH17" s="335"/>
      <c r="AI17" s="335"/>
      <c r="AJ17" s="335"/>
      <c r="AL17" s="335"/>
      <c r="AM17" s="335"/>
      <c r="AN17" s="335"/>
      <c r="AP17" s="335"/>
      <c r="AQ17" s="335"/>
      <c r="AR17" s="335"/>
      <c r="AT17" s="335"/>
      <c r="AU17" s="335"/>
      <c r="AV17" s="335"/>
    </row>
    <row r="18" spans="1:48" s="320" customFormat="1">
      <c r="A18" s="320" t="s">
        <v>23</v>
      </c>
      <c r="B18" s="320" t="s">
        <v>11</v>
      </c>
      <c r="C18" s="407"/>
      <c r="D18" s="360" t="str">
        <f>$C$3</f>
        <v>Hitchin</v>
      </c>
      <c r="E18" s="322" t="s">
        <v>1246</v>
      </c>
      <c r="F18" s="323" t="s">
        <v>45</v>
      </c>
      <c r="G18" s="322" t="s">
        <v>1246</v>
      </c>
      <c r="H18" s="380" t="str">
        <f>$F$4</f>
        <v>Cougars</v>
      </c>
      <c r="J18" s="397" t="str">
        <f>$C$2</f>
        <v>Royal Holloway</v>
      </c>
      <c r="L18" s="396"/>
      <c r="M18" s="321"/>
      <c r="N18" s="314"/>
      <c r="O18" s="416">
        <v>0.54166666666666663</v>
      </c>
      <c r="P18" s="464" t="s">
        <v>1247</v>
      </c>
      <c r="Q18" s="324"/>
      <c r="R18" s="337"/>
      <c r="S18" s="337"/>
      <c r="U18" s="338"/>
      <c r="V18" s="331"/>
      <c r="W18" s="331" t="s">
        <v>1216</v>
      </c>
      <c r="X18" s="331" t="s">
        <v>1205</v>
      </c>
      <c r="Y18" s="338" t="s">
        <v>1220</v>
      </c>
      <c r="Z18" s="331"/>
      <c r="AA18" s="331"/>
      <c r="AB18" s="331"/>
      <c r="AC18" s="338"/>
      <c r="AD18" s="339"/>
      <c r="AE18" s="339"/>
      <c r="AF18" s="339"/>
      <c r="AH18" s="331"/>
      <c r="AI18" s="331"/>
      <c r="AJ18" s="331"/>
      <c r="AL18" s="331"/>
      <c r="AM18" s="331"/>
      <c r="AN18" s="331"/>
      <c r="AP18" s="331"/>
      <c r="AQ18" s="331"/>
      <c r="AR18" s="331"/>
      <c r="AT18" s="331"/>
      <c r="AU18" s="331"/>
      <c r="AV18" s="331"/>
    </row>
    <row r="19" spans="1:48">
      <c r="C19" s="357"/>
      <c r="I19" s="317"/>
      <c r="K19" s="317"/>
      <c r="M19" s="310"/>
      <c r="N19" s="328"/>
      <c r="O19" s="375"/>
      <c r="Q19" s="2"/>
      <c r="R19" s="252"/>
      <c r="S19" s="252"/>
      <c r="U19" s="163"/>
      <c r="V19" s="253"/>
      <c r="W19" s="257" t="s">
        <v>1207</v>
      </c>
      <c r="X19" s="258" t="s">
        <v>1206</v>
      </c>
      <c r="Y19" s="163" t="s">
        <v>1219</v>
      </c>
      <c r="Z19" s="253"/>
      <c r="AA19" s="253"/>
      <c r="AB19" s="163"/>
      <c r="AC19" s="163"/>
      <c r="AD19" s="253"/>
      <c r="AE19" s="253"/>
      <c r="AF19" s="163"/>
      <c r="AH19" s="254"/>
      <c r="AI19" s="254"/>
      <c r="AJ19" s="254"/>
      <c r="AL19" s="253"/>
      <c r="AM19" s="253"/>
      <c r="AN19" s="163"/>
      <c r="AP19" s="253"/>
      <c r="AQ19" s="253"/>
      <c r="AR19" s="163"/>
      <c r="AT19" s="253"/>
      <c r="AU19" s="253"/>
      <c r="AV19" s="163"/>
    </row>
    <row r="20" spans="1:48" s="245" customFormat="1">
      <c r="A20" s="245" t="s">
        <v>9</v>
      </c>
      <c r="B20" s="245" t="s">
        <v>7</v>
      </c>
      <c r="C20" s="362"/>
      <c r="D20" s="362" t="str">
        <f>$C$4</f>
        <v>Blackheath Storm</v>
      </c>
      <c r="E20" s="246">
        <v>9</v>
      </c>
      <c r="F20" s="315" t="s">
        <v>45</v>
      </c>
      <c r="G20" s="246">
        <v>12</v>
      </c>
      <c r="H20" s="379" t="str">
        <f>$F$3</f>
        <v>West London 2</v>
      </c>
      <c r="J20" s="394" t="str">
        <f>$F$2</f>
        <v>Reading</v>
      </c>
      <c r="L20" s="394" t="str">
        <f>$C$4</f>
        <v>Blackheath Storm</v>
      </c>
      <c r="M20" s="247"/>
      <c r="N20" s="313"/>
      <c r="O20" s="414">
        <v>0.45833333333333331</v>
      </c>
      <c r="P20" s="247"/>
      <c r="Q20" s="329"/>
      <c r="R20" s="340"/>
      <c r="S20" s="340"/>
      <c r="U20" s="333"/>
      <c r="W20" s="245" t="s">
        <v>1214</v>
      </c>
      <c r="X20" s="245" t="s">
        <v>1218</v>
      </c>
      <c r="Y20" s="333"/>
      <c r="AC20" s="333"/>
      <c r="AD20" s="333"/>
      <c r="AE20" s="333"/>
      <c r="AF20" s="333"/>
      <c r="AH20" s="332"/>
      <c r="AI20" s="332"/>
    </row>
    <row r="21" spans="1:48" s="320" customFormat="1">
      <c r="A21" s="320" t="s">
        <v>20</v>
      </c>
      <c r="B21" s="320" t="s">
        <v>18</v>
      </c>
      <c r="C21" s="360"/>
      <c r="D21" s="363" t="str">
        <f>$F$1</f>
        <v>Newbury Royals</v>
      </c>
      <c r="E21" s="322">
        <v>13</v>
      </c>
      <c r="F21" s="323" t="s">
        <v>45</v>
      </c>
      <c r="G21" s="322">
        <v>4</v>
      </c>
      <c r="H21" s="377" t="str">
        <f>$F$2</f>
        <v>Reading</v>
      </c>
      <c r="J21" s="396" t="str">
        <f>$C$4</f>
        <v>Blackheath Storm</v>
      </c>
      <c r="L21" s="396"/>
      <c r="M21" s="321"/>
      <c r="N21" s="314"/>
      <c r="O21" s="377" t="s">
        <v>127</v>
      </c>
      <c r="P21" s="321"/>
      <c r="Q21" s="330"/>
      <c r="R21" s="337"/>
      <c r="S21" s="337"/>
      <c r="U21" s="338"/>
      <c r="V21" s="338"/>
      <c r="W21" s="320" t="s">
        <v>1215</v>
      </c>
      <c r="X21" s="339" t="s">
        <v>1217</v>
      </c>
      <c r="Y21" s="338"/>
      <c r="Z21" s="338"/>
      <c r="AA21" s="338"/>
      <c r="AB21" s="338"/>
      <c r="AC21" s="338"/>
      <c r="AD21" s="338"/>
      <c r="AE21" s="338"/>
      <c r="AF21" s="338"/>
    </row>
    <row r="22" spans="1:48" ht="16.5" thickBot="1">
      <c r="A22" s="3"/>
      <c r="B22" s="3"/>
      <c r="C22" s="366"/>
      <c r="D22" s="105"/>
      <c r="E22" s="3"/>
      <c r="F22" s="4"/>
      <c r="G22" s="3"/>
      <c r="H22" s="378"/>
      <c r="I22" s="4"/>
      <c r="J22" s="398"/>
      <c r="K22" s="4"/>
      <c r="L22" s="398"/>
      <c r="M22" s="4"/>
      <c r="N22" s="398"/>
      <c r="O22" s="378"/>
      <c r="P22"/>
      <c r="R22" s="252"/>
      <c r="S22" s="252"/>
      <c r="U22" s="163"/>
      <c r="W22" s="258" t="s">
        <v>1221</v>
      </c>
      <c r="X22" s="258" t="s">
        <v>1222</v>
      </c>
    </row>
    <row r="23" spans="1:48">
      <c r="C23" s="357"/>
      <c r="I23" s="310"/>
      <c r="K23" s="310"/>
      <c r="M23" s="310"/>
      <c r="O23" s="375"/>
      <c r="P23"/>
      <c r="Q23" s="46"/>
      <c r="R23" s="252"/>
      <c r="S23" s="252"/>
      <c r="U23" s="163"/>
    </row>
    <row r="24" spans="1:48" s="245" customFormat="1">
      <c r="A24" s="245" t="s">
        <v>14</v>
      </c>
      <c r="B24" s="245" t="s">
        <v>1195</v>
      </c>
      <c r="C24" s="413" t="s">
        <v>1184</v>
      </c>
      <c r="D24" s="362" t="str">
        <f>$C$1</f>
        <v>Essex Blades</v>
      </c>
      <c r="E24" s="246" t="s">
        <v>1246</v>
      </c>
      <c r="F24" s="341" t="s">
        <v>45</v>
      </c>
      <c r="G24" s="246" t="s">
        <v>1246</v>
      </c>
      <c r="H24" s="379" t="str">
        <f>$J$2</f>
        <v>Reigate</v>
      </c>
      <c r="I24" s="341"/>
      <c r="J24" s="399" t="str">
        <f>$J$3</f>
        <v>Welwyn</v>
      </c>
      <c r="K24" s="341"/>
      <c r="L24" s="394" t="str">
        <f>$C$1</f>
        <v>Essex Blades</v>
      </c>
      <c r="M24" s="341"/>
      <c r="N24" s="399" t="str">
        <f>$F$4</f>
        <v>Cougars</v>
      </c>
      <c r="O24" s="414">
        <v>0.41666666666666669</v>
      </c>
      <c r="P24" s="333"/>
      <c r="Q24" s="341"/>
      <c r="R24" s="332"/>
      <c r="S24" s="332"/>
      <c r="U24" s="333"/>
    </row>
    <row r="25" spans="1:48" s="317" customFormat="1">
      <c r="A25" s="317" t="s">
        <v>1196</v>
      </c>
      <c r="B25" s="317" t="s">
        <v>1194</v>
      </c>
      <c r="C25" s="364"/>
      <c r="D25" s="361" t="str">
        <f>$J$3</f>
        <v>Welwyn</v>
      </c>
      <c r="E25" s="52" t="s">
        <v>940</v>
      </c>
      <c r="F25" s="342" t="s">
        <v>45</v>
      </c>
      <c r="G25" s="52" t="s">
        <v>941</v>
      </c>
      <c r="H25" s="375" t="str">
        <f>$J$1</f>
        <v>Pendley</v>
      </c>
      <c r="I25" s="342"/>
      <c r="J25" s="393" t="str">
        <f>$C$1</f>
        <v>Essex Blades</v>
      </c>
      <c r="K25" s="342"/>
      <c r="L25" s="400"/>
      <c r="M25" s="342"/>
      <c r="N25" s="400"/>
      <c r="O25" s="415">
        <v>0.47916666666666669</v>
      </c>
      <c r="P25" s="126"/>
      <c r="Q25" s="343"/>
      <c r="R25" s="334"/>
      <c r="S25" s="334"/>
      <c r="U25" s="126"/>
    </row>
    <row r="26" spans="1:48" s="320" customFormat="1">
      <c r="A26" s="320" t="s">
        <v>13</v>
      </c>
      <c r="B26" s="320" t="s">
        <v>7</v>
      </c>
      <c r="C26" s="417"/>
      <c r="D26" s="363" t="str">
        <f>$C$2</f>
        <v>Royal Holloway</v>
      </c>
      <c r="E26" s="322">
        <v>1</v>
      </c>
      <c r="F26" s="344" t="s">
        <v>45</v>
      </c>
      <c r="G26" s="322">
        <v>26</v>
      </c>
      <c r="H26" s="377" t="str">
        <f>$F$3</f>
        <v>West London 2</v>
      </c>
      <c r="I26" s="344"/>
      <c r="J26" s="396" t="str">
        <f>$J$1</f>
        <v>Pendley</v>
      </c>
      <c r="K26" s="344"/>
      <c r="L26" s="406"/>
      <c r="M26" s="344"/>
      <c r="N26" s="406"/>
      <c r="O26" s="416">
        <v>0.54166666666666663</v>
      </c>
      <c r="P26" s="338"/>
      <c r="Q26" s="345"/>
      <c r="R26" s="337"/>
      <c r="S26" s="337"/>
      <c r="U26" s="338"/>
    </row>
    <row r="27" spans="1:48">
      <c r="C27" s="364"/>
      <c r="D27" s="364"/>
      <c r="E27" s="350"/>
      <c r="F27" s="126"/>
      <c r="G27" s="350"/>
      <c r="H27" s="381"/>
      <c r="I27" s="342"/>
      <c r="J27" s="400"/>
      <c r="K27" s="342"/>
      <c r="L27" s="400"/>
      <c r="M27" s="342"/>
      <c r="N27" s="400"/>
      <c r="O27" s="384"/>
      <c r="P27" s="163"/>
      <c r="Q27" s="164"/>
      <c r="R27" s="252"/>
      <c r="S27" s="252"/>
      <c r="U27" s="163"/>
    </row>
    <row r="28" spans="1:48" s="245" customFormat="1">
      <c r="A28" s="245" t="s">
        <v>23</v>
      </c>
      <c r="B28" s="245" t="s">
        <v>18</v>
      </c>
      <c r="C28" s="418"/>
      <c r="D28" s="362" t="str">
        <f>$C$3</f>
        <v>Hitchin</v>
      </c>
      <c r="E28" s="246">
        <v>15</v>
      </c>
      <c r="F28" s="341" t="s">
        <v>45</v>
      </c>
      <c r="G28" s="246">
        <v>9</v>
      </c>
      <c r="H28" s="379" t="str">
        <f>$F$2</f>
        <v>Reading</v>
      </c>
      <c r="I28" s="341"/>
      <c r="J28" s="399" t="str">
        <f>$F$1</f>
        <v>Newbury Royals</v>
      </c>
      <c r="K28" s="341"/>
      <c r="L28" s="394" t="str">
        <f>$C$3</f>
        <v>Hitchin</v>
      </c>
      <c r="M28" s="341"/>
      <c r="N28" s="411"/>
      <c r="O28" s="419">
        <v>0.45833333333333331</v>
      </c>
      <c r="P28" s="333"/>
      <c r="Q28" s="347"/>
      <c r="R28" s="332"/>
      <c r="S28" s="332"/>
    </row>
    <row r="29" spans="1:48" s="320" customFormat="1">
      <c r="A29" s="320" t="s">
        <v>9</v>
      </c>
      <c r="B29" s="320" t="s">
        <v>20</v>
      </c>
      <c r="C29" s="417"/>
      <c r="D29" s="360" t="str">
        <f>$C$4</f>
        <v>Blackheath Storm</v>
      </c>
      <c r="E29" s="322">
        <v>1</v>
      </c>
      <c r="F29" s="344" t="s">
        <v>45</v>
      </c>
      <c r="G29" s="322">
        <v>19</v>
      </c>
      <c r="H29" s="380" t="str">
        <f>$F$1</f>
        <v>Newbury Royals</v>
      </c>
      <c r="I29" s="344"/>
      <c r="J29" s="396" t="str">
        <f>$C$3</f>
        <v>Hitchin</v>
      </c>
      <c r="K29" s="344"/>
      <c r="L29" s="406"/>
      <c r="M29" s="344"/>
      <c r="N29" s="406"/>
      <c r="O29" s="404" t="s">
        <v>127</v>
      </c>
      <c r="P29" s="338"/>
      <c r="Q29" s="348"/>
      <c r="R29" s="337"/>
      <c r="S29" s="337"/>
    </row>
    <row r="30" spans="1:48" thickBot="1">
      <c r="A30" s="3"/>
      <c r="B30" s="3"/>
      <c r="C30" s="365"/>
      <c r="D30" s="365"/>
      <c r="E30" s="200"/>
      <c r="F30" s="200"/>
      <c r="G30" s="200"/>
      <c r="H30" s="382"/>
      <c r="I30" s="201"/>
      <c r="J30" s="401"/>
      <c r="K30" s="201"/>
      <c r="L30" s="401"/>
      <c r="M30" s="201"/>
      <c r="N30" s="401"/>
      <c r="O30" s="405"/>
      <c r="P30" s="163"/>
      <c r="Q30" s="167"/>
      <c r="R30" s="254"/>
      <c r="S30" s="254"/>
    </row>
    <row r="31" spans="1:48" ht="15">
      <c r="A31" s="317"/>
      <c r="B31" s="317"/>
      <c r="C31" s="172"/>
      <c r="D31" s="126"/>
      <c r="E31" s="126"/>
      <c r="F31" s="126"/>
      <c r="G31" s="126"/>
      <c r="H31" s="381"/>
      <c r="I31" s="342"/>
      <c r="J31" s="400"/>
      <c r="K31" s="342"/>
      <c r="L31" s="400"/>
      <c r="M31" s="342"/>
      <c r="N31" s="342"/>
      <c r="O31" s="400"/>
      <c r="P31" s="163"/>
      <c r="Q31" s="167"/>
      <c r="R31" s="254"/>
      <c r="S31" s="254"/>
    </row>
    <row r="32" spans="1:48" s="443" customFormat="1" ht="15">
      <c r="C32" s="444" t="s">
        <v>1232</v>
      </c>
      <c r="D32" s="532" t="s">
        <v>1233</v>
      </c>
      <c r="E32" s="533"/>
      <c r="F32" s="533"/>
      <c r="G32" s="533"/>
      <c r="H32" s="534"/>
      <c r="I32" s="445"/>
      <c r="J32" s="444"/>
      <c r="K32" s="445"/>
      <c r="L32" s="444" t="s">
        <v>1234</v>
      </c>
      <c r="M32" s="445"/>
      <c r="N32" s="445"/>
      <c r="O32" s="444"/>
      <c r="P32" s="446"/>
      <c r="Q32" s="447"/>
      <c r="R32" s="448"/>
      <c r="S32" s="448"/>
    </row>
    <row r="33" spans="1:67" thickBot="1">
      <c r="A33" s="3"/>
      <c r="B33" s="3"/>
      <c r="C33" s="428"/>
      <c r="D33" s="200"/>
      <c r="E33" s="200"/>
      <c r="F33" s="200"/>
      <c r="G33" s="200"/>
      <c r="H33" s="382"/>
      <c r="I33" s="201"/>
      <c r="J33" s="401"/>
      <c r="K33" s="201"/>
      <c r="L33" s="401"/>
      <c r="M33" s="201"/>
      <c r="N33" s="201"/>
      <c r="O33" s="401"/>
      <c r="P33" s="163"/>
      <c r="Q33" s="167"/>
      <c r="R33" s="254"/>
      <c r="S33" s="254"/>
      <c r="V33">
        <v>1</v>
      </c>
      <c r="Z33">
        <v>2</v>
      </c>
      <c r="AD33">
        <v>3</v>
      </c>
      <c r="AH33">
        <v>4</v>
      </c>
      <c r="AL33">
        <v>5</v>
      </c>
      <c r="AP33">
        <v>6</v>
      </c>
      <c r="AT33">
        <v>7</v>
      </c>
    </row>
    <row r="34" spans="1:67">
      <c r="C34" s="364"/>
      <c r="D34" s="364"/>
      <c r="E34" s="350"/>
      <c r="F34" s="126"/>
      <c r="G34" s="350"/>
      <c r="H34" s="381"/>
      <c r="I34" s="342"/>
      <c r="J34" s="400"/>
      <c r="K34" s="342"/>
      <c r="L34" s="400"/>
      <c r="M34" s="342"/>
      <c r="N34" s="400"/>
      <c r="O34" s="384"/>
      <c r="P34" s="163"/>
      <c r="Q34" s="166"/>
      <c r="Z34">
        <v>1</v>
      </c>
      <c r="AD34">
        <v>2</v>
      </c>
      <c r="AH34">
        <v>3</v>
      </c>
      <c r="AL34">
        <v>4</v>
      </c>
      <c r="AP34">
        <v>5</v>
      </c>
      <c r="AT34">
        <v>6</v>
      </c>
      <c r="AX34">
        <v>7</v>
      </c>
      <c r="BB34">
        <v>8</v>
      </c>
      <c r="BF34">
        <v>9</v>
      </c>
      <c r="BJ34">
        <v>10</v>
      </c>
      <c r="BN34">
        <v>11</v>
      </c>
    </row>
    <row r="35" spans="1:67" s="245" customFormat="1">
      <c r="A35" s="245" t="s">
        <v>1194</v>
      </c>
      <c r="B35" s="245" t="s">
        <v>14</v>
      </c>
      <c r="C35" s="413" t="s">
        <v>1185</v>
      </c>
      <c r="D35" s="362" t="str">
        <f>$J$1</f>
        <v>Pendley</v>
      </c>
      <c r="E35" s="246" t="s">
        <v>941</v>
      </c>
      <c r="F35" s="341" t="s">
        <v>45</v>
      </c>
      <c r="G35" s="246" t="s">
        <v>940</v>
      </c>
      <c r="H35" s="379" t="str">
        <f>$C$1</f>
        <v>Essex Blades</v>
      </c>
      <c r="I35" s="341"/>
      <c r="J35" s="399" t="str">
        <f>$F$4</f>
        <v>Cougars</v>
      </c>
      <c r="K35" s="341"/>
      <c r="L35" s="394" t="str">
        <f>$J$1</f>
        <v>Pendley</v>
      </c>
      <c r="M35" s="341"/>
      <c r="N35" s="394" t="str">
        <f>$F$2</f>
        <v>Reading</v>
      </c>
      <c r="O35" s="414">
        <v>0.41666666666666669</v>
      </c>
      <c r="P35" s="333"/>
      <c r="Q35" s="341"/>
    </row>
    <row r="36" spans="1:67" s="317" customFormat="1">
      <c r="A36" s="317" t="s">
        <v>1195</v>
      </c>
      <c r="B36" s="317" t="s">
        <v>11</v>
      </c>
      <c r="C36" s="364"/>
      <c r="D36" s="358" t="str">
        <f>$J$2</f>
        <v>Reigate</v>
      </c>
      <c r="E36" s="52">
        <v>2</v>
      </c>
      <c r="F36" s="342" t="s">
        <v>45</v>
      </c>
      <c r="G36" s="52">
        <v>30</v>
      </c>
      <c r="H36" s="383" t="str">
        <f>$F$4</f>
        <v>Cougars</v>
      </c>
      <c r="I36" s="342"/>
      <c r="J36" s="393" t="str">
        <f>$J$3</f>
        <v>Welwyn</v>
      </c>
      <c r="K36" s="342"/>
      <c r="L36" s="400"/>
      <c r="M36" s="342"/>
      <c r="N36" s="400"/>
      <c r="O36" s="415">
        <v>0.47916666666666669</v>
      </c>
      <c r="P36" s="126"/>
      <c r="Q36" s="343"/>
      <c r="Y36" s="317" t="s">
        <v>14</v>
      </c>
      <c r="Z36" s="317" t="s">
        <v>13</v>
      </c>
      <c r="AA36" s="317" t="s">
        <v>1196</v>
      </c>
      <c r="AC36" s="317" t="s">
        <v>1195</v>
      </c>
      <c r="AD36" s="317" t="s">
        <v>1196</v>
      </c>
      <c r="AE36" s="317" t="s">
        <v>14</v>
      </c>
      <c r="AG36" s="317" t="s">
        <v>11</v>
      </c>
      <c r="AH36" s="317" t="s">
        <v>14</v>
      </c>
      <c r="AI36" s="317" t="s">
        <v>1195</v>
      </c>
      <c r="AK36" s="317" t="s">
        <v>18</v>
      </c>
      <c r="AL36" s="317" t="s">
        <v>1194</v>
      </c>
      <c r="AM36" s="317" t="s">
        <v>14</v>
      </c>
      <c r="AO36" s="317" t="s">
        <v>9</v>
      </c>
      <c r="AP36" s="317" t="s">
        <v>1195</v>
      </c>
      <c r="AQ36" s="317" t="s">
        <v>18</v>
      </c>
      <c r="AS36" s="317" t="s">
        <v>13</v>
      </c>
      <c r="AT36" s="317" t="s">
        <v>7</v>
      </c>
      <c r="AU36" s="317" t="s">
        <v>14</v>
      </c>
      <c r="AW36" s="317" t="s">
        <v>1196</v>
      </c>
      <c r="AX36" s="317" t="s">
        <v>14</v>
      </c>
      <c r="AY36" s="317" t="s">
        <v>18</v>
      </c>
      <c r="BA36" s="317" t="s">
        <v>1194</v>
      </c>
      <c r="BB36" s="317" t="s">
        <v>20</v>
      </c>
      <c r="BC36" s="317" t="s">
        <v>14</v>
      </c>
      <c r="BE36" s="317" t="s">
        <v>7</v>
      </c>
      <c r="BF36" s="317" t="s">
        <v>18</v>
      </c>
      <c r="BG36" s="317" t="s">
        <v>13</v>
      </c>
      <c r="BI36" s="317" t="s">
        <v>20</v>
      </c>
      <c r="BJ36" s="317" t="s">
        <v>23</v>
      </c>
      <c r="BK36" s="317" t="s">
        <v>14</v>
      </c>
      <c r="BM36" s="317" t="s">
        <v>23</v>
      </c>
      <c r="BN36" s="317" t="s">
        <v>9</v>
      </c>
      <c r="BO36" s="317" t="s">
        <v>1196</v>
      </c>
    </row>
    <row r="37" spans="1:67" s="320" customFormat="1">
      <c r="A37" s="320" t="s">
        <v>1196</v>
      </c>
      <c r="B37" s="320" t="s">
        <v>7</v>
      </c>
      <c r="C37" s="417"/>
      <c r="D37" s="363" t="str">
        <f>$J$3</f>
        <v>Welwyn</v>
      </c>
      <c r="E37" s="322">
        <v>0</v>
      </c>
      <c r="F37" s="344" t="s">
        <v>45</v>
      </c>
      <c r="G37" s="322">
        <v>11</v>
      </c>
      <c r="H37" s="377" t="str">
        <f>$F$3</f>
        <v>West London 2</v>
      </c>
      <c r="I37" s="344"/>
      <c r="J37" s="396" t="str">
        <f>$J$2</f>
        <v>Reigate</v>
      </c>
      <c r="K37" s="344"/>
      <c r="L37" s="406"/>
      <c r="M37" s="344"/>
      <c r="N37" s="406"/>
      <c r="O37" s="416">
        <v>0.54166666666666663</v>
      </c>
      <c r="P37" s="338"/>
      <c r="Q37" s="345"/>
      <c r="Z37" s="320" t="s">
        <v>23</v>
      </c>
      <c r="AA37" s="320" t="s">
        <v>1195</v>
      </c>
      <c r="AD37" s="320" t="s">
        <v>13</v>
      </c>
      <c r="AE37" s="320" t="s">
        <v>1194</v>
      </c>
      <c r="AH37" s="320" t="s">
        <v>1196</v>
      </c>
      <c r="AI37" s="320" t="s">
        <v>1194</v>
      </c>
      <c r="AL37" s="320" t="s">
        <v>1195</v>
      </c>
      <c r="AM37" s="320" t="s">
        <v>11</v>
      </c>
      <c r="AP37" s="320" t="s">
        <v>1194</v>
      </c>
      <c r="AQ37" s="320" t="s">
        <v>7</v>
      </c>
      <c r="AT37" s="320" t="s">
        <v>11</v>
      </c>
      <c r="AU37" s="320" t="s">
        <v>18</v>
      </c>
      <c r="AX37" s="320" t="s">
        <v>7</v>
      </c>
      <c r="AY37" s="320" t="s">
        <v>20</v>
      </c>
      <c r="BB37" s="320" t="s">
        <v>18</v>
      </c>
      <c r="BC37" s="320" t="s">
        <v>9</v>
      </c>
      <c r="BF37" s="320" t="s">
        <v>20</v>
      </c>
      <c r="BG37" s="320" t="s">
        <v>23</v>
      </c>
      <c r="BJ37" s="320" t="s">
        <v>9</v>
      </c>
      <c r="BK37" s="320" t="s">
        <v>13</v>
      </c>
      <c r="BN37" s="320" t="s">
        <v>14</v>
      </c>
      <c r="BO37" s="320" t="s">
        <v>13</v>
      </c>
    </row>
    <row r="38" spans="1:67">
      <c r="C38" s="364"/>
      <c r="D38" s="364"/>
      <c r="E38" s="350"/>
      <c r="F38" s="126"/>
      <c r="G38" s="350"/>
      <c r="H38" s="381"/>
      <c r="I38" s="342"/>
      <c r="J38" s="400"/>
      <c r="K38" s="342"/>
      <c r="L38" s="400"/>
      <c r="M38" s="342"/>
      <c r="N38" s="400"/>
      <c r="O38" s="384"/>
      <c r="P38" s="163"/>
      <c r="Q38" s="164"/>
      <c r="Z38" t="s">
        <v>9</v>
      </c>
      <c r="AA38" t="s">
        <v>1194</v>
      </c>
      <c r="AD38" t="s">
        <v>23</v>
      </c>
      <c r="AE38" t="s">
        <v>11</v>
      </c>
      <c r="AH38" t="s">
        <v>13</v>
      </c>
      <c r="AI38" t="s">
        <v>7</v>
      </c>
      <c r="AL38" t="s">
        <v>1196</v>
      </c>
      <c r="AM38" t="s">
        <v>7</v>
      </c>
      <c r="AP38" t="s">
        <v>14</v>
      </c>
      <c r="AQ38" t="s">
        <v>11</v>
      </c>
      <c r="AT38" t="s">
        <v>1194</v>
      </c>
      <c r="AU38" t="s">
        <v>20</v>
      </c>
      <c r="AX38" t="s">
        <v>11</v>
      </c>
      <c r="AY38" t="s">
        <v>9</v>
      </c>
      <c r="BB38" t="s">
        <v>7</v>
      </c>
      <c r="BC38" t="s">
        <v>23</v>
      </c>
      <c r="BF38" t="s">
        <v>14</v>
      </c>
      <c r="BG38" t="s">
        <v>9</v>
      </c>
      <c r="BJ38" t="s">
        <v>18</v>
      </c>
      <c r="BK38" t="s">
        <v>1196</v>
      </c>
      <c r="BN38" t="s">
        <v>20</v>
      </c>
      <c r="BO38" t="s">
        <v>1195</v>
      </c>
    </row>
    <row r="39" spans="1:67" s="245" customFormat="1">
      <c r="A39" s="245" t="s">
        <v>13</v>
      </c>
      <c r="B39" s="245" t="s">
        <v>20</v>
      </c>
      <c r="C39" s="418"/>
      <c r="D39" s="359" t="str">
        <f>$C$2</f>
        <v>Royal Holloway</v>
      </c>
      <c r="E39" s="246">
        <v>0</v>
      </c>
      <c r="F39" s="341" t="s">
        <v>45</v>
      </c>
      <c r="G39" s="246">
        <v>19</v>
      </c>
      <c r="H39" s="376" t="str">
        <f>$F$1</f>
        <v>Newbury Royals</v>
      </c>
      <c r="I39" s="341"/>
      <c r="J39" s="394" t="str">
        <f>$C$4</f>
        <v>Blackheath Storm</v>
      </c>
      <c r="K39" s="341"/>
      <c r="L39" s="399" t="str">
        <f>$C$2</f>
        <v>Royal Holloway</v>
      </c>
      <c r="M39" s="341"/>
      <c r="N39" s="411"/>
      <c r="O39" s="419">
        <v>0.45833333333333331</v>
      </c>
      <c r="P39" s="333"/>
      <c r="Q39" s="346"/>
    </row>
    <row r="40" spans="1:67" s="320" customFormat="1">
      <c r="A40" s="320" t="s">
        <v>23</v>
      </c>
      <c r="B40" s="320" t="s">
        <v>9</v>
      </c>
      <c r="C40" s="417"/>
      <c r="D40" s="360" t="str">
        <f>$C$3</f>
        <v>Hitchin</v>
      </c>
      <c r="E40" s="246">
        <v>13</v>
      </c>
      <c r="F40" s="344" t="s">
        <v>45</v>
      </c>
      <c r="G40" s="322">
        <v>11</v>
      </c>
      <c r="H40" s="377" t="str">
        <f>$C$4</f>
        <v>Blackheath Storm</v>
      </c>
      <c r="I40" s="344"/>
      <c r="J40" s="397" t="str">
        <f>$C$2</f>
        <v>Royal Holloway</v>
      </c>
      <c r="K40" s="344"/>
      <c r="L40" s="406"/>
      <c r="M40" s="344"/>
      <c r="N40" s="406"/>
      <c r="O40" s="404" t="s">
        <v>127</v>
      </c>
      <c r="P40" s="338"/>
      <c r="Q40" s="344"/>
      <c r="Z40" s="320" t="s">
        <v>20</v>
      </c>
      <c r="AA40" s="320" t="s">
        <v>11</v>
      </c>
      <c r="AD40" s="320" t="s">
        <v>9</v>
      </c>
      <c r="AE40" s="320" t="s">
        <v>7</v>
      </c>
      <c r="AH40" s="320" t="s">
        <v>23</v>
      </c>
      <c r="AI40" s="320" t="s">
        <v>18</v>
      </c>
      <c r="AL40" s="320" t="s">
        <v>13</v>
      </c>
      <c r="AM40" s="320" t="s">
        <v>20</v>
      </c>
      <c r="AP40" s="320" t="s">
        <v>1196</v>
      </c>
      <c r="AQ40" s="320" t="s">
        <v>20</v>
      </c>
      <c r="AT40" s="320" t="s">
        <v>1195</v>
      </c>
      <c r="AU40" s="320" t="s">
        <v>9</v>
      </c>
      <c r="AX40" s="320" t="s">
        <v>1194</v>
      </c>
      <c r="AY40" s="320" t="s">
        <v>23</v>
      </c>
      <c r="BB40" s="320" t="s">
        <v>11</v>
      </c>
      <c r="BC40" s="320" t="s">
        <v>13</v>
      </c>
      <c r="BF40" s="320" t="s">
        <v>11</v>
      </c>
      <c r="BG40" s="320" t="s">
        <v>1196</v>
      </c>
      <c r="BJ40" s="320" t="s">
        <v>7</v>
      </c>
      <c r="BK40" s="320" t="s">
        <v>1195</v>
      </c>
      <c r="BN40" s="320" t="s">
        <v>18</v>
      </c>
      <c r="BO40" s="320" t="s">
        <v>1194</v>
      </c>
    </row>
    <row r="41" spans="1:67" ht="16.5" thickBot="1">
      <c r="A41" s="3"/>
      <c r="B41" s="3"/>
      <c r="C41" s="365"/>
      <c r="D41" s="365"/>
      <c r="E41" s="202"/>
      <c r="F41" s="200"/>
      <c r="G41" s="202"/>
      <c r="H41" s="382"/>
      <c r="I41" s="200"/>
      <c r="J41" s="401"/>
      <c r="K41" s="201"/>
      <c r="L41" s="401"/>
      <c r="M41" s="201"/>
      <c r="N41" s="401"/>
      <c r="O41" s="405"/>
      <c r="P41" s="163"/>
      <c r="Q41" s="166"/>
      <c r="Z41" t="s">
        <v>18</v>
      </c>
      <c r="AA41" t="s">
        <v>7</v>
      </c>
      <c r="AD41" t="s">
        <v>20</v>
      </c>
      <c r="AE41" t="s">
        <v>18</v>
      </c>
      <c r="AH41" t="s">
        <v>9</v>
      </c>
      <c r="AI41" t="s">
        <v>20</v>
      </c>
      <c r="AL41" t="s">
        <v>23</v>
      </c>
      <c r="AM41" t="s">
        <v>9</v>
      </c>
      <c r="AP41" t="s">
        <v>13</v>
      </c>
      <c r="AQ41" t="s">
        <v>23</v>
      </c>
      <c r="AT41" t="s">
        <v>1196</v>
      </c>
      <c r="AU41" t="s">
        <v>23</v>
      </c>
      <c r="AX41" t="s">
        <v>1195</v>
      </c>
      <c r="AY41" t="s">
        <v>13</v>
      </c>
      <c r="BB41" t="s">
        <v>1195</v>
      </c>
      <c r="BC41" t="s">
        <v>1196</v>
      </c>
      <c r="BF41" t="s">
        <v>1194</v>
      </c>
      <c r="BG41" t="s">
        <v>1195</v>
      </c>
      <c r="BJ41" t="s">
        <v>11</v>
      </c>
      <c r="BK41" t="s">
        <v>1194</v>
      </c>
      <c r="BN41" t="s">
        <v>7</v>
      </c>
      <c r="BO41" t="s">
        <v>11</v>
      </c>
    </row>
    <row r="42" spans="1:67">
      <c r="C42" s="364"/>
      <c r="D42" s="364"/>
      <c r="E42" s="350"/>
      <c r="F42" s="126"/>
      <c r="G42" s="350"/>
      <c r="H42" s="381"/>
      <c r="I42" s="342"/>
      <c r="J42" s="400"/>
      <c r="K42" s="342"/>
      <c r="L42" s="400"/>
      <c r="M42" s="342"/>
      <c r="N42" s="400"/>
      <c r="O42" s="384"/>
      <c r="P42" s="163"/>
      <c r="Q42" s="166"/>
    </row>
    <row r="43" spans="1:67" s="245" customFormat="1">
      <c r="A43" s="245" t="s">
        <v>1195</v>
      </c>
      <c r="B43" s="245" t="s">
        <v>18</v>
      </c>
      <c r="C43" s="413" t="s">
        <v>1186</v>
      </c>
      <c r="D43" s="362" t="str">
        <f>$J$2</f>
        <v>Reigate</v>
      </c>
      <c r="E43" s="349">
        <v>2</v>
      </c>
      <c r="F43" s="341" t="s">
        <v>45</v>
      </c>
      <c r="G43" s="349">
        <v>11</v>
      </c>
      <c r="H43" s="379" t="str">
        <f>$F$2</f>
        <v>Reading</v>
      </c>
      <c r="I43" s="341"/>
      <c r="J43" s="394" t="str">
        <f>$J$1</f>
        <v>Pendley</v>
      </c>
      <c r="K43" s="341"/>
      <c r="L43" s="394" t="str">
        <f>$J$2</f>
        <v>Reigate</v>
      </c>
      <c r="M43" s="341"/>
      <c r="N43" s="394" t="str">
        <f>$C$4</f>
        <v>Blackheath Storm</v>
      </c>
      <c r="O43" s="414">
        <v>0.41666666666666669</v>
      </c>
      <c r="P43" s="341"/>
      <c r="Q43" s="341"/>
    </row>
    <row r="44" spans="1:67" s="317" customFormat="1">
      <c r="A44" s="317" t="s">
        <v>1194</v>
      </c>
      <c r="B44" s="317" t="s">
        <v>7</v>
      </c>
      <c r="C44" s="364"/>
      <c r="D44" s="358" t="str">
        <f>$J$1</f>
        <v>Pendley</v>
      </c>
      <c r="E44" s="350" t="s">
        <v>941</v>
      </c>
      <c r="F44" s="342" t="s">
        <v>45</v>
      </c>
      <c r="G44" s="350" t="s">
        <v>940</v>
      </c>
      <c r="H44" s="375" t="str">
        <f>$F$3</f>
        <v>West London 2</v>
      </c>
      <c r="I44" s="342"/>
      <c r="J44" s="393" t="str">
        <f>$J$2</f>
        <v>Reigate</v>
      </c>
      <c r="K44" s="342"/>
      <c r="L44" s="400"/>
      <c r="M44" s="342"/>
      <c r="N44" s="400"/>
      <c r="O44" s="415">
        <v>0.47916666666666669</v>
      </c>
      <c r="P44" s="342"/>
      <c r="Q44" s="343"/>
    </row>
    <row r="45" spans="1:67" s="320" customFormat="1">
      <c r="A45" s="320" t="s">
        <v>14</v>
      </c>
      <c r="B45" s="320" t="s">
        <v>11</v>
      </c>
      <c r="C45" s="417"/>
      <c r="D45" s="360" t="str">
        <f>$C$1</f>
        <v>Essex Blades</v>
      </c>
      <c r="E45" s="351" t="s">
        <v>1246</v>
      </c>
      <c r="F45" s="344" t="s">
        <v>45</v>
      </c>
      <c r="G45" s="351" t="s">
        <v>1246</v>
      </c>
      <c r="H45" s="380" t="str">
        <f>$F$4</f>
        <v>Cougars</v>
      </c>
      <c r="I45" s="344"/>
      <c r="J45" s="396" t="str">
        <f>$F$3</f>
        <v>West London 2</v>
      </c>
      <c r="K45" s="344"/>
      <c r="L45" s="406"/>
      <c r="M45" s="344"/>
      <c r="N45" s="406"/>
      <c r="O45" s="416">
        <v>0.54166666666666663</v>
      </c>
      <c r="P45" s="344"/>
      <c r="Q45" s="345"/>
    </row>
    <row r="46" spans="1:67">
      <c r="C46" s="364"/>
      <c r="D46" s="364"/>
      <c r="E46" s="350"/>
      <c r="F46" s="126"/>
      <c r="G46" s="350"/>
      <c r="H46" s="381"/>
      <c r="I46" s="342"/>
      <c r="J46" s="400"/>
      <c r="K46" s="342"/>
      <c r="L46" s="400"/>
      <c r="M46" s="342"/>
      <c r="N46" s="400"/>
      <c r="O46" s="384"/>
      <c r="P46" s="164"/>
      <c r="Q46" s="164"/>
    </row>
    <row r="47" spans="1:67" s="245" customFormat="1">
      <c r="A47" s="245" t="s">
        <v>1196</v>
      </c>
      <c r="B47" s="245" t="s">
        <v>20</v>
      </c>
      <c r="C47" s="418"/>
      <c r="D47" s="359" t="str">
        <f>$J$3</f>
        <v>Welwyn</v>
      </c>
      <c r="E47" s="349">
        <v>0</v>
      </c>
      <c r="F47" s="341" t="s">
        <v>45</v>
      </c>
      <c r="G47" s="349">
        <v>24</v>
      </c>
      <c r="H47" s="376" t="str">
        <f>$F$1</f>
        <v>Newbury Royals</v>
      </c>
      <c r="I47" s="341"/>
      <c r="J47" s="394" t="str">
        <f>$C$3</f>
        <v>Hitchin</v>
      </c>
      <c r="K47" s="341"/>
      <c r="L47" s="399" t="str">
        <f>$J$3</f>
        <v>Welwyn</v>
      </c>
      <c r="M47" s="341"/>
      <c r="N47" s="411"/>
      <c r="O47" s="419">
        <v>0.45833333333333331</v>
      </c>
      <c r="P47" s="341"/>
      <c r="Q47" s="346"/>
    </row>
    <row r="48" spans="1:67" s="320" customFormat="1">
      <c r="A48" s="320" t="s">
        <v>13</v>
      </c>
      <c r="B48" s="320" t="s">
        <v>23</v>
      </c>
      <c r="C48" s="407"/>
      <c r="D48" s="363" t="str">
        <f>$C$2</f>
        <v>Royal Holloway</v>
      </c>
      <c r="E48" s="351">
        <v>1</v>
      </c>
      <c r="F48" s="344" t="s">
        <v>45</v>
      </c>
      <c r="G48" s="351">
        <v>30</v>
      </c>
      <c r="H48" s="377" t="str">
        <f>$C$3</f>
        <v>Hitchin</v>
      </c>
      <c r="I48" s="321"/>
      <c r="J48" s="397" t="str">
        <f>$J$3</f>
        <v>Welwyn</v>
      </c>
      <c r="K48" s="321"/>
      <c r="L48" s="396"/>
      <c r="M48" s="321"/>
      <c r="N48" s="396"/>
      <c r="O48" s="377" t="s">
        <v>127</v>
      </c>
      <c r="P48" s="321"/>
      <c r="Q48" s="321"/>
    </row>
    <row r="49" spans="1:48" thickBot="1">
      <c r="A49" s="3"/>
      <c r="B49" s="3"/>
      <c r="C49" s="366"/>
      <c r="D49" s="366"/>
      <c r="E49" s="3"/>
      <c r="F49" s="3"/>
      <c r="G49" s="3"/>
      <c r="H49" s="106"/>
      <c r="I49" s="3"/>
      <c r="J49" s="398"/>
      <c r="K49" s="4"/>
      <c r="L49" s="398"/>
      <c r="M49" s="4"/>
      <c r="N49" s="398"/>
      <c r="O49" s="378"/>
      <c r="P49"/>
      <c r="Q49" s="46"/>
    </row>
    <row r="50" spans="1:48">
      <c r="C50" s="364"/>
      <c r="D50" s="364"/>
      <c r="E50" s="350"/>
      <c r="F50" s="126"/>
      <c r="G50" s="350"/>
      <c r="H50" s="381"/>
      <c r="I50" s="342"/>
      <c r="J50" s="400"/>
      <c r="K50" s="342"/>
      <c r="L50" s="400"/>
      <c r="M50" s="342"/>
      <c r="N50" s="400"/>
      <c r="O50" s="384"/>
      <c r="P50" s="163"/>
      <c r="Q50" s="166"/>
    </row>
    <row r="51" spans="1:48" s="245" customFormat="1">
      <c r="A51" s="245" t="s">
        <v>7</v>
      </c>
      <c r="B51" s="245" t="s">
        <v>14</v>
      </c>
      <c r="C51" s="413" t="s">
        <v>1187</v>
      </c>
      <c r="D51" s="362" t="str">
        <f>$F$3</f>
        <v>West London 2</v>
      </c>
      <c r="E51" s="349" t="s">
        <v>1246</v>
      </c>
      <c r="F51" s="341" t="s">
        <v>45</v>
      </c>
      <c r="G51" s="349" t="s">
        <v>1246</v>
      </c>
      <c r="H51" s="379" t="str">
        <f>$C$1</f>
        <v>Essex Blades</v>
      </c>
      <c r="I51" s="341"/>
      <c r="J51" s="394" t="str">
        <f>$F$2</f>
        <v>Reading</v>
      </c>
      <c r="K51" s="341"/>
      <c r="L51" s="394" t="str">
        <f>$F$3</f>
        <v>West London 2</v>
      </c>
      <c r="M51" s="341"/>
      <c r="N51" s="399" t="str">
        <f>$C$2</f>
        <v>Royal Holloway</v>
      </c>
      <c r="O51" s="414">
        <v>0.41666666666666669</v>
      </c>
      <c r="P51" s="341"/>
      <c r="Q51" s="341"/>
    </row>
    <row r="52" spans="1:48" s="317" customFormat="1">
      <c r="A52" s="317" t="s">
        <v>11</v>
      </c>
      <c r="B52" s="317" t="s">
        <v>18</v>
      </c>
      <c r="C52" s="364"/>
      <c r="D52" s="361" t="str">
        <f>$F$4</f>
        <v>Cougars</v>
      </c>
      <c r="E52" s="350">
        <v>15</v>
      </c>
      <c r="F52" s="342" t="s">
        <v>45</v>
      </c>
      <c r="G52" s="350">
        <v>13</v>
      </c>
      <c r="H52" s="375" t="str">
        <f>$F$2</f>
        <v>Reading</v>
      </c>
      <c r="I52" s="342"/>
      <c r="J52" s="393" t="str">
        <f>$C$1</f>
        <v>Essex Blades</v>
      </c>
      <c r="K52" s="342"/>
      <c r="L52" s="400"/>
      <c r="M52" s="342"/>
      <c r="N52" s="400"/>
      <c r="O52" s="415">
        <v>0.47916666666666669</v>
      </c>
      <c r="P52" s="342"/>
      <c r="Q52" s="343"/>
    </row>
    <row r="53" spans="1:48" s="320" customFormat="1">
      <c r="A53" s="320" t="s">
        <v>1194</v>
      </c>
      <c r="B53" s="320" t="s">
        <v>20</v>
      </c>
      <c r="C53" s="417"/>
      <c r="D53" s="360" t="str">
        <f>$J$1</f>
        <v>Pendley</v>
      </c>
      <c r="E53" s="351" t="s">
        <v>941</v>
      </c>
      <c r="F53" s="344" t="s">
        <v>45</v>
      </c>
      <c r="G53" s="351" t="s">
        <v>940</v>
      </c>
      <c r="H53" s="380" t="str">
        <f>$F$1</f>
        <v>Newbury Royals</v>
      </c>
      <c r="I53" s="344"/>
      <c r="J53" s="397" t="str">
        <f>$F$4</f>
        <v>Cougars</v>
      </c>
      <c r="K53" s="344"/>
      <c r="L53" s="406"/>
      <c r="M53" s="344"/>
      <c r="N53" s="406"/>
      <c r="O53" s="416">
        <v>0.54166666666666663</v>
      </c>
      <c r="P53" s="344"/>
      <c r="Q53" s="345"/>
    </row>
    <row r="54" spans="1:48">
      <c r="C54" s="364"/>
      <c r="D54" s="364"/>
      <c r="E54" s="350"/>
      <c r="F54" s="126"/>
      <c r="G54" s="350"/>
      <c r="H54" s="381"/>
      <c r="I54" s="342"/>
      <c r="J54" s="400"/>
      <c r="K54" s="342"/>
      <c r="L54" s="400"/>
      <c r="M54" s="342"/>
      <c r="N54" s="400"/>
      <c r="O54" s="384"/>
      <c r="P54" s="164"/>
      <c r="Q54" s="164"/>
    </row>
    <row r="55" spans="1:48" s="245" customFormat="1">
      <c r="A55" s="245" t="s">
        <v>1195</v>
      </c>
      <c r="B55" s="245" t="s">
        <v>9</v>
      </c>
      <c r="C55" s="418"/>
      <c r="D55" s="362" t="str">
        <f>$J$2</f>
        <v>Reigate</v>
      </c>
      <c r="E55" s="349">
        <v>4</v>
      </c>
      <c r="F55" s="341" t="s">
        <v>45</v>
      </c>
      <c r="G55" s="349">
        <v>12</v>
      </c>
      <c r="H55" s="379" t="str">
        <f>$C$4</f>
        <v>Blackheath Storm</v>
      </c>
      <c r="I55" s="341"/>
      <c r="J55" s="394" t="str">
        <f>$C$3</f>
        <v>Hitchin</v>
      </c>
      <c r="K55" s="341"/>
      <c r="L55" s="394" t="str">
        <f>$J$2</f>
        <v>Reigate</v>
      </c>
      <c r="M55" s="341"/>
      <c r="N55" s="411"/>
      <c r="O55" s="419">
        <v>0.45833333333333331</v>
      </c>
      <c r="P55" s="341"/>
      <c r="Q55" s="346"/>
      <c r="R55" s="333"/>
      <c r="S55" s="352"/>
    </row>
    <row r="56" spans="1:48" s="320" customFormat="1">
      <c r="A56" s="320" t="s">
        <v>1196</v>
      </c>
      <c r="B56" s="320" t="s">
        <v>23</v>
      </c>
      <c r="C56" s="407"/>
      <c r="D56" s="363" t="str">
        <f>$J$3</f>
        <v>Welwyn</v>
      </c>
      <c r="E56" s="351">
        <v>4</v>
      </c>
      <c r="F56" s="344" t="s">
        <v>45</v>
      </c>
      <c r="G56" s="351">
        <v>32</v>
      </c>
      <c r="H56" s="377" t="str">
        <f>$C$3</f>
        <v>Hitchin</v>
      </c>
      <c r="I56" s="321"/>
      <c r="J56" s="396" t="str">
        <f>$J$2</f>
        <v>Reigate</v>
      </c>
      <c r="K56" s="321"/>
      <c r="L56" s="396"/>
      <c r="M56" s="321"/>
      <c r="N56" s="396"/>
      <c r="O56" s="377" t="s">
        <v>127</v>
      </c>
      <c r="P56" s="321"/>
      <c r="Q56" s="321"/>
      <c r="R56" s="338"/>
      <c r="S56" s="353"/>
    </row>
    <row r="57" spans="1:48" thickBot="1">
      <c r="A57" s="3"/>
      <c r="B57" s="3"/>
      <c r="C57" s="366"/>
      <c r="D57" s="366"/>
      <c r="E57" s="3"/>
      <c r="F57" s="3"/>
      <c r="G57" s="3"/>
      <c r="H57" s="106"/>
      <c r="I57" s="3"/>
      <c r="J57" s="398"/>
      <c r="K57" s="4"/>
      <c r="L57" s="398"/>
      <c r="M57" s="4"/>
      <c r="N57" s="398"/>
      <c r="O57" s="378"/>
      <c r="P57"/>
      <c r="Q57" s="46"/>
      <c r="R57" s="163"/>
      <c r="S57" s="249"/>
    </row>
    <row r="58" spans="1:48">
      <c r="C58" s="364"/>
      <c r="D58" s="364"/>
      <c r="E58" s="350"/>
      <c r="F58" s="126"/>
      <c r="G58" s="350"/>
      <c r="H58" s="381"/>
      <c r="I58" s="342"/>
      <c r="J58" s="400"/>
      <c r="K58" s="342"/>
      <c r="L58" s="400"/>
      <c r="M58" s="342"/>
      <c r="N58" s="400"/>
      <c r="O58" s="384"/>
      <c r="P58" s="163"/>
      <c r="Q58" s="166"/>
      <c r="R58" s="163"/>
      <c r="S58" s="17"/>
    </row>
    <row r="59" spans="1:48" s="245" customFormat="1">
      <c r="A59" s="245" t="s">
        <v>14</v>
      </c>
      <c r="B59" s="245" t="s">
        <v>18</v>
      </c>
      <c r="C59" s="413" t="s">
        <v>1197</v>
      </c>
      <c r="D59" s="362" t="str">
        <f>$C$1</f>
        <v>Essex Blades</v>
      </c>
      <c r="E59" s="349" t="s">
        <v>1246</v>
      </c>
      <c r="F59" s="341" t="s">
        <v>45</v>
      </c>
      <c r="G59" s="349" t="s">
        <v>1246</v>
      </c>
      <c r="H59" s="379" t="str">
        <f>$F$2</f>
        <v>Reading</v>
      </c>
      <c r="I59" s="341"/>
      <c r="J59" s="394" t="str">
        <f>$F$3</f>
        <v>West London 2</v>
      </c>
      <c r="K59" s="341"/>
      <c r="L59" s="394" t="str">
        <f>$C$1</f>
        <v>Essex Blades</v>
      </c>
      <c r="M59" s="341"/>
      <c r="N59" s="399" t="str">
        <f>$J$3</f>
        <v>Welwyn</v>
      </c>
      <c r="O59" s="414">
        <v>0.41666666666666669</v>
      </c>
      <c r="P59" s="341"/>
      <c r="Q59" s="341"/>
      <c r="R59" s="333"/>
      <c r="S59" s="352"/>
    </row>
    <row r="60" spans="1:48" s="317" customFormat="1">
      <c r="A60" s="317" t="s">
        <v>7</v>
      </c>
      <c r="B60" s="317" t="s">
        <v>20</v>
      </c>
      <c r="C60" s="364"/>
      <c r="D60" s="358" t="str">
        <f>$F$3</f>
        <v>West London 2</v>
      </c>
      <c r="E60" s="350">
        <v>12</v>
      </c>
      <c r="F60" s="342" t="s">
        <v>45</v>
      </c>
      <c r="G60" s="350">
        <v>5</v>
      </c>
      <c r="H60" s="383" t="str">
        <f>$F$1</f>
        <v>Newbury Royals</v>
      </c>
      <c r="I60" s="342"/>
      <c r="J60" s="393" t="str">
        <f>$C$1</f>
        <v>Essex Blades</v>
      </c>
      <c r="K60" s="342"/>
      <c r="L60" s="400"/>
      <c r="M60" s="342"/>
      <c r="N60" s="400"/>
      <c r="O60" s="415">
        <v>0.47916666666666669</v>
      </c>
      <c r="P60" s="342"/>
      <c r="Q60" s="343"/>
      <c r="R60" s="126"/>
      <c r="S60" s="101"/>
    </row>
    <row r="61" spans="1:48" s="320" customFormat="1">
      <c r="A61" s="320" t="s">
        <v>11</v>
      </c>
      <c r="B61" s="320" t="s">
        <v>9</v>
      </c>
      <c r="C61" s="417"/>
      <c r="D61" s="363" t="str">
        <f>$F$4</f>
        <v>Cougars</v>
      </c>
      <c r="E61" s="351">
        <v>10</v>
      </c>
      <c r="F61" s="344" t="s">
        <v>45</v>
      </c>
      <c r="G61" s="351">
        <v>9</v>
      </c>
      <c r="H61" s="377" t="str">
        <f>$C$4</f>
        <v>Blackheath Storm</v>
      </c>
      <c r="I61" s="344"/>
      <c r="J61" s="397" t="str">
        <f>$F$1</f>
        <v>Newbury Royals</v>
      </c>
      <c r="K61" s="344"/>
      <c r="L61" s="406"/>
      <c r="M61" s="344"/>
      <c r="N61" s="406"/>
      <c r="O61" s="416">
        <v>0.54166666666666663</v>
      </c>
      <c r="P61" s="344"/>
      <c r="Q61" s="345"/>
      <c r="R61" s="338"/>
      <c r="S61" s="354"/>
    </row>
    <row r="62" spans="1:48">
      <c r="C62" s="364"/>
      <c r="D62" s="364"/>
      <c r="E62" s="350"/>
      <c r="F62" s="126"/>
      <c r="G62" s="350"/>
      <c r="H62" s="381"/>
      <c r="I62" s="342"/>
      <c r="J62" s="400"/>
      <c r="K62" s="342"/>
      <c r="L62" s="400"/>
      <c r="M62" s="342"/>
      <c r="N62" s="400"/>
      <c r="O62" s="384"/>
      <c r="P62" s="164"/>
      <c r="Q62" s="164"/>
      <c r="S62" s="17"/>
    </row>
    <row r="63" spans="1:48" s="245" customFormat="1">
      <c r="A63" s="245" t="s">
        <v>1194</v>
      </c>
      <c r="B63" s="245" t="s">
        <v>23</v>
      </c>
      <c r="C63" s="418"/>
      <c r="D63" s="362" t="str">
        <f>$J$1</f>
        <v>Pendley</v>
      </c>
      <c r="E63" s="349" t="s">
        <v>941</v>
      </c>
      <c r="F63" s="341" t="s">
        <v>45</v>
      </c>
      <c r="G63" s="349" t="s">
        <v>940</v>
      </c>
      <c r="H63" s="379" t="str">
        <f>$C$3</f>
        <v>Hitchin</v>
      </c>
      <c r="I63" s="341"/>
      <c r="J63" s="394" t="str">
        <f>$J$2</f>
        <v>Reigate</v>
      </c>
      <c r="K63" s="341"/>
      <c r="L63" s="394" t="str">
        <f>$J$1</f>
        <v>Pendley</v>
      </c>
      <c r="M63" s="341"/>
      <c r="N63" s="411"/>
      <c r="O63" s="419">
        <v>0.45833333333333331</v>
      </c>
      <c r="P63" s="341"/>
      <c r="Q63" s="346"/>
      <c r="R63" s="333"/>
      <c r="S63" s="352"/>
    </row>
    <row r="64" spans="1:48" s="320" customFormat="1">
      <c r="A64" s="320" t="s">
        <v>1195</v>
      </c>
      <c r="B64" s="320" t="s">
        <v>13</v>
      </c>
      <c r="C64" s="407"/>
      <c r="D64" s="360" t="str">
        <f>$J$2</f>
        <v>Reigate</v>
      </c>
      <c r="E64" s="351" t="s">
        <v>1246</v>
      </c>
      <c r="F64" s="344" t="s">
        <v>45</v>
      </c>
      <c r="G64" s="351" t="s">
        <v>1246</v>
      </c>
      <c r="H64" s="380" t="str">
        <f>$C$2</f>
        <v>Royal Holloway</v>
      </c>
      <c r="I64" s="321"/>
      <c r="J64" s="396" t="str">
        <f>$J$1</f>
        <v>Pendley</v>
      </c>
      <c r="K64" s="321"/>
      <c r="L64" s="396"/>
      <c r="M64" s="321"/>
      <c r="N64" s="396"/>
      <c r="O64" s="377" t="s">
        <v>127</v>
      </c>
      <c r="P64" s="321"/>
      <c r="Q64" s="321"/>
      <c r="R64" s="338"/>
      <c r="S64" s="353"/>
      <c r="V64" s="338"/>
      <c r="W64" s="338"/>
      <c r="X64" s="338"/>
      <c r="Y64" s="338"/>
      <c r="Z64" s="338"/>
      <c r="AA64" s="338"/>
      <c r="AB64" s="338"/>
      <c r="AC64" s="338"/>
      <c r="AD64" s="338"/>
      <c r="AE64" s="338"/>
      <c r="AF64" s="338"/>
      <c r="AG64" s="338"/>
      <c r="AH64" s="338"/>
      <c r="AI64" s="338"/>
      <c r="AJ64" s="338"/>
      <c r="AK64" s="338"/>
      <c r="AL64" s="338"/>
      <c r="AM64" s="338"/>
      <c r="AN64" s="338"/>
      <c r="AO64" s="338"/>
      <c r="AP64" s="338"/>
      <c r="AQ64" s="338"/>
      <c r="AR64" s="338"/>
      <c r="AS64" s="338"/>
      <c r="AT64" s="338"/>
      <c r="AU64" s="338"/>
      <c r="AV64" s="338"/>
    </row>
    <row r="65" spans="1:48" thickBot="1">
      <c r="A65" s="3"/>
      <c r="B65" s="3"/>
      <c r="C65" s="366"/>
      <c r="D65" s="366"/>
      <c r="E65" s="3"/>
      <c r="F65" s="3"/>
      <c r="G65" s="3"/>
      <c r="H65" s="106"/>
      <c r="I65" s="3"/>
      <c r="J65" s="398"/>
      <c r="K65" s="4"/>
      <c r="L65" s="398"/>
      <c r="M65" s="4"/>
      <c r="N65" s="398"/>
      <c r="O65" s="378"/>
      <c r="P65"/>
      <c r="Q65" s="46"/>
      <c r="R65" s="163"/>
      <c r="S65" s="249"/>
      <c r="AK65" s="163"/>
      <c r="AL65" s="163"/>
      <c r="AM65" s="163"/>
      <c r="AN65" s="163"/>
      <c r="AO65" s="163"/>
      <c r="AP65" s="163"/>
      <c r="AQ65" s="163"/>
      <c r="AR65" s="163"/>
      <c r="AS65" s="163"/>
      <c r="AT65" s="163"/>
      <c r="AU65" s="163"/>
      <c r="AV65" s="163"/>
    </row>
    <row r="66" spans="1:48">
      <c r="C66" s="364"/>
      <c r="D66" s="364"/>
      <c r="E66" s="350"/>
      <c r="F66" s="126"/>
      <c r="G66" s="350"/>
      <c r="H66" s="381"/>
      <c r="I66" s="342"/>
      <c r="J66" s="400"/>
      <c r="K66" s="342"/>
      <c r="L66" s="400"/>
      <c r="M66" s="342"/>
      <c r="N66" s="400"/>
      <c r="O66" s="384"/>
      <c r="P66" s="163"/>
      <c r="Q66" s="166"/>
      <c r="R66" s="163"/>
      <c r="S66" s="17"/>
    </row>
    <row r="67" spans="1:48" s="245" customFormat="1">
      <c r="A67" s="245" t="s">
        <v>20</v>
      </c>
      <c r="B67" s="245" t="s">
        <v>14</v>
      </c>
      <c r="C67" s="413" t="s">
        <v>1188</v>
      </c>
      <c r="D67" s="359" t="str">
        <f>$F$1</f>
        <v>Newbury Royals</v>
      </c>
      <c r="E67" s="349">
        <v>28</v>
      </c>
      <c r="F67" s="341" t="s">
        <v>45</v>
      </c>
      <c r="G67" s="349">
        <v>0</v>
      </c>
      <c r="H67" s="379" t="str">
        <f>$C$1</f>
        <v>Essex Blades</v>
      </c>
      <c r="I67" s="341"/>
      <c r="J67" s="394" t="str">
        <f>$C$4</f>
        <v>Blackheath Storm</v>
      </c>
      <c r="K67" s="341"/>
      <c r="L67" s="399" t="str">
        <f>$F$1</f>
        <v>Newbury Royals</v>
      </c>
      <c r="M67" s="341"/>
      <c r="N67" s="394" t="str">
        <f>$J$1</f>
        <v>Pendley</v>
      </c>
      <c r="O67" s="414">
        <v>0.41666666666666669</v>
      </c>
      <c r="P67" s="341"/>
      <c r="Q67" s="341"/>
      <c r="R67" s="333"/>
      <c r="S67" s="352"/>
    </row>
    <row r="68" spans="1:48" s="317" customFormat="1">
      <c r="A68" s="317" t="s">
        <v>18</v>
      </c>
      <c r="B68" s="317" t="s">
        <v>9</v>
      </c>
      <c r="C68" s="364"/>
      <c r="D68" s="358" t="str">
        <f>$F$2</f>
        <v>Reading</v>
      </c>
      <c r="E68" s="350">
        <v>7</v>
      </c>
      <c r="F68" s="342" t="s">
        <v>45</v>
      </c>
      <c r="G68" s="350">
        <v>12</v>
      </c>
      <c r="H68" s="375" t="str">
        <f>$C$4</f>
        <v>Blackheath Storm</v>
      </c>
      <c r="I68" s="342"/>
      <c r="J68" s="395" t="str">
        <f>$F$1</f>
        <v>Newbury Royals</v>
      </c>
      <c r="K68" s="342"/>
      <c r="L68" s="400"/>
      <c r="M68" s="342"/>
      <c r="N68" s="400"/>
      <c r="O68" s="415">
        <v>0.47916666666666669</v>
      </c>
      <c r="P68" s="342"/>
      <c r="Q68" s="343"/>
      <c r="R68" s="126"/>
      <c r="S68" s="101"/>
    </row>
    <row r="69" spans="1:48" s="320" customFormat="1">
      <c r="A69" s="320" t="s">
        <v>7</v>
      </c>
      <c r="B69" s="320" t="s">
        <v>23</v>
      </c>
      <c r="C69" s="417"/>
      <c r="D69" s="360" t="str">
        <f>$F$3</f>
        <v>West London 2</v>
      </c>
      <c r="E69" s="351">
        <v>7</v>
      </c>
      <c r="F69" s="344" t="s">
        <v>45</v>
      </c>
      <c r="G69" s="351">
        <v>15</v>
      </c>
      <c r="H69" s="377" t="str">
        <f>$C$3</f>
        <v>Hitchin</v>
      </c>
      <c r="I69" s="344"/>
      <c r="J69" s="396" t="str">
        <f>$F$2</f>
        <v>Reading</v>
      </c>
      <c r="K69" s="344"/>
      <c r="L69" s="406"/>
      <c r="M69" s="344"/>
      <c r="N69" s="406"/>
      <c r="O69" s="416">
        <v>0.54166666666666663</v>
      </c>
      <c r="P69" s="344"/>
      <c r="Q69" s="345"/>
      <c r="R69" s="338"/>
      <c r="S69" s="354"/>
    </row>
    <row r="70" spans="1:48">
      <c r="C70" s="364"/>
      <c r="D70" s="364"/>
      <c r="E70" s="350"/>
      <c r="F70" s="126"/>
      <c r="G70" s="350"/>
      <c r="H70" s="381"/>
      <c r="I70" s="342"/>
      <c r="J70" s="400"/>
      <c r="K70" s="342"/>
      <c r="L70" s="400"/>
      <c r="M70" s="342"/>
      <c r="N70" s="400"/>
      <c r="O70" s="384"/>
      <c r="P70" s="164"/>
      <c r="Q70" s="164"/>
      <c r="S70" s="17"/>
    </row>
    <row r="71" spans="1:48" s="245" customFormat="1">
      <c r="A71" s="245" t="s">
        <v>11</v>
      </c>
      <c r="B71" s="245" t="s">
        <v>13</v>
      </c>
      <c r="C71" s="418"/>
      <c r="D71" s="359" t="str">
        <f>$F$4</f>
        <v>Cougars</v>
      </c>
      <c r="E71" s="349">
        <v>15</v>
      </c>
      <c r="F71" s="341" t="s">
        <v>45</v>
      </c>
      <c r="G71" s="349">
        <v>0</v>
      </c>
      <c r="H71" s="376" t="str">
        <f>$C$2</f>
        <v>Royal Holloway</v>
      </c>
      <c r="I71" s="341"/>
      <c r="J71" s="399" t="str">
        <f>$J$3</f>
        <v>Welwyn</v>
      </c>
      <c r="K71" s="341"/>
      <c r="L71" s="399" t="str">
        <f>$F$4</f>
        <v>Cougars</v>
      </c>
      <c r="M71" s="341"/>
      <c r="N71" s="411"/>
      <c r="O71" s="419">
        <v>0.45833333333333331</v>
      </c>
      <c r="P71" s="341"/>
      <c r="Q71" s="346"/>
      <c r="R71" s="333"/>
      <c r="S71" s="352"/>
    </row>
    <row r="72" spans="1:48" s="320" customFormat="1">
      <c r="A72" s="320" t="s">
        <v>1195</v>
      </c>
      <c r="B72" s="320" t="s">
        <v>1196</v>
      </c>
      <c r="C72" s="407"/>
      <c r="D72" s="360" t="str">
        <f>$J$2</f>
        <v>Reigate</v>
      </c>
      <c r="E72" s="351">
        <v>20</v>
      </c>
      <c r="F72" s="344" t="s">
        <v>45</v>
      </c>
      <c r="G72" s="351">
        <v>0</v>
      </c>
      <c r="H72" s="380" t="str">
        <f>$J$3</f>
        <v>Welwyn</v>
      </c>
      <c r="I72" s="321"/>
      <c r="J72" s="397" t="str">
        <f>$F$4</f>
        <v>Cougars</v>
      </c>
      <c r="K72" s="321"/>
      <c r="L72" s="396"/>
      <c r="M72" s="321"/>
      <c r="N72" s="396"/>
      <c r="O72" s="377" t="s">
        <v>127</v>
      </c>
      <c r="P72" s="321"/>
      <c r="Q72" s="321"/>
      <c r="R72" s="338"/>
      <c r="S72" s="353"/>
      <c r="V72" s="338"/>
      <c r="W72" s="338"/>
      <c r="X72" s="338"/>
      <c r="Y72" s="338"/>
      <c r="Z72" s="338"/>
      <c r="AA72" s="338"/>
      <c r="AB72" s="338"/>
      <c r="AC72" s="338"/>
      <c r="AD72" s="338"/>
      <c r="AE72" s="338"/>
      <c r="AF72" s="338"/>
      <c r="AG72" s="338"/>
      <c r="AH72" s="338"/>
      <c r="AI72" s="338"/>
      <c r="AJ72" s="338"/>
      <c r="AK72" s="338"/>
      <c r="AL72" s="338"/>
      <c r="AM72" s="338"/>
      <c r="AN72" s="338"/>
      <c r="AO72" s="338"/>
      <c r="AP72" s="338"/>
      <c r="AQ72" s="338"/>
      <c r="AR72" s="338"/>
      <c r="AS72" s="338"/>
      <c r="AT72" s="338"/>
      <c r="AU72" s="338"/>
      <c r="AV72" s="338"/>
    </row>
    <row r="73" spans="1:48" thickBot="1">
      <c r="A73" s="3"/>
      <c r="B73" s="3"/>
      <c r="C73" s="366"/>
      <c r="D73" s="366"/>
      <c r="E73" s="3"/>
      <c r="F73" s="3"/>
      <c r="G73" s="3"/>
      <c r="H73" s="106"/>
      <c r="I73" s="3"/>
      <c r="J73" s="398"/>
      <c r="K73" s="4"/>
      <c r="L73" s="398"/>
      <c r="M73" s="4"/>
      <c r="N73" s="398"/>
      <c r="O73" s="378"/>
      <c r="P73"/>
      <c r="Q73" s="46"/>
      <c r="R73" s="163"/>
      <c r="S73" s="249"/>
      <c r="AK73" s="163"/>
      <c r="AL73" s="163"/>
      <c r="AM73" s="163"/>
      <c r="AN73" s="163"/>
      <c r="AO73" s="163"/>
      <c r="AP73" s="163"/>
      <c r="AQ73" s="163"/>
      <c r="AR73" s="163"/>
      <c r="AS73" s="163"/>
      <c r="AT73" s="163"/>
      <c r="AU73" s="163"/>
      <c r="AV73" s="163"/>
    </row>
    <row r="74" spans="1:48" ht="15">
      <c r="A74" s="317"/>
      <c r="B74" s="317"/>
      <c r="C74" s="172"/>
      <c r="D74" s="126"/>
      <c r="E74" s="126"/>
      <c r="F74" s="126"/>
      <c r="G74" s="126"/>
      <c r="H74" s="381"/>
      <c r="I74" s="342"/>
      <c r="J74" s="400"/>
      <c r="K74" s="342"/>
      <c r="L74" s="400"/>
      <c r="M74" s="342"/>
      <c r="N74" s="342"/>
      <c r="O74" s="400"/>
      <c r="P74" s="163"/>
      <c r="Q74" s="167"/>
      <c r="R74" s="254"/>
      <c r="S74" s="254"/>
    </row>
    <row r="75" spans="1:48" s="443" customFormat="1" ht="15">
      <c r="C75" s="444" t="s">
        <v>1235</v>
      </c>
      <c r="D75" s="532" t="s">
        <v>1236</v>
      </c>
      <c r="E75" s="533"/>
      <c r="F75" s="533"/>
      <c r="G75" s="533"/>
      <c r="H75" s="534"/>
      <c r="I75" s="445"/>
      <c r="J75" s="444"/>
      <c r="K75" s="445"/>
      <c r="L75" s="444" t="s">
        <v>896</v>
      </c>
      <c r="M75" s="445"/>
      <c r="N75" s="445"/>
      <c r="O75" s="444"/>
      <c r="P75" s="446"/>
      <c r="Q75" s="447"/>
      <c r="R75" s="448"/>
      <c r="S75" s="448"/>
    </row>
    <row r="76" spans="1:48" thickBot="1">
      <c r="A76" s="3"/>
      <c r="B76" s="3"/>
      <c r="C76" s="428"/>
      <c r="D76" s="200"/>
      <c r="E76" s="200"/>
      <c r="F76" s="200"/>
      <c r="G76" s="200"/>
      <c r="H76" s="382"/>
      <c r="I76" s="201"/>
      <c r="J76" s="401"/>
      <c r="K76" s="201"/>
      <c r="L76" s="401"/>
      <c r="M76" s="201"/>
      <c r="N76" s="201"/>
      <c r="O76" s="401"/>
      <c r="P76" s="163"/>
      <c r="Q76" s="167"/>
      <c r="R76" s="254"/>
      <c r="S76" s="254"/>
      <c r="V76">
        <v>1</v>
      </c>
      <c r="Z76">
        <v>2</v>
      </c>
      <c r="AD76">
        <v>3</v>
      </c>
      <c r="AH76">
        <v>4</v>
      </c>
      <c r="AL76">
        <v>5</v>
      </c>
      <c r="AP76">
        <v>6</v>
      </c>
      <c r="AT76">
        <v>7</v>
      </c>
    </row>
    <row r="77" spans="1:48">
      <c r="C77" s="364"/>
      <c r="D77" s="364"/>
      <c r="E77" s="350"/>
      <c r="F77" s="126"/>
      <c r="G77" s="350"/>
      <c r="H77" s="381"/>
      <c r="I77" s="342"/>
      <c r="J77" s="400"/>
      <c r="K77" s="342"/>
      <c r="L77" s="400"/>
      <c r="M77" s="342"/>
      <c r="N77" s="400"/>
      <c r="O77" s="384"/>
      <c r="P77" s="163"/>
      <c r="Q77" s="166"/>
      <c r="R77" s="163"/>
      <c r="S77" s="17"/>
    </row>
    <row r="78" spans="1:48" s="245" customFormat="1">
      <c r="A78" s="245" t="s">
        <v>18</v>
      </c>
      <c r="B78" s="245" t="s">
        <v>13</v>
      </c>
      <c r="C78" s="413" t="s">
        <v>1193</v>
      </c>
      <c r="D78" s="362" t="str">
        <f>$F$2</f>
        <v>Reading</v>
      </c>
      <c r="E78" s="349"/>
      <c r="F78" s="341" t="s">
        <v>45</v>
      </c>
      <c r="G78" s="349"/>
      <c r="H78" s="376" t="str">
        <f>$C$2</f>
        <v>Royal Holloway</v>
      </c>
      <c r="I78" s="341"/>
      <c r="J78" s="399" t="str">
        <f>$F$1</f>
        <v>Newbury Royals</v>
      </c>
      <c r="K78" s="341"/>
      <c r="L78" s="394" t="str">
        <f>$F$2</f>
        <v>Reading</v>
      </c>
      <c r="M78" s="341"/>
      <c r="N78" s="394" t="str">
        <f>$F$3</f>
        <v>West London 2</v>
      </c>
      <c r="O78" s="414">
        <v>0.41666666666666669</v>
      </c>
      <c r="P78" s="341"/>
      <c r="Q78" s="341"/>
      <c r="R78" s="333"/>
      <c r="S78" s="352"/>
    </row>
    <row r="79" spans="1:48" s="317" customFormat="1">
      <c r="A79" s="317" t="s">
        <v>20</v>
      </c>
      <c r="B79" s="317" t="s">
        <v>23</v>
      </c>
      <c r="C79" s="364"/>
      <c r="D79" s="361" t="str">
        <f>$F$1</f>
        <v>Newbury Royals</v>
      </c>
      <c r="E79" s="350"/>
      <c r="F79" s="342" t="s">
        <v>45</v>
      </c>
      <c r="G79" s="350"/>
      <c r="H79" s="375" t="str">
        <f>$C$3</f>
        <v>Hitchin</v>
      </c>
      <c r="I79" s="342"/>
      <c r="J79" s="393" t="str">
        <f>$F$2</f>
        <v>Reading</v>
      </c>
      <c r="K79" s="342"/>
      <c r="L79" s="400"/>
      <c r="M79" s="342"/>
      <c r="N79" s="400"/>
      <c r="O79" s="415">
        <v>0.47916666666666669</v>
      </c>
      <c r="P79" s="342"/>
      <c r="Q79" s="343"/>
      <c r="R79" s="126"/>
      <c r="S79" s="101"/>
    </row>
    <row r="80" spans="1:48" s="320" customFormat="1">
      <c r="A80" s="320" t="s">
        <v>14</v>
      </c>
      <c r="B80" s="320" t="s">
        <v>9</v>
      </c>
      <c r="C80" s="417"/>
      <c r="D80" s="360" t="str">
        <f>$C$1</f>
        <v>Essex Blades</v>
      </c>
      <c r="E80" s="351"/>
      <c r="F80" s="344" t="s">
        <v>45</v>
      </c>
      <c r="G80" s="351"/>
      <c r="H80" s="377" t="str">
        <f>$C$4</f>
        <v>Blackheath Storm</v>
      </c>
      <c r="I80" s="344"/>
      <c r="J80" s="396" t="str">
        <f>$C$3</f>
        <v>Hitchin</v>
      </c>
      <c r="K80" s="344"/>
      <c r="L80" s="406"/>
      <c r="M80" s="344"/>
      <c r="N80" s="406"/>
      <c r="O80" s="416">
        <v>0.54166666666666663</v>
      </c>
      <c r="P80" s="344"/>
      <c r="Q80" s="345"/>
      <c r="R80" s="338"/>
      <c r="S80" s="354"/>
    </row>
    <row r="81" spans="1:48">
      <c r="C81" s="364"/>
      <c r="D81" s="364"/>
      <c r="E81" s="350"/>
      <c r="F81" s="126"/>
      <c r="G81" s="350"/>
      <c r="H81" s="381"/>
      <c r="I81" s="342"/>
      <c r="J81" s="400"/>
      <c r="K81" s="342"/>
      <c r="L81" s="400"/>
      <c r="M81" s="342"/>
      <c r="N81" s="400"/>
      <c r="O81" s="384"/>
      <c r="P81" s="164"/>
      <c r="Q81" s="164"/>
      <c r="S81" s="17"/>
    </row>
    <row r="82" spans="1:48" s="245" customFormat="1">
      <c r="A82" s="245" t="s">
        <v>11</v>
      </c>
      <c r="B82" s="245" t="s">
        <v>1196</v>
      </c>
      <c r="C82" s="418"/>
      <c r="D82" s="359" t="str">
        <f>$F$4</f>
        <v>Cougars</v>
      </c>
      <c r="E82" s="349"/>
      <c r="F82" s="341" t="s">
        <v>45</v>
      </c>
      <c r="G82" s="349"/>
      <c r="H82" s="376" t="str">
        <f>$J$3</f>
        <v>Welwyn</v>
      </c>
      <c r="I82" s="341"/>
      <c r="J82" s="394" t="str">
        <f>$J$1</f>
        <v>Pendley</v>
      </c>
      <c r="K82" s="341"/>
      <c r="L82" s="399" t="str">
        <f>$F$4</f>
        <v>Cougars</v>
      </c>
      <c r="M82" s="341"/>
      <c r="N82" s="411"/>
      <c r="O82" s="419">
        <v>0.45833333333333331</v>
      </c>
      <c r="P82" s="341"/>
      <c r="Q82" s="346"/>
      <c r="R82" s="333"/>
      <c r="S82" s="352"/>
    </row>
    <row r="83" spans="1:48" s="320" customFormat="1">
      <c r="A83" s="320" t="s">
        <v>1194</v>
      </c>
      <c r="B83" s="320" t="s">
        <v>1195</v>
      </c>
      <c r="C83" s="407"/>
      <c r="D83" s="360" t="str">
        <f>$J$1</f>
        <v>Pendley</v>
      </c>
      <c r="E83" s="351"/>
      <c r="F83" s="344" t="s">
        <v>45</v>
      </c>
      <c r="G83" s="351"/>
      <c r="H83" s="377" t="str">
        <f>$J$2</f>
        <v>Reigate</v>
      </c>
      <c r="I83" s="321"/>
      <c r="J83" s="397" t="str">
        <f>$F$4</f>
        <v>Cougars</v>
      </c>
      <c r="K83" s="321"/>
      <c r="L83" s="396"/>
      <c r="M83" s="321"/>
      <c r="N83" s="396"/>
      <c r="O83" s="377" t="s">
        <v>127</v>
      </c>
      <c r="P83" s="321"/>
      <c r="Q83" s="321"/>
      <c r="R83" s="338"/>
      <c r="S83" s="353"/>
      <c r="V83" s="338"/>
      <c r="W83" s="338"/>
      <c r="X83" s="338"/>
      <c r="Y83" s="338"/>
      <c r="Z83" s="338"/>
      <c r="AA83" s="338"/>
      <c r="AB83" s="338"/>
      <c r="AC83" s="338"/>
      <c r="AD83" s="338"/>
      <c r="AE83" s="338"/>
      <c r="AF83" s="338"/>
      <c r="AG83" s="338"/>
      <c r="AH83" s="338"/>
      <c r="AI83" s="338"/>
      <c r="AJ83" s="338"/>
      <c r="AK83" s="338"/>
      <c r="AL83" s="338"/>
      <c r="AM83" s="338"/>
      <c r="AN83" s="338"/>
      <c r="AO83" s="338"/>
      <c r="AP83" s="338"/>
      <c r="AQ83" s="338"/>
      <c r="AR83" s="338"/>
      <c r="AS83" s="338"/>
      <c r="AT83" s="338"/>
      <c r="AU83" s="338"/>
      <c r="AV83" s="338"/>
    </row>
    <row r="84" spans="1:48" thickBot="1">
      <c r="A84" s="3"/>
      <c r="B84" s="3"/>
      <c r="C84" s="366"/>
      <c r="D84" s="366"/>
      <c r="E84" s="3"/>
      <c r="F84" s="3"/>
      <c r="G84" s="3"/>
      <c r="H84" s="106"/>
      <c r="I84" s="3"/>
      <c r="J84" s="398"/>
      <c r="K84" s="4"/>
      <c r="L84" s="398"/>
      <c r="M84" s="4"/>
      <c r="N84" s="398"/>
      <c r="O84" s="378"/>
      <c r="P84"/>
      <c r="Q84" s="46"/>
      <c r="R84" s="163"/>
      <c r="S84" s="249"/>
      <c r="AK84" s="163"/>
      <c r="AL84" s="163"/>
      <c r="AM84" s="163"/>
      <c r="AN84" s="163"/>
      <c r="AO84" s="163"/>
      <c r="AP84" s="163"/>
      <c r="AQ84" s="163"/>
      <c r="AR84" s="163"/>
      <c r="AS84" s="163"/>
      <c r="AT84" s="163"/>
      <c r="AU84" s="163"/>
      <c r="AV84" s="163"/>
    </row>
    <row r="85" spans="1:48">
      <c r="C85" s="364"/>
      <c r="D85" s="364"/>
      <c r="E85" s="350"/>
      <c r="F85" s="126"/>
      <c r="G85" s="350"/>
      <c r="H85" s="381"/>
      <c r="I85" s="342"/>
      <c r="J85" s="400"/>
      <c r="K85" s="342"/>
      <c r="L85" s="400"/>
      <c r="M85" s="342"/>
      <c r="N85" s="400"/>
      <c r="O85" s="384"/>
      <c r="P85" s="163"/>
      <c r="Q85" s="166"/>
      <c r="R85" s="163"/>
      <c r="S85" s="17"/>
    </row>
    <row r="86" spans="1:48" s="245" customFormat="1">
      <c r="A86" s="245" t="s">
        <v>23</v>
      </c>
      <c r="B86" s="245" t="s">
        <v>14</v>
      </c>
      <c r="C86" s="413" t="s">
        <v>1198</v>
      </c>
      <c r="D86" s="362" t="str">
        <f>$C$3</f>
        <v>Hitchin</v>
      </c>
      <c r="E86" s="349"/>
      <c r="F86" s="341" t="s">
        <v>45</v>
      </c>
      <c r="G86" s="349"/>
      <c r="H86" s="379" t="str">
        <f>$C$1</f>
        <v>Essex Blades</v>
      </c>
      <c r="I86" s="341"/>
      <c r="J86" s="399" t="str">
        <f>$C$2</f>
        <v>Royal Holloway</v>
      </c>
      <c r="K86" s="341"/>
      <c r="L86" s="394" t="str">
        <f>$C$3</f>
        <v>Hitchin</v>
      </c>
      <c r="M86" s="341"/>
      <c r="N86" s="399" t="str">
        <f>$F$1</f>
        <v>Newbury Royals</v>
      </c>
      <c r="O86" s="414">
        <v>0.41666666666666669</v>
      </c>
      <c r="P86" s="341"/>
      <c r="Q86" s="341"/>
      <c r="R86" s="333"/>
      <c r="S86" s="352"/>
    </row>
    <row r="87" spans="1:48" s="317" customFormat="1">
      <c r="A87" s="317" t="s">
        <v>9</v>
      </c>
      <c r="B87" s="317" t="s">
        <v>13</v>
      </c>
      <c r="C87" s="364"/>
      <c r="D87" s="358" t="str">
        <f>$C$4</f>
        <v>Blackheath Storm</v>
      </c>
      <c r="E87" s="350"/>
      <c r="F87" s="342" t="s">
        <v>45</v>
      </c>
      <c r="G87" s="350"/>
      <c r="H87" s="383" t="str">
        <f>$C$2</f>
        <v>Royal Holloway</v>
      </c>
      <c r="I87" s="342"/>
      <c r="J87" s="393" t="str">
        <f>$C$1</f>
        <v>Essex Blades</v>
      </c>
      <c r="K87" s="342"/>
      <c r="L87" s="400"/>
      <c r="M87" s="342"/>
      <c r="N87" s="400"/>
      <c r="O87" s="415">
        <v>0.47916666666666669</v>
      </c>
      <c r="P87" s="342"/>
      <c r="Q87" s="343"/>
      <c r="R87" s="126"/>
      <c r="S87" s="101"/>
    </row>
    <row r="88" spans="1:48" s="320" customFormat="1">
      <c r="A88" s="320" t="s">
        <v>18</v>
      </c>
      <c r="B88" s="320" t="s">
        <v>1196</v>
      </c>
      <c r="C88" s="417"/>
      <c r="D88" s="360" t="str">
        <f>$F$2</f>
        <v>Reading</v>
      </c>
      <c r="E88" s="351"/>
      <c r="F88" s="344" t="s">
        <v>45</v>
      </c>
      <c r="G88" s="351"/>
      <c r="H88" s="380" t="str">
        <f>$J$3</f>
        <v>Welwyn</v>
      </c>
      <c r="I88" s="344"/>
      <c r="J88" s="396" t="str">
        <f>$C$4</f>
        <v>Blackheath Storm</v>
      </c>
      <c r="K88" s="344"/>
      <c r="L88" s="406"/>
      <c r="M88" s="344"/>
      <c r="N88" s="406"/>
      <c r="O88" s="416">
        <v>0.54166666666666663</v>
      </c>
      <c r="P88" s="344"/>
      <c r="Q88" s="345"/>
      <c r="R88" s="338"/>
      <c r="S88" s="354"/>
    </row>
    <row r="89" spans="1:48">
      <c r="C89" s="364"/>
      <c r="D89" s="364"/>
      <c r="E89" s="350"/>
      <c r="F89" s="126"/>
      <c r="G89" s="350"/>
      <c r="H89" s="381"/>
      <c r="I89" s="342"/>
      <c r="J89" s="400"/>
      <c r="K89" s="342"/>
      <c r="L89" s="400"/>
      <c r="M89" s="342"/>
      <c r="N89" s="400"/>
      <c r="O89" s="384"/>
      <c r="P89" s="164"/>
      <c r="Q89" s="164"/>
      <c r="S89" s="17"/>
    </row>
    <row r="90" spans="1:48" s="245" customFormat="1">
      <c r="A90" s="245" t="s">
        <v>7</v>
      </c>
      <c r="B90" s="245" t="s">
        <v>1195</v>
      </c>
      <c r="C90" s="418"/>
      <c r="D90" s="362" t="str">
        <f>$F$3</f>
        <v>West London 2</v>
      </c>
      <c r="E90" s="349"/>
      <c r="F90" s="341" t="s">
        <v>45</v>
      </c>
      <c r="G90" s="349"/>
      <c r="H90" s="379" t="str">
        <f>$J$2</f>
        <v>Reigate</v>
      </c>
      <c r="I90" s="341"/>
      <c r="J90" s="399" t="str">
        <f>$F$4</f>
        <v>Cougars</v>
      </c>
      <c r="K90" s="341"/>
      <c r="L90" s="394" t="str">
        <f>$F$3</f>
        <v>West London 2</v>
      </c>
      <c r="M90" s="341"/>
      <c r="N90" s="411"/>
      <c r="O90" s="419">
        <v>0.45833333333333331</v>
      </c>
      <c r="P90" s="341"/>
      <c r="Q90" s="346"/>
      <c r="R90" s="333"/>
      <c r="S90" s="352"/>
    </row>
    <row r="91" spans="1:48" s="320" customFormat="1">
      <c r="A91" s="320" t="s">
        <v>11</v>
      </c>
      <c r="B91" s="320" t="s">
        <v>1194</v>
      </c>
      <c r="C91" s="407"/>
      <c r="D91" s="363" t="str">
        <f>$F$4</f>
        <v>Cougars</v>
      </c>
      <c r="E91" s="351"/>
      <c r="F91" s="344" t="s">
        <v>45</v>
      </c>
      <c r="G91" s="351"/>
      <c r="H91" s="377" t="str">
        <f>$J$1</f>
        <v>Pendley</v>
      </c>
      <c r="I91" s="321"/>
      <c r="J91" s="396" t="str">
        <f>$F$3</f>
        <v>West London 2</v>
      </c>
      <c r="K91" s="321"/>
      <c r="L91" s="396"/>
      <c r="M91" s="321"/>
      <c r="N91" s="396"/>
      <c r="O91" s="377" t="s">
        <v>127</v>
      </c>
      <c r="P91" s="321"/>
      <c r="Q91" s="321"/>
      <c r="R91" s="338"/>
      <c r="S91" s="353"/>
      <c r="V91" s="338"/>
      <c r="W91" s="338"/>
      <c r="X91" s="338"/>
      <c r="Y91" s="338"/>
      <c r="Z91" s="338"/>
      <c r="AA91" s="338"/>
      <c r="AB91" s="338"/>
      <c r="AC91" s="338"/>
      <c r="AD91" s="338"/>
      <c r="AE91" s="338"/>
      <c r="AF91" s="338"/>
      <c r="AG91" s="338"/>
      <c r="AH91" s="338"/>
      <c r="AI91" s="338"/>
      <c r="AJ91" s="338"/>
      <c r="AK91" s="338"/>
      <c r="AL91" s="338"/>
      <c r="AM91" s="338"/>
      <c r="AN91" s="338"/>
      <c r="AO91" s="338"/>
      <c r="AP91" s="338"/>
      <c r="AQ91" s="338"/>
      <c r="AR91" s="338"/>
      <c r="AS91" s="338"/>
      <c r="AT91" s="338"/>
      <c r="AU91" s="338"/>
      <c r="AV91" s="338"/>
    </row>
    <row r="92" spans="1:48" thickBot="1">
      <c r="A92" s="3"/>
      <c r="B92" s="3"/>
      <c r="C92" s="366"/>
      <c r="D92" s="366"/>
      <c r="E92" s="3"/>
      <c r="F92" s="3"/>
      <c r="G92" s="3"/>
      <c r="H92" s="106"/>
      <c r="I92" s="3"/>
      <c r="J92" s="398"/>
      <c r="K92" s="4"/>
      <c r="L92" s="398"/>
      <c r="M92" s="4"/>
      <c r="N92" s="398"/>
      <c r="O92" s="378"/>
      <c r="P92"/>
      <c r="Q92" s="46"/>
      <c r="R92" s="163"/>
      <c r="S92" s="249"/>
      <c r="AK92" s="163"/>
      <c r="AL92" s="163"/>
      <c r="AM92" s="163"/>
      <c r="AN92" s="163"/>
      <c r="AO92" s="163"/>
      <c r="AP92" s="163"/>
      <c r="AQ92" s="163"/>
      <c r="AR92" s="163"/>
      <c r="AS92" s="163"/>
      <c r="AT92" s="163"/>
      <c r="AU92" s="163"/>
      <c r="AV92" s="163"/>
    </row>
    <row r="93" spans="1:48" ht="16.5" customHeight="1">
      <c r="C93" s="364"/>
      <c r="D93" s="364"/>
      <c r="E93" s="350"/>
      <c r="F93" s="126"/>
      <c r="G93" s="350"/>
      <c r="H93" s="381"/>
      <c r="I93" s="342"/>
      <c r="J93" s="400"/>
      <c r="K93" s="342"/>
      <c r="L93" s="400"/>
      <c r="M93" s="342"/>
      <c r="N93" s="400"/>
      <c r="O93" s="384"/>
      <c r="P93"/>
    </row>
    <row r="94" spans="1:48" s="245" customFormat="1" ht="16.5" customHeight="1">
      <c r="A94" s="245" t="s">
        <v>9</v>
      </c>
      <c r="B94" s="245" t="s">
        <v>1196</v>
      </c>
      <c r="C94" s="420" t="s">
        <v>1199</v>
      </c>
      <c r="D94" s="362" t="str">
        <f>$C$4</f>
        <v>Blackheath Storm</v>
      </c>
      <c r="E94" s="349"/>
      <c r="F94" s="341" t="s">
        <v>45</v>
      </c>
      <c r="G94" s="349"/>
      <c r="H94" s="376" t="str">
        <f>$J$3</f>
        <v>Welwyn</v>
      </c>
      <c r="I94" s="341"/>
      <c r="J94" s="394" t="str">
        <f>$C$1</f>
        <v>Essex Blades</v>
      </c>
      <c r="K94" s="341"/>
      <c r="L94" s="394" t="str">
        <f>$C$4</f>
        <v>Blackheath Storm</v>
      </c>
      <c r="M94" s="341"/>
      <c r="N94" s="394" t="str">
        <f>$C$3</f>
        <v>Hitchin</v>
      </c>
      <c r="O94" s="414">
        <v>0.41666666666666669</v>
      </c>
      <c r="Q94" s="329"/>
    </row>
    <row r="95" spans="1:48" s="317" customFormat="1" ht="16.5" customHeight="1">
      <c r="A95" s="317" t="s">
        <v>14</v>
      </c>
      <c r="B95" s="317" t="s">
        <v>13</v>
      </c>
      <c r="C95" s="367"/>
      <c r="D95" s="358" t="str">
        <f>$C$1</f>
        <v>Essex Blades</v>
      </c>
      <c r="E95" s="350"/>
      <c r="F95" s="342" t="s">
        <v>45</v>
      </c>
      <c r="G95" s="350"/>
      <c r="H95" s="383" t="str">
        <f>$C$2</f>
        <v>Royal Holloway</v>
      </c>
      <c r="I95" s="342"/>
      <c r="J95" s="393" t="str">
        <f>$C$4</f>
        <v>Blackheath Storm</v>
      </c>
      <c r="K95" s="342"/>
      <c r="L95" s="400"/>
      <c r="M95" s="342"/>
      <c r="N95" s="400"/>
      <c r="O95" s="415">
        <v>0.47916666666666669</v>
      </c>
      <c r="Q95" s="355"/>
    </row>
    <row r="96" spans="1:48" s="320" customFormat="1" ht="16.5" customHeight="1">
      <c r="A96" s="320" t="s">
        <v>20</v>
      </c>
      <c r="B96" s="320" t="s">
        <v>1195</v>
      </c>
      <c r="C96" s="409"/>
      <c r="D96" s="363" t="str">
        <f>$F$1</f>
        <v>Newbury Royals</v>
      </c>
      <c r="E96" s="351"/>
      <c r="F96" s="342" t="s">
        <v>45</v>
      </c>
      <c r="G96" s="351"/>
      <c r="H96" s="377" t="str">
        <f>$J$2</f>
        <v>Reigate</v>
      </c>
      <c r="I96" s="344"/>
      <c r="J96" s="397" t="str">
        <f>$C$2</f>
        <v>Royal Holloway</v>
      </c>
      <c r="K96" s="344"/>
      <c r="L96" s="406"/>
      <c r="M96" s="344"/>
      <c r="N96" s="406"/>
      <c r="O96" s="416">
        <v>0.54166666666666663</v>
      </c>
      <c r="Q96" s="330"/>
    </row>
    <row r="97" spans="1:48" ht="16.5" customHeight="1">
      <c r="C97" s="367"/>
      <c r="D97" s="367"/>
      <c r="E97" s="350"/>
      <c r="F97" s="342"/>
      <c r="G97" s="350"/>
      <c r="H97" s="384"/>
      <c r="I97" s="342"/>
      <c r="J97" s="400"/>
      <c r="K97" s="342"/>
      <c r="L97" s="400"/>
      <c r="M97" s="342"/>
      <c r="N97" s="400"/>
      <c r="O97" s="384"/>
      <c r="P97"/>
    </row>
    <row r="98" spans="1:48" s="329" customFormat="1" ht="16.5" customHeight="1">
      <c r="A98" s="245" t="s">
        <v>18</v>
      </c>
      <c r="B98" s="245" t="s">
        <v>1194</v>
      </c>
      <c r="C98" s="410"/>
      <c r="D98" s="362" t="str">
        <f>$F$2</f>
        <v>Reading</v>
      </c>
      <c r="E98" s="349"/>
      <c r="F98" s="341" t="s">
        <v>45</v>
      </c>
      <c r="G98" s="349"/>
      <c r="H98" s="379" t="str">
        <f>$J$1</f>
        <v>Pendley</v>
      </c>
      <c r="I98" s="341"/>
      <c r="J98" s="394" t="str">
        <f>$F$3</f>
        <v>West London 2</v>
      </c>
      <c r="K98" s="341"/>
      <c r="L98" s="394" t="str">
        <f>$F$2</f>
        <v>Reading</v>
      </c>
      <c r="M98" s="341"/>
      <c r="N98" s="411"/>
      <c r="O98" s="419">
        <v>0.45833333333333331</v>
      </c>
      <c r="P98" s="245"/>
      <c r="R98" s="245"/>
      <c r="S98" s="245"/>
      <c r="T98" s="245"/>
      <c r="U98" s="245"/>
      <c r="V98" s="245"/>
      <c r="W98" s="245"/>
      <c r="X98" s="245"/>
      <c r="Y98" s="245"/>
      <c r="Z98" s="245"/>
      <c r="AA98" s="245"/>
      <c r="AB98" s="245"/>
      <c r="AC98" s="245"/>
      <c r="AD98" s="245"/>
      <c r="AE98" s="245"/>
      <c r="AF98" s="245"/>
      <c r="AG98" s="245"/>
      <c r="AH98" s="245"/>
      <c r="AI98" s="245"/>
      <c r="AJ98" s="245"/>
      <c r="AK98" s="245"/>
      <c r="AL98" s="245"/>
      <c r="AM98" s="245"/>
      <c r="AN98" s="245"/>
      <c r="AO98" s="245"/>
      <c r="AP98" s="245"/>
      <c r="AQ98" s="245"/>
      <c r="AR98" s="245"/>
      <c r="AS98" s="245"/>
      <c r="AT98" s="245"/>
      <c r="AU98" s="245"/>
      <c r="AV98" s="245"/>
    </row>
    <row r="99" spans="1:48" s="330" customFormat="1" ht="16.5" customHeight="1">
      <c r="A99" s="320" t="s">
        <v>7</v>
      </c>
      <c r="B99" s="320" t="s">
        <v>11</v>
      </c>
      <c r="C99" s="409"/>
      <c r="D99" s="360" t="str">
        <f>$F$3</f>
        <v>West London 2</v>
      </c>
      <c r="E99" s="351"/>
      <c r="F99" s="344" t="s">
        <v>45</v>
      </c>
      <c r="G99" s="351"/>
      <c r="H99" s="380" t="str">
        <f>$F$4</f>
        <v>Cougars</v>
      </c>
      <c r="I99" s="344"/>
      <c r="J99" s="396" t="str">
        <f>$F$2</f>
        <v>Reading</v>
      </c>
      <c r="K99" s="344"/>
      <c r="L99" s="406"/>
      <c r="M99" s="344"/>
      <c r="N99" s="406"/>
      <c r="O99" s="404" t="s">
        <v>127</v>
      </c>
      <c r="P99" s="320"/>
      <c r="R99" s="320"/>
      <c r="S99" s="320"/>
      <c r="T99" s="320"/>
      <c r="U99" s="320"/>
      <c r="V99" s="320"/>
      <c r="W99" s="320"/>
      <c r="X99" s="320"/>
      <c r="Y99" s="320"/>
      <c r="Z99" s="320"/>
      <c r="AA99" s="320"/>
      <c r="AB99" s="320"/>
      <c r="AC99" s="320"/>
      <c r="AD99" s="320"/>
      <c r="AE99" s="320"/>
      <c r="AF99" s="320"/>
      <c r="AG99" s="320"/>
      <c r="AH99" s="320"/>
      <c r="AI99" s="320"/>
      <c r="AJ99" s="320"/>
      <c r="AK99" s="320"/>
      <c r="AL99" s="320"/>
      <c r="AM99" s="320"/>
      <c r="AN99" s="320"/>
      <c r="AO99" s="320"/>
      <c r="AP99" s="320"/>
      <c r="AQ99" s="320"/>
      <c r="AR99" s="320"/>
      <c r="AS99" s="320"/>
      <c r="AT99" s="320"/>
      <c r="AU99" s="320"/>
      <c r="AV99" s="320"/>
    </row>
    <row r="100" spans="1:48" thickBot="1">
      <c r="A100" s="3"/>
      <c r="B100" s="3"/>
      <c r="C100" s="366"/>
      <c r="D100" s="366"/>
      <c r="E100" s="3"/>
      <c r="F100" s="3"/>
      <c r="G100" s="3"/>
      <c r="H100" s="106"/>
      <c r="I100" s="3"/>
      <c r="J100" s="398"/>
      <c r="K100" s="4"/>
      <c r="L100" s="398"/>
      <c r="M100" s="4"/>
      <c r="N100" s="398"/>
      <c r="O100" s="378"/>
      <c r="P100"/>
      <c r="Q100" s="46"/>
      <c r="R100" s="163"/>
      <c r="S100" s="249"/>
      <c r="AK100" s="163"/>
      <c r="AL100" s="163"/>
      <c r="AM100" s="163"/>
      <c r="AN100" s="163"/>
      <c r="AO100" s="163"/>
      <c r="AP100" s="163"/>
      <c r="AQ100" s="163"/>
      <c r="AR100" s="163"/>
      <c r="AS100" s="163"/>
      <c r="AT100" s="163"/>
      <c r="AU100" s="163"/>
      <c r="AV100" s="163"/>
    </row>
    <row r="101" spans="1:48" ht="15">
      <c r="A101" s="451"/>
      <c r="B101" s="451"/>
      <c r="C101" s="452"/>
      <c r="D101" s="453"/>
      <c r="E101" s="453"/>
      <c r="F101" s="453"/>
      <c r="G101" s="453"/>
      <c r="H101" s="454"/>
      <c r="I101" s="455"/>
      <c r="J101" s="449"/>
      <c r="K101" s="455"/>
      <c r="L101" s="449"/>
      <c r="M101" s="455"/>
      <c r="N101" s="449"/>
      <c r="O101" s="449"/>
      <c r="P101" s="163"/>
      <c r="Q101" s="167"/>
      <c r="R101" s="254"/>
      <c r="S101" s="254"/>
    </row>
    <row r="102" spans="1:48" s="443" customFormat="1" ht="15">
      <c r="C102" s="444" t="s">
        <v>1237</v>
      </c>
      <c r="D102" s="535" t="s">
        <v>1238</v>
      </c>
      <c r="E102" s="536"/>
      <c r="F102" s="536"/>
      <c r="G102" s="536"/>
      <c r="H102" s="537"/>
      <c r="I102" s="445"/>
      <c r="J102" s="444"/>
      <c r="K102" s="445"/>
      <c r="L102" s="444"/>
      <c r="M102" s="445"/>
      <c r="N102" s="444"/>
      <c r="O102" s="444"/>
      <c r="P102" s="446"/>
      <c r="Q102" s="447"/>
      <c r="R102" s="448"/>
      <c r="S102" s="448"/>
    </row>
    <row r="103" spans="1:48" s="443" customFormat="1" ht="30.75" customHeight="1">
      <c r="C103" s="450" t="s">
        <v>1239</v>
      </c>
      <c r="D103" s="538" t="s">
        <v>1240</v>
      </c>
      <c r="E103" s="536"/>
      <c r="F103" s="536"/>
      <c r="G103" s="536"/>
      <c r="H103" s="537"/>
      <c r="I103" s="445"/>
      <c r="J103" s="444"/>
      <c r="K103" s="445"/>
      <c r="L103" s="444"/>
      <c r="M103" s="445"/>
      <c r="N103" s="444"/>
      <c r="O103" s="444"/>
      <c r="P103" s="446"/>
      <c r="Q103" s="447"/>
      <c r="R103" s="448"/>
      <c r="S103" s="448"/>
    </row>
    <row r="104" spans="1:48" thickBot="1">
      <c r="A104" s="3"/>
      <c r="B104" s="3"/>
      <c r="C104" s="428"/>
      <c r="D104" s="200"/>
      <c r="E104" s="200"/>
      <c r="F104" s="200"/>
      <c r="G104" s="200"/>
      <c r="H104" s="382"/>
      <c r="I104" s="201"/>
      <c r="J104" s="401"/>
      <c r="K104" s="201"/>
      <c r="L104" s="401"/>
      <c r="M104" s="201"/>
      <c r="N104" s="401"/>
      <c r="O104" s="401"/>
      <c r="P104" s="163"/>
      <c r="Q104" s="167"/>
      <c r="R104" s="254"/>
      <c r="S104" s="254"/>
      <c r="V104">
        <v>1</v>
      </c>
      <c r="Z104">
        <v>2</v>
      </c>
      <c r="AD104">
        <v>3</v>
      </c>
      <c r="AH104">
        <v>4</v>
      </c>
      <c r="AL104">
        <v>5</v>
      </c>
      <c r="AP104">
        <v>6</v>
      </c>
      <c r="AT104">
        <v>7</v>
      </c>
    </row>
    <row r="105" spans="1:48" s="125" customFormat="1">
      <c r="A105"/>
      <c r="B105"/>
      <c r="C105" s="358"/>
      <c r="D105" s="358"/>
      <c r="E105" s="52"/>
      <c r="F105" s="310"/>
      <c r="G105" s="52"/>
      <c r="H105" s="375"/>
      <c r="I105" s="310"/>
      <c r="J105" s="393"/>
      <c r="K105" s="310"/>
      <c r="L105" s="393"/>
      <c r="M105" s="310"/>
      <c r="N105" s="393"/>
      <c r="O105" s="373"/>
      <c r="P105"/>
      <c r="R105"/>
      <c r="S105"/>
      <c r="T105"/>
      <c r="U105"/>
      <c r="V105"/>
      <c r="W105"/>
      <c r="X105"/>
      <c r="Y105"/>
      <c r="Z105"/>
      <c r="AA105"/>
      <c r="AB105"/>
      <c r="AC105"/>
      <c r="AD105"/>
      <c r="AE105"/>
      <c r="AF105"/>
      <c r="AG105"/>
      <c r="AH105"/>
      <c r="AI105"/>
      <c r="AJ105"/>
      <c r="AK105"/>
      <c r="AL105"/>
      <c r="AM105"/>
      <c r="AN105"/>
      <c r="AO105"/>
      <c r="AP105"/>
      <c r="AQ105"/>
      <c r="AR105"/>
      <c r="AS105"/>
      <c r="AT105"/>
      <c r="AU105"/>
      <c r="AV105"/>
    </row>
    <row r="106" spans="1:48" s="125" customFormat="1">
      <c r="A106" s="8"/>
      <c r="B106" s="8"/>
      <c r="C106" s="421" t="s">
        <v>1211</v>
      </c>
      <c r="D106" s="367" t="s">
        <v>953</v>
      </c>
      <c r="E106" s="350"/>
      <c r="F106" s="368" t="s">
        <v>45</v>
      </c>
      <c r="G106" s="350"/>
      <c r="H106" s="384" t="s">
        <v>954</v>
      </c>
      <c r="I106" s="342"/>
      <c r="J106" s="400"/>
      <c r="K106" s="342"/>
      <c r="L106" s="400"/>
      <c r="M106" s="342"/>
      <c r="N106" s="400"/>
      <c r="O106" s="415">
        <v>0.41666666666666669</v>
      </c>
      <c r="P106"/>
      <c r="R106"/>
      <c r="S106"/>
      <c r="T106"/>
      <c r="U106"/>
      <c r="V106"/>
      <c r="W106"/>
      <c r="X106"/>
      <c r="Y106"/>
      <c r="Z106"/>
      <c r="AA106"/>
      <c r="AB106"/>
      <c r="AC106"/>
      <c r="AD106"/>
      <c r="AE106"/>
      <c r="AF106"/>
      <c r="AG106"/>
      <c r="AH106"/>
      <c r="AI106"/>
      <c r="AJ106"/>
      <c r="AK106"/>
      <c r="AL106"/>
      <c r="AM106"/>
      <c r="AN106"/>
      <c r="AO106"/>
      <c r="AP106"/>
      <c r="AQ106"/>
      <c r="AR106"/>
      <c r="AS106"/>
      <c r="AT106"/>
      <c r="AU106"/>
      <c r="AV106"/>
    </row>
    <row r="107" spans="1:48" s="125" customFormat="1">
      <c r="A107" s="8"/>
      <c r="B107" s="8"/>
      <c r="C107" s="422"/>
      <c r="D107" s="369"/>
      <c r="E107" s="350"/>
      <c r="F107" s="368" t="s">
        <v>45</v>
      </c>
      <c r="G107" s="350"/>
      <c r="H107" s="385"/>
      <c r="I107" s="342"/>
      <c r="J107" s="400"/>
      <c r="K107" s="342"/>
      <c r="L107" s="400"/>
      <c r="M107" s="342"/>
      <c r="N107" s="400"/>
      <c r="O107" s="415">
        <v>0.47916666666666669</v>
      </c>
      <c r="P107"/>
      <c r="R107"/>
      <c r="S107"/>
      <c r="T107"/>
      <c r="U107"/>
      <c r="V107"/>
      <c r="W107"/>
      <c r="X107"/>
      <c r="Y107"/>
      <c r="Z107"/>
      <c r="AA107"/>
      <c r="AB107"/>
      <c r="AC107"/>
      <c r="AD107"/>
      <c r="AE107"/>
      <c r="AF107"/>
      <c r="AG107"/>
      <c r="AH107"/>
      <c r="AI107"/>
      <c r="AJ107"/>
      <c r="AK107"/>
      <c r="AL107"/>
      <c r="AM107"/>
      <c r="AN107"/>
      <c r="AO107"/>
      <c r="AP107"/>
      <c r="AQ107"/>
      <c r="AR107"/>
      <c r="AS107"/>
      <c r="AT107"/>
      <c r="AU107"/>
      <c r="AV107"/>
    </row>
    <row r="108" spans="1:48" s="125" customFormat="1">
      <c r="A108" s="8"/>
      <c r="B108" s="8"/>
      <c r="C108" s="422"/>
      <c r="D108" s="369"/>
      <c r="E108" s="350"/>
      <c r="F108" s="342" t="s">
        <v>45</v>
      </c>
      <c r="G108" s="350"/>
      <c r="H108" s="385"/>
      <c r="I108" s="342"/>
      <c r="J108" s="400"/>
      <c r="K108" s="342"/>
      <c r="L108" s="400"/>
      <c r="M108" s="342"/>
      <c r="N108" s="400"/>
      <c r="O108" s="415">
        <v>0.54166666666666663</v>
      </c>
      <c r="P108"/>
      <c r="R108"/>
      <c r="S108"/>
      <c r="T108"/>
      <c r="U108"/>
      <c r="V108"/>
      <c r="W108"/>
      <c r="X108"/>
      <c r="Y108"/>
      <c r="Z108"/>
      <c r="AA108"/>
      <c r="AB108"/>
      <c r="AC108"/>
      <c r="AD108"/>
      <c r="AE108"/>
      <c r="AF108"/>
      <c r="AG108"/>
      <c r="AH108"/>
      <c r="AI108"/>
      <c r="AJ108"/>
      <c r="AK108"/>
      <c r="AL108"/>
      <c r="AM108"/>
      <c r="AN108"/>
      <c r="AO108"/>
      <c r="AP108"/>
      <c r="AQ108"/>
      <c r="AR108"/>
      <c r="AS108"/>
      <c r="AT108"/>
      <c r="AU108"/>
      <c r="AV108"/>
    </row>
    <row r="109" spans="1:48" s="125" customFormat="1">
      <c r="A109" s="8"/>
      <c r="B109" s="8"/>
      <c r="C109" s="423"/>
      <c r="D109" s="361"/>
      <c r="E109" s="52"/>
      <c r="F109" s="318"/>
      <c r="G109" s="52"/>
      <c r="H109" s="383"/>
      <c r="I109" s="310"/>
      <c r="J109" s="393"/>
      <c r="K109" s="310"/>
      <c r="L109" s="393"/>
      <c r="M109" s="310"/>
      <c r="N109" s="393"/>
      <c r="O109" s="415"/>
      <c r="P109"/>
      <c r="R109"/>
      <c r="S109"/>
      <c r="T109"/>
      <c r="U109"/>
      <c r="V109"/>
      <c r="W109"/>
      <c r="X109"/>
      <c r="Y109"/>
      <c r="Z109"/>
      <c r="AA109"/>
      <c r="AB109"/>
      <c r="AC109"/>
      <c r="AD109"/>
      <c r="AE109"/>
      <c r="AF109"/>
      <c r="AG109"/>
      <c r="AH109"/>
      <c r="AI109"/>
      <c r="AJ109"/>
      <c r="AK109"/>
      <c r="AL109"/>
      <c r="AM109"/>
      <c r="AN109"/>
      <c r="AO109"/>
      <c r="AP109"/>
      <c r="AQ109"/>
      <c r="AR109"/>
      <c r="AS109"/>
      <c r="AT109"/>
      <c r="AU109"/>
      <c r="AV109"/>
    </row>
    <row r="110" spans="1:48" s="125" customFormat="1">
      <c r="A110" s="8"/>
      <c r="B110" s="8"/>
      <c r="C110" s="423"/>
      <c r="D110" s="361"/>
      <c r="E110" s="52"/>
      <c r="F110" s="310" t="s">
        <v>45</v>
      </c>
      <c r="G110" s="52"/>
      <c r="H110" s="383"/>
      <c r="I110" s="310"/>
      <c r="J110" s="393"/>
      <c r="K110" s="310"/>
      <c r="L110" s="393"/>
      <c r="M110" s="310"/>
      <c r="N110" s="393"/>
      <c r="O110" s="424">
        <v>0.45833333333333331</v>
      </c>
      <c r="P110"/>
      <c r="R110"/>
      <c r="S110"/>
      <c r="T110"/>
      <c r="U110"/>
      <c r="V110"/>
      <c r="W110"/>
      <c r="X110"/>
      <c r="Y110"/>
      <c r="Z110"/>
      <c r="AA110"/>
      <c r="AB110"/>
      <c r="AC110"/>
      <c r="AD110"/>
      <c r="AE110"/>
      <c r="AF110"/>
      <c r="AG110"/>
      <c r="AH110"/>
      <c r="AI110"/>
      <c r="AJ110"/>
      <c r="AK110"/>
      <c r="AL110"/>
      <c r="AM110"/>
      <c r="AN110"/>
      <c r="AO110"/>
      <c r="AP110"/>
      <c r="AQ110"/>
      <c r="AR110"/>
      <c r="AS110"/>
      <c r="AT110"/>
      <c r="AU110"/>
      <c r="AV110"/>
    </row>
    <row r="111" spans="1:48" s="125" customFormat="1">
      <c r="A111" s="8"/>
      <c r="B111" s="8"/>
      <c r="C111" s="423"/>
      <c r="D111" s="361"/>
      <c r="E111" s="52"/>
      <c r="F111" s="310" t="s">
        <v>45</v>
      </c>
      <c r="G111" s="52"/>
      <c r="H111" s="383"/>
      <c r="I111" s="310"/>
      <c r="J111" s="393"/>
      <c r="K111" s="310"/>
      <c r="L111" s="393"/>
      <c r="M111" s="310"/>
      <c r="N111" s="393"/>
      <c r="O111" s="384" t="s">
        <v>127</v>
      </c>
      <c r="P111"/>
      <c r="R111"/>
      <c r="S111"/>
      <c r="T111"/>
      <c r="U111"/>
      <c r="V111"/>
      <c r="W111"/>
      <c r="X111"/>
      <c r="Y111"/>
      <c r="Z111"/>
      <c r="AA111"/>
      <c r="AB111"/>
      <c r="AC111"/>
      <c r="AD111"/>
      <c r="AE111"/>
      <c r="AF111"/>
      <c r="AG111"/>
      <c r="AH111"/>
      <c r="AI111"/>
      <c r="AJ111"/>
      <c r="AK111"/>
      <c r="AL111"/>
      <c r="AM111"/>
      <c r="AN111"/>
      <c r="AO111"/>
      <c r="AP111"/>
      <c r="AQ111"/>
      <c r="AR111"/>
      <c r="AS111"/>
      <c r="AT111"/>
      <c r="AU111"/>
      <c r="AV111"/>
    </row>
    <row r="112" spans="1:48" s="125" customFormat="1" ht="16.5" thickBot="1">
      <c r="A112" s="4"/>
      <c r="B112" s="4"/>
      <c r="C112" s="407"/>
      <c r="D112" s="407"/>
      <c r="E112" s="322"/>
      <c r="F112" s="320"/>
      <c r="G112" s="322"/>
      <c r="H112" s="425"/>
      <c r="I112" s="320"/>
      <c r="J112" s="314"/>
      <c r="K112" s="320"/>
      <c r="L112" s="314"/>
      <c r="M112" s="320"/>
      <c r="N112" s="314"/>
      <c r="O112" s="425"/>
      <c r="P112"/>
      <c r="R112"/>
      <c r="S112"/>
      <c r="T112"/>
      <c r="U112"/>
      <c r="V112"/>
      <c r="W112"/>
      <c r="X112"/>
      <c r="Y112"/>
      <c r="Z112"/>
      <c r="AA112"/>
      <c r="AB112"/>
      <c r="AC112"/>
      <c r="AD112"/>
      <c r="AE112"/>
      <c r="AF112"/>
      <c r="AG112"/>
      <c r="AH112"/>
      <c r="AI112"/>
      <c r="AJ112"/>
      <c r="AK112"/>
      <c r="AL112"/>
      <c r="AM112"/>
      <c r="AN112"/>
      <c r="AO112"/>
      <c r="AP112"/>
      <c r="AQ112"/>
      <c r="AR112"/>
      <c r="AS112"/>
      <c r="AT112"/>
      <c r="AU112"/>
      <c r="AV112"/>
    </row>
    <row r="113" spans="1:48" s="125" customFormat="1" ht="16.5" hidden="1" thickBot="1">
      <c r="A113" s="2"/>
      <c r="B113" s="2"/>
      <c r="C113"/>
      <c r="D113" s="370" t="s">
        <v>51</v>
      </c>
      <c r="E113" s="503" t="s">
        <v>491</v>
      </c>
      <c r="F113" s="503"/>
      <c r="G113" s="503"/>
      <c r="H113" s="386" t="s">
        <v>379</v>
      </c>
      <c r="I113" s="103"/>
      <c r="J113" s="402" t="s">
        <v>380</v>
      </c>
      <c r="K113"/>
      <c r="L113" s="328"/>
      <c r="M113"/>
      <c r="N113" s="328"/>
      <c r="O113"/>
      <c r="P113"/>
      <c r="R113"/>
      <c r="S113"/>
      <c r="T113"/>
      <c r="U113"/>
      <c r="V113"/>
      <c r="W113"/>
      <c r="X113"/>
      <c r="Y113"/>
      <c r="Z113"/>
      <c r="AA113"/>
      <c r="AB113"/>
      <c r="AC113"/>
      <c r="AD113"/>
      <c r="AE113"/>
      <c r="AF113"/>
      <c r="AG113"/>
      <c r="AH113"/>
      <c r="AI113"/>
      <c r="AJ113"/>
      <c r="AK113"/>
      <c r="AL113"/>
      <c r="AM113"/>
      <c r="AN113"/>
      <c r="AO113"/>
      <c r="AP113"/>
      <c r="AQ113"/>
      <c r="AR113"/>
      <c r="AS113"/>
      <c r="AT113"/>
      <c r="AU113"/>
      <c r="AV113"/>
    </row>
    <row r="114" spans="1:48" s="125" customFormat="1" ht="15" hidden="1">
      <c r="A114" s="2"/>
      <c r="B114" s="2"/>
      <c r="C114"/>
      <c r="D114" s="104" t="str">
        <f>C1</f>
        <v>Essex Blades</v>
      </c>
      <c r="E114" s="494">
        <f>COUNTIF(D8:H92,C1)</f>
        <v>9</v>
      </c>
      <c r="F114" s="494"/>
      <c r="G114" s="494"/>
      <c r="H114" s="375">
        <f>COUNTIF(J6:J92,C1)</f>
        <v>4</v>
      </c>
      <c r="I114"/>
      <c r="J114" s="393">
        <f>COUNTIF(L7:L92,C1)</f>
        <v>2</v>
      </c>
      <c r="K114"/>
      <c r="L114" s="328"/>
      <c r="M114"/>
      <c r="N114" s="328"/>
      <c r="O114"/>
      <c r="P114"/>
      <c r="R114"/>
      <c r="S114"/>
      <c r="T114"/>
      <c r="U114"/>
      <c r="V114"/>
      <c r="W114"/>
      <c r="X114"/>
      <c r="Y114"/>
      <c r="Z114"/>
      <c r="AA114"/>
      <c r="AB114"/>
      <c r="AC114"/>
      <c r="AD114"/>
      <c r="AE114"/>
      <c r="AF114"/>
      <c r="AG114"/>
      <c r="AH114"/>
      <c r="AI114"/>
      <c r="AJ114"/>
      <c r="AK114"/>
      <c r="AL114"/>
      <c r="AM114"/>
      <c r="AN114"/>
      <c r="AO114"/>
      <c r="AP114"/>
      <c r="AQ114"/>
      <c r="AR114"/>
      <c r="AS114"/>
      <c r="AT114"/>
      <c r="AU114"/>
      <c r="AV114"/>
    </row>
    <row r="115" spans="1:48" s="125" customFormat="1" ht="15" hidden="1">
      <c r="A115" s="2"/>
      <c r="B115" s="2"/>
      <c r="C115"/>
      <c r="D115" s="104" t="str">
        <f>C2</f>
        <v>Royal Holloway</v>
      </c>
      <c r="E115" s="494">
        <f>COUNTIF(D8:H92,C2)</f>
        <v>9</v>
      </c>
      <c r="F115" s="494"/>
      <c r="G115" s="494"/>
      <c r="H115" s="375">
        <f>COUNTIF(J7:J92,C2)</f>
        <v>4</v>
      </c>
      <c r="I115"/>
      <c r="J115" s="393">
        <f>COUNTIF(L7:L92,C2)</f>
        <v>2</v>
      </c>
      <c r="K115"/>
      <c r="L115" s="328"/>
      <c r="M115"/>
      <c r="N115" s="328"/>
      <c r="O115"/>
      <c r="P115"/>
      <c r="R115"/>
      <c r="S115"/>
      <c r="T115"/>
      <c r="U115"/>
      <c r="V115"/>
      <c r="W115"/>
      <c r="X115"/>
      <c r="Y115"/>
      <c r="Z115"/>
      <c r="AA115"/>
      <c r="AB115"/>
      <c r="AC115"/>
      <c r="AD115"/>
      <c r="AE115"/>
      <c r="AF115"/>
      <c r="AG115"/>
      <c r="AH115"/>
      <c r="AI115"/>
      <c r="AJ115"/>
      <c r="AK115"/>
      <c r="AL115"/>
      <c r="AM115"/>
      <c r="AN115"/>
      <c r="AO115"/>
      <c r="AP115"/>
      <c r="AQ115"/>
      <c r="AR115"/>
      <c r="AS115"/>
      <c r="AT115"/>
      <c r="AU115"/>
      <c r="AV115"/>
    </row>
    <row r="116" spans="1:48" s="125" customFormat="1" ht="15" hidden="1">
      <c r="A116" s="2"/>
      <c r="B116" s="2"/>
      <c r="C116"/>
      <c r="D116" s="104" t="str">
        <f>C3</f>
        <v>Hitchin</v>
      </c>
      <c r="E116" s="494">
        <f>COUNTIF(D8:H92,C3)</f>
        <v>10</v>
      </c>
      <c r="F116" s="494"/>
      <c r="G116" s="494"/>
      <c r="H116" s="375">
        <f>COUNTIF(J7:J92,C3)</f>
        <v>5</v>
      </c>
      <c r="I116"/>
      <c r="J116" s="393">
        <f>COUNTIF(L7:L92,C3)</f>
        <v>2</v>
      </c>
      <c r="K116"/>
      <c r="L116" s="328"/>
      <c r="M116"/>
      <c r="N116" s="328"/>
      <c r="O116"/>
      <c r="P116"/>
      <c r="R116"/>
      <c r="S116"/>
      <c r="T116"/>
      <c r="U116"/>
      <c r="V116"/>
      <c r="W116"/>
      <c r="X116"/>
      <c r="Y116"/>
      <c r="Z116"/>
      <c r="AA116"/>
      <c r="AB116"/>
      <c r="AC116"/>
      <c r="AD116"/>
      <c r="AE116"/>
      <c r="AF116"/>
      <c r="AG116"/>
      <c r="AH116"/>
      <c r="AI116"/>
      <c r="AJ116"/>
      <c r="AK116"/>
      <c r="AL116"/>
      <c r="AM116"/>
      <c r="AN116"/>
      <c r="AO116"/>
      <c r="AP116"/>
      <c r="AQ116"/>
      <c r="AR116"/>
      <c r="AS116"/>
      <c r="AT116"/>
      <c r="AU116"/>
      <c r="AV116"/>
    </row>
    <row r="117" spans="1:48" s="125" customFormat="1" ht="15" hidden="1">
      <c r="A117" s="2"/>
      <c r="B117" s="2"/>
      <c r="C117"/>
      <c r="D117" s="104" t="str">
        <f>F1</f>
        <v>Newbury Royals</v>
      </c>
      <c r="E117" s="494">
        <f>COUNTIF(D8:H92,F1)</f>
        <v>9</v>
      </c>
      <c r="F117" s="494"/>
      <c r="G117" s="494"/>
      <c r="H117" s="375">
        <f>COUNTIF(J7:J92,F1)</f>
        <v>5</v>
      </c>
      <c r="I117"/>
      <c r="J117" s="393">
        <f>COUNTIF(L7:L92,F1)</f>
        <v>2</v>
      </c>
      <c r="K117"/>
      <c r="L117" s="328"/>
      <c r="M117"/>
      <c r="N117" s="328"/>
      <c r="O117"/>
      <c r="P117"/>
      <c r="R117"/>
      <c r="S117"/>
      <c r="T117"/>
      <c r="U117"/>
      <c r="V117"/>
      <c r="W117"/>
      <c r="X117"/>
      <c r="Y117"/>
      <c r="Z117"/>
      <c r="AA117"/>
      <c r="AB117"/>
      <c r="AC117"/>
      <c r="AD117"/>
      <c r="AE117"/>
      <c r="AF117"/>
      <c r="AG117"/>
      <c r="AH117"/>
      <c r="AI117"/>
      <c r="AJ117"/>
      <c r="AK117"/>
      <c r="AL117"/>
      <c r="AM117"/>
      <c r="AN117"/>
      <c r="AO117"/>
      <c r="AP117"/>
      <c r="AQ117"/>
      <c r="AR117"/>
      <c r="AS117"/>
      <c r="AT117"/>
      <c r="AU117"/>
      <c r="AV117"/>
    </row>
    <row r="118" spans="1:48" s="125" customFormat="1" ht="15" hidden="1">
      <c r="A118" s="2"/>
      <c r="B118" s="2"/>
      <c r="C118"/>
      <c r="D118" s="104" t="str">
        <f>F2</f>
        <v>Reading</v>
      </c>
      <c r="E118" s="494">
        <f>COUNTIF(D5:H92,F2)</f>
        <v>9</v>
      </c>
      <c r="F118" s="494"/>
      <c r="G118" s="494"/>
      <c r="H118" s="375">
        <f>COUNTIF(J7:J92,F2)</f>
        <v>4</v>
      </c>
      <c r="I118"/>
      <c r="J118" s="393">
        <f>COUNTIF(L7:L92,F2)</f>
        <v>1</v>
      </c>
      <c r="K118"/>
      <c r="L118" s="328"/>
      <c r="M118"/>
      <c r="N118" s="328"/>
      <c r="O118"/>
      <c r="P118"/>
      <c r="R118"/>
      <c r="S118"/>
      <c r="T118"/>
      <c r="U118"/>
      <c r="V118"/>
      <c r="W118"/>
      <c r="X118"/>
      <c r="Y118"/>
      <c r="Z118"/>
      <c r="AA118"/>
      <c r="AB118"/>
      <c r="AC118"/>
      <c r="AD118"/>
      <c r="AE118"/>
      <c r="AF118"/>
      <c r="AG118"/>
      <c r="AH118"/>
      <c r="AI118"/>
      <c r="AJ118"/>
      <c r="AK118"/>
      <c r="AL118"/>
      <c r="AM118"/>
      <c r="AN118"/>
      <c r="AO118"/>
      <c r="AP118"/>
      <c r="AQ118"/>
      <c r="AR118"/>
      <c r="AS118"/>
      <c r="AT118"/>
      <c r="AU118"/>
      <c r="AV118"/>
    </row>
    <row r="119" spans="1:48" s="125" customFormat="1" ht="15" hidden="1">
      <c r="A119" s="2"/>
      <c r="B119" s="2"/>
      <c r="C119"/>
      <c r="D119" s="104" t="str">
        <f>F3</f>
        <v>West London 2</v>
      </c>
      <c r="E119" s="494">
        <f>COUNTIF(D8:H92,F3)</f>
        <v>9</v>
      </c>
      <c r="F119" s="494"/>
      <c r="G119" s="494"/>
      <c r="H119" s="375">
        <f>COUNTIF(J7:J92,F3)</f>
        <v>4</v>
      </c>
      <c r="I119"/>
      <c r="J119" s="393">
        <f>COUNTIF(L7:L92,F3)</f>
        <v>2</v>
      </c>
      <c r="K119"/>
      <c r="L119" s="328"/>
      <c r="M119"/>
      <c r="N119" s="328"/>
      <c r="O119"/>
      <c r="P119"/>
      <c r="R119"/>
      <c r="S119"/>
      <c r="T119"/>
      <c r="U119"/>
      <c r="V119"/>
      <c r="W119"/>
      <c r="X119"/>
      <c r="Y119"/>
      <c r="Z119"/>
      <c r="AA119"/>
      <c r="AB119"/>
      <c r="AC119"/>
      <c r="AD119"/>
      <c r="AE119"/>
      <c r="AF119"/>
      <c r="AG119"/>
      <c r="AH119"/>
      <c r="AI119"/>
      <c r="AJ119"/>
      <c r="AK119"/>
      <c r="AL119"/>
      <c r="AM119"/>
      <c r="AN119"/>
      <c r="AO119"/>
      <c r="AP119"/>
      <c r="AQ119"/>
      <c r="AR119"/>
      <c r="AS119"/>
      <c r="AT119"/>
      <c r="AU119"/>
      <c r="AV119"/>
    </row>
    <row r="120" spans="1:48" s="125" customFormat="1" ht="15" hidden="1">
      <c r="A120" s="2"/>
      <c r="B120" s="2"/>
      <c r="C120"/>
      <c r="D120" s="104" t="str">
        <f>J1</f>
        <v>Pendley</v>
      </c>
      <c r="E120" s="494">
        <f>COUNTIF(D8:H92,J1)</f>
        <v>9</v>
      </c>
      <c r="F120" s="494"/>
      <c r="G120" s="494"/>
      <c r="H120" s="375">
        <f>COUNTIF(J7:J92,J1)</f>
        <v>5</v>
      </c>
      <c r="I120"/>
      <c r="J120" s="393">
        <f>COUNTIF(L7:L92,J1)</f>
        <v>2</v>
      </c>
      <c r="K120"/>
      <c r="L120" s="328"/>
      <c r="M120"/>
      <c r="N120" s="328"/>
      <c r="O120"/>
      <c r="P120"/>
      <c r="R120"/>
      <c r="S120"/>
      <c r="T120"/>
      <c r="U120"/>
      <c r="V120"/>
      <c r="W120"/>
      <c r="X120"/>
      <c r="Y120"/>
      <c r="Z120"/>
      <c r="AA120"/>
      <c r="AB120"/>
      <c r="AC120"/>
      <c r="AD120"/>
      <c r="AE120"/>
      <c r="AF120"/>
      <c r="AG120"/>
      <c r="AH120"/>
      <c r="AI120"/>
      <c r="AJ120"/>
      <c r="AK120"/>
      <c r="AL120"/>
      <c r="AM120"/>
      <c r="AN120"/>
      <c r="AO120"/>
      <c r="AP120"/>
      <c r="AQ120"/>
      <c r="AR120"/>
      <c r="AS120"/>
      <c r="AT120"/>
      <c r="AU120"/>
      <c r="AV120"/>
    </row>
    <row r="121" spans="1:48" s="125" customFormat="1" ht="15" hidden="1">
      <c r="A121" s="2"/>
      <c r="B121" s="2"/>
      <c r="C121"/>
      <c r="D121" s="104" t="str">
        <f>J2</f>
        <v>Reigate</v>
      </c>
      <c r="E121" s="494">
        <f>COUNTIF(D8:H92,J2)</f>
        <v>9</v>
      </c>
      <c r="F121" s="494"/>
      <c r="G121" s="494"/>
      <c r="H121" s="375">
        <f>COUNTIF(J7:J92,J2)</f>
        <v>5</v>
      </c>
      <c r="I121"/>
      <c r="J121" s="393">
        <f>COUNTIF(L7:L92,J2)</f>
        <v>2</v>
      </c>
      <c r="K121"/>
      <c r="L121" s="328"/>
      <c r="M121"/>
      <c r="N121" s="328"/>
      <c r="O121"/>
      <c r="P121"/>
      <c r="R121"/>
      <c r="S121"/>
      <c r="T121"/>
      <c r="U121"/>
      <c r="V121"/>
      <c r="W121"/>
      <c r="X121"/>
      <c r="Y121"/>
      <c r="Z121"/>
      <c r="AA121"/>
      <c r="AB121"/>
      <c r="AC121"/>
      <c r="AD121"/>
      <c r="AE121"/>
      <c r="AF121"/>
      <c r="AG121"/>
      <c r="AH121"/>
      <c r="AI121"/>
      <c r="AJ121"/>
      <c r="AK121"/>
      <c r="AL121"/>
      <c r="AM121"/>
      <c r="AN121"/>
      <c r="AO121"/>
      <c r="AP121"/>
      <c r="AQ121"/>
      <c r="AR121"/>
      <c r="AS121"/>
      <c r="AT121"/>
      <c r="AU121"/>
      <c r="AV121"/>
    </row>
    <row r="122" spans="1:48" s="125" customFormat="1" ht="15" hidden="1">
      <c r="A122" s="2"/>
      <c r="B122" s="2"/>
      <c r="C122"/>
      <c r="D122" s="104" t="str">
        <f>J3</f>
        <v>Welwyn</v>
      </c>
      <c r="E122" s="494">
        <f>COUNTIF(D8:H92,J3)</f>
        <v>9</v>
      </c>
      <c r="F122" s="494"/>
      <c r="G122" s="494"/>
      <c r="H122" s="375">
        <f>COUNTIF(J7:J92,J3)</f>
        <v>5</v>
      </c>
      <c r="I122"/>
      <c r="J122" s="393">
        <f>COUNTIF(L7:L92,J3)</f>
        <v>2</v>
      </c>
      <c r="K122"/>
      <c r="L122" s="328"/>
      <c r="M122"/>
      <c r="N122" s="328"/>
      <c r="O122"/>
      <c r="P122"/>
      <c r="R122"/>
      <c r="S122"/>
      <c r="T122"/>
      <c r="U122"/>
      <c r="V122"/>
      <c r="W122"/>
      <c r="X122"/>
      <c r="Y122"/>
      <c r="Z122"/>
      <c r="AA122"/>
      <c r="AB122"/>
      <c r="AC122"/>
      <c r="AD122"/>
      <c r="AE122"/>
      <c r="AF122"/>
      <c r="AG122"/>
      <c r="AH122"/>
      <c r="AI122"/>
      <c r="AJ122"/>
      <c r="AK122"/>
      <c r="AL122"/>
      <c r="AM122"/>
      <c r="AN122"/>
      <c r="AO122"/>
      <c r="AP122"/>
      <c r="AQ122"/>
      <c r="AR122"/>
      <c r="AS122"/>
      <c r="AT122"/>
      <c r="AU122"/>
      <c r="AV122"/>
    </row>
    <row r="123" spans="1:48" s="125" customFormat="1" hidden="1" thickBot="1">
      <c r="A123" s="2"/>
      <c r="B123" s="2"/>
      <c r="C123"/>
      <c r="D123" s="105"/>
      <c r="E123" s="3"/>
      <c r="F123" s="3"/>
      <c r="G123" s="3"/>
      <c r="H123" s="378"/>
      <c r="I123" s="3"/>
      <c r="J123" s="389"/>
      <c r="K123"/>
      <c r="L123" s="328"/>
      <c r="M123"/>
      <c r="N123" s="328"/>
      <c r="O123"/>
      <c r="P123"/>
      <c r="R123"/>
      <c r="S123"/>
      <c r="T123"/>
      <c r="U123"/>
      <c r="V123"/>
      <c r="W123"/>
      <c r="X123"/>
      <c r="Y123"/>
      <c r="Z123"/>
      <c r="AA123"/>
      <c r="AB123"/>
      <c r="AC123"/>
      <c r="AD123"/>
      <c r="AE123"/>
      <c r="AF123"/>
      <c r="AG123"/>
      <c r="AH123"/>
      <c r="AI123"/>
      <c r="AJ123"/>
      <c r="AK123"/>
      <c r="AL123"/>
      <c r="AM123"/>
      <c r="AN123"/>
      <c r="AO123"/>
      <c r="AP123"/>
      <c r="AQ123"/>
      <c r="AR123"/>
      <c r="AS123"/>
      <c r="AT123"/>
      <c r="AU123"/>
      <c r="AV123"/>
    </row>
    <row r="124" spans="1:48" s="125" customFormat="1" hidden="1">
      <c r="A124" s="2"/>
      <c r="B124" s="2"/>
      <c r="C124"/>
      <c r="D124" s="357"/>
      <c r="E124" s="52"/>
      <c r="F124" s="317"/>
      <c r="G124" s="52"/>
      <c r="H124" s="373"/>
      <c r="I124"/>
      <c r="J124" s="328"/>
      <c r="K124"/>
      <c r="L124" s="328"/>
      <c r="M124"/>
      <c r="N124" s="328"/>
      <c r="O124"/>
      <c r="P124"/>
      <c r="R124"/>
      <c r="S124"/>
      <c r="T124"/>
      <c r="U124"/>
      <c r="V124"/>
      <c r="W124"/>
      <c r="X124"/>
      <c r="Y124"/>
      <c r="Z124"/>
      <c r="AA124"/>
      <c r="AB124"/>
      <c r="AC124"/>
      <c r="AD124"/>
      <c r="AE124"/>
      <c r="AF124"/>
      <c r="AG124"/>
      <c r="AH124"/>
      <c r="AI124"/>
      <c r="AJ124"/>
      <c r="AK124"/>
      <c r="AL124"/>
      <c r="AM124"/>
      <c r="AN124"/>
      <c r="AO124"/>
      <c r="AP124"/>
      <c r="AQ124"/>
      <c r="AR124"/>
      <c r="AS124"/>
      <c r="AT124"/>
      <c r="AU124"/>
      <c r="AV124"/>
    </row>
    <row r="125" spans="1:48" s="125" customFormat="1" hidden="1">
      <c r="A125" s="2"/>
      <c r="B125" s="2"/>
      <c r="C125"/>
      <c r="D125" s="357"/>
      <c r="E125" s="52"/>
      <c r="F125" s="317"/>
      <c r="G125" s="52"/>
      <c r="H125" s="375"/>
      <c r="I125" s="2"/>
      <c r="J125" s="393"/>
      <c r="K125"/>
      <c r="L125" s="328"/>
      <c r="M125"/>
      <c r="N125" s="328"/>
      <c r="O125"/>
      <c r="P125"/>
      <c r="R125"/>
      <c r="S125"/>
      <c r="T125"/>
      <c r="U125"/>
      <c r="V125"/>
      <c r="W125"/>
      <c r="X125"/>
      <c r="Y125"/>
      <c r="Z125"/>
      <c r="AA125"/>
      <c r="AB125"/>
      <c r="AC125"/>
      <c r="AD125"/>
      <c r="AE125"/>
      <c r="AF125"/>
      <c r="AG125"/>
      <c r="AH125"/>
      <c r="AI125"/>
      <c r="AJ125"/>
      <c r="AK125"/>
      <c r="AL125"/>
      <c r="AM125"/>
      <c r="AN125"/>
      <c r="AO125"/>
      <c r="AP125"/>
      <c r="AQ125"/>
      <c r="AR125"/>
      <c r="AS125"/>
      <c r="AT125"/>
      <c r="AU125"/>
      <c r="AV125"/>
    </row>
    <row r="126" spans="1:48" s="125" customFormat="1" hidden="1">
      <c r="A126" s="2"/>
      <c r="B126" s="2"/>
      <c r="C126"/>
      <c r="D126" s="357"/>
      <c r="E126" s="52"/>
      <c r="F126" s="317"/>
      <c r="G126" s="52"/>
      <c r="H126" s="373"/>
      <c r="I126"/>
      <c r="J126" s="393"/>
      <c r="K126" s="2"/>
      <c r="L126" s="393"/>
      <c r="M126"/>
      <c r="N126" s="328"/>
      <c r="O126"/>
      <c r="P126"/>
      <c r="R126"/>
      <c r="S126"/>
      <c r="T126"/>
      <c r="U126"/>
      <c r="V126"/>
      <c r="W126"/>
      <c r="X126"/>
      <c r="Y126"/>
      <c r="Z126"/>
      <c r="AA126"/>
      <c r="AB126"/>
      <c r="AC126"/>
      <c r="AD126"/>
      <c r="AE126"/>
      <c r="AF126"/>
      <c r="AG126"/>
      <c r="AH126"/>
      <c r="AI126"/>
      <c r="AJ126"/>
      <c r="AK126"/>
      <c r="AL126"/>
      <c r="AM126"/>
      <c r="AN126"/>
      <c r="AO126"/>
      <c r="AP126"/>
      <c r="AQ126"/>
      <c r="AR126"/>
      <c r="AS126"/>
      <c r="AT126"/>
      <c r="AU126"/>
      <c r="AV126"/>
    </row>
    <row r="127" spans="1:48" s="125" customFormat="1" ht="16.5" hidden="1" thickBot="1">
      <c r="A127" s="2"/>
      <c r="B127" s="2"/>
      <c r="C127" s="103" t="s">
        <v>605</v>
      </c>
      <c r="D127" s="370" t="s">
        <v>127</v>
      </c>
      <c r="E127" s="317"/>
      <c r="F127" s="317"/>
      <c r="G127" s="52"/>
      <c r="H127" s="387"/>
      <c r="I127" s="127"/>
      <c r="J127" s="403" t="s">
        <v>605</v>
      </c>
      <c r="K127" s="102"/>
      <c r="L127" s="403" t="s">
        <v>127</v>
      </c>
      <c r="M127"/>
      <c r="N127" s="328"/>
      <c r="O127"/>
      <c r="P127"/>
      <c r="R127"/>
      <c r="S127"/>
      <c r="T127"/>
      <c r="U127"/>
      <c r="V127"/>
      <c r="W127"/>
      <c r="X127"/>
      <c r="Y127"/>
      <c r="Z127"/>
      <c r="AA127"/>
      <c r="AB127"/>
      <c r="AC127"/>
      <c r="AD127"/>
      <c r="AE127"/>
      <c r="AF127"/>
      <c r="AG127"/>
      <c r="AH127"/>
      <c r="AI127"/>
      <c r="AJ127"/>
      <c r="AK127"/>
      <c r="AL127"/>
      <c r="AM127"/>
      <c r="AN127"/>
      <c r="AO127"/>
      <c r="AP127"/>
      <c r="AQ127"/>
      <c r="AR127"/>
      <c r="AS127"/>
      <c r="AT127"/>
      <c r="AU127"/>
      <c r="AV127"/>
    </row>
    <row r="128" spans="1:48" s="125" customFormat="1" hidden="1">
      <c r="A128" s="2"/>
      <c r="B128" s="2"/>
      <c r="C128" s="125" t="str">
        <f>D8</f>
        <v>Royal Holloway</v>
      </c>
      <c r="D128" s="357" t="str">
        <f>D9</f>
        <v>Hitchin</v>
      </c>
      <c r="E128" s="317"/>
      <c r="F128" s="317"/>
      <c r="G128" s="52"/>
      <c r="H128" s="381"/>
      <c r="I128" s="126"/>
      <c r="J128" s="172"/>
      <c r="K128" s="126"/>
      <c r="L128" s="172"/>
      <c r="M128"/>
      <c r="N128" s="328"/>
      <c r="O128"/>
      <c r="P128"/>
      <c r="R128"/>
      <c r="S128"/>
      <c r="T128"/>
      <c r="U128"/>
      <c r="V128"/>
      <c r="W128"/>
      <c r="X128"/>
      <c r="Y128"/>
      <c r="Z128"/>
      <c r="AA128"/>
      <c r="AB128"/>
      <c r="AC128"/>
      <c r="AD128"/>
      <c r="AE128"/>
      <c r="AF128"/>
      <c r="AG128"/>
      <c r="AH128"/>
      <c r="AI128"/>
      <c r="AJ128"/>
      <c r="AK128"/>
      <c r="AL128"/>
      <c r="AM128"/>
      <c r="AN128"/>
      <c r="AO128"/>
      <c r="AP128"/>
      <c r="AQ128"/>
      <c r="AR128"/>
      <c r="AS128"/>
      <c r="AT128"/>
      <c r="AU128"/>
      <c r="AV128"/>
    </row>
    <row r="129" spans="1:48" s="125" customFormat="1" hidden="1">
      <c r="A129" s="2"/>
      <c r="B129" s="2"/>
      <c r="C129" s="125" t="str">
        <f>H8</f>
        <v>Welwyn</v>
      </c>
      <c r="D129" s="357" t="str">
        <f>H9</f>
        <v>Reigate</v>
      </c>
      <c r="E129" s="317"/>
      <c r="F129" s="317"/>
      <c r="G129" s="52"/>
      <c r="H129" s="373" t="str">
        <f>C1</f>
        <v>Essex Blades</v>
      </c>
      <c r="I129">
        <f>J129+L129</f>
        <v>5</v>
      </c>
      <c r="J129" s="393">
        <f>COUNTIF(C128:C163,H129)</f>
        <v>5</v>
      </c>
      <c r="K129" s="2"/>
      <c r="L129" s="393">
        <f>COUNTIF(D128:D163,H129)</f>
        <v>0</v>
      </c>
      <c r="M129" s="2"/>
      <c r="N129" s="328"/>
      <c r="O129"/>
      <c r="P129"/>
      <c r="R129"/>
      <c r="S129"/>
      <c r="T129"/>
      <c r="U129"/>
      <c r="V129"/>
      <c r="W129"/>
      <c r="X129"/>
      <c r="Y129"/>
      <c r="Z129"/>
      <c r="AA129"/>
      <c r="AB129"/>
      <c r="AC129"/>
      <c r="AD129"/>
      <c r="AE129"/>
      <c r="AF129"/>
      <c r="AG129"/>
      <c r="AH129"/>
      <c r="AI129"/>
      <c r="AJ129"/>
      <c r="AK129"/>
      <c r="AL129"/>
      <c r="AM129"/>
      <c r="AN129"/>
      <c r="AO129"/>
      <c r="AP129"/>
      <c r="AQ129"/>
      <c r="AR129"/>
      <c r="AS129"/>
      <c r="AT129"/>
      <c r="AU129"/>
      <c r="AV129"/>
    </row>
    <row r="130" spans="1:48" s="125" customFormat="1" hidden="1">
      <c r="A130" s="2"/>
      <c r="B130" s="2"/>
      <c r="C130" s="125" t="str">
        <f>D12</f>
        <v>Newbury Royals</v>
      </c>
      <c r="D130" s="357" t="str">
        <f>D13</f>
        <v>Reading</v>
      </c>
      <c r="E130" s="317"/>
      <c r="F130" s="317"/>
      <c r="G130" s="52"/>
      <c r="H130" s="373" t="str">
        <f>C2</f>
        <v>Royal Holloway</v>
      </c>
      <c r="I130">
        <f t="shared" ref="I130:I137" si="1">J130+L130</f>
        <v>6</v>
      </c>
      <c r="J130" s="393">
        <f>COUNTIF(C128:C163,H130)</f>
        <v>3</v>
      </c>
      <c r="K130" s="2"/>
      <c r="L130" s="393">
        <f>COUNTIF(D128:D163,H130)</f>
        <v>3</v>
      </c>
      <c r="M130" s="2"/>
      <c r="N130" s="328"/>
      <c r="O130"/>
      <c r="P130"/>
      <c r="R130"/>
      <c r="S130"/>
      <c r="T130"/>
      <c r="U130"/>
      <c r="V130"/>
      <c r="W130"/>
      <c r="X130"/>
      <c r="Y130"/>
      <c r="Z130"/>
      <c r="AA130"/>
      <c r="AB130"/>
      <c r="AC130"/>
      <c r="AD130"/>
      <c r="AE130"/>
      <c r="AF130"/>
      <c r="AG130"/>
      <c r="AH130"/>
      <c r="AI130"/>
      <c r="AJ130"/>
      <c r="AK130"/>
      <c r="AL130"/>
      <c r="AM130"/>
      <c r="AN130"/>
      <c r="AO130"/>
      <c r="AP130"/>
      <c r="AQ130"/>
      <c r="AR130"/>
      <c r="AS130"/>
      <c r="AT130"/>
      <c r="AU130"/>
      <c r="AV130"/>
    </row>
    <row r="131" spans="1:48" s="125" customFormat="1" hidden="1">
      <c r="A131" s="2"/>
      <c r="B131" s="2"/>
      <c r="C131" s="125" t="str">
        <f>H12</f>
        <v>Cougars</v>
      </c>
      <c r="D131" s="357" t="str">
        <f>H13</f>
        <v>West London 2</v>
      </c>
      <c r="E131" s="317"/>
      <c r="F131" s="317"/>
      <c r="G131" s="52"/>
      <c r="H131" s="373" t="str">
        <f>C3</f>
        <v>Hitchin</v>
      </c>
      <c r="I131">
        <f t="shared" si="1"/>
        <v>6</v>
      </c>
      <c r="J131" s="393">
        <f>COUNTIF(C128:C163,H131)</f>
        <v>3</v>
      </c>
      <c r="K131" s="2"/>
      <c r="L131" s="393">
        <f>COUNTIF(D128:D163,H131)</f>
        <v>3</v>
      </c>
      <c r="M131" s="2"/>
      <c r="N131" s="328"/>
      <c r="O131"/>
      <c r="P131"/>
      <c r="R131"/>
      <c r="S131"/>
      <c r="T131"/>
      <c r="U131"/>
      <c r="V131"/>
      <c r="W131"/>
      <c r="X131"/>
      <c r="Y131"/>
      <c r="Z131"/>
      <c r="AA131"/>
      <c r="AB131"/>
      <c r="AC131"/>
      <c r="AD131"/>
      <c r="AE131"/>
      <c r="AF131"/>
      <c r="AG131"/>
      <c r="AH131"/>
      <c r="AI131"/>
      <c r="AJ131"/>
      <c r="AK131"/>
      <c r="AL131"/>
      <c r="AM131"/>
      <c r="AN131"/>
      <c r="AO131"/>
      <c r="AP131"/>
      <c r="AQ131"/>
      <c r="AR131"/>
      <c r="AS131"/>
      <c r="AT131"/>
      <c r="AU131"/>
      <c r="AV131"/>
    </row>
    <row r="132" spans="1:48" s="125" customFormat="1" hidden="1">
      <c r="A132" s="2"/>
      <c r="B132" s="2"/>
      <c r="C132" s="125" t="str">
        <f>D79</f>
        <v>Newbury Royals</v>
      </c>
      <c r="D132" s="357">
        <f>D77</f>
        <v>0</v>
      </c>
      <c r="E132" s="317"/>
      <c r="F132" s="317"/>
      <c r="G132" s="52"/>
      <c r="H132" s="373" t="str">
        <f>F1</f>
        <v>Newbury Royals</v>
      </c>
      <c r="I132">
        <f t="shared" si="1"/>
        <v>7</v>
      </c>
      <c r="J132" s="393">
        <f>COUNTIF(C128:C163,H132)</f>
        <v>5</v>
      </c>
      <c r="K132" s="2"/>
      <c r="L132" s="393">
        <f>COUNTIF(D128:D163,H132)</f>
        <v>2</v>
      </c>
      <c r="M132" s="2"/>
      <c r="N132" s="328"/>
      <c r="O132"/>
      <c r="P132"/>
      <c r="R132"/>
      <c r="S132"/>
      <c r="T132"/>
      <c r="U132"/>
      <c r="V132"/>
      <c r="W132"/>
      <c r="X132"/>
      <c r="Y132"/>
      <c r="Z132"/>
      <c r="AA132"/>
      <c r="AB132"/>
      <c r="AC132"/>
      <c r="AD132"/>
      <c r="AE132"/>
      <c r="AF132"/>
      <c r="AG132"/>
      <c r="AH132"/>
      <c r="AI132"/>
      <c r="AJ132"/>
      <c r="AK132"/>
      <c r="AL132"/>
      <c r="AM132"/>
      <c r="AN132"/>
      <c r="AO132"/>
      <c r="AP132"/>
      <c r="AQ132"/>
      <c r="AR132"/>
      <c r="AS132"/>
      <c r="AT132"/>
      <c r="AU132"/>
      <c r="AV132"/>
    </row>
    <row r="133" spans="1:48" s="125" customFormat="1" hidden="1">
      <c r="A133" s="2"/>
      <c r="B133" s="2"/>
      <c r="C133" s="125" t="str">
        <f>H79</f>
        <v>Hitchin</v>
      </c>
      <c r="D133" s="357">
        <f>H77</f>
        <v>0</v>
      </c>
      <c r="E133" s="317"/>
      <c r="F133" s="317"/>
      <c r="G133" s="52"/>
      <c r="H133" s="373" t="str">
        <f>F2</f>
        <v>Reading</v>
      </c>
      <c r="I133">
        <f t="shared" si="1"/>
        <v>5</v>
      </c>
      <c r="J133" s="393">
        <f>COUNTIF(C128:C163,H133)</f>
        <v>2</v>
      </c>
      <c r="K133" s="2"/>
      <c r="L133" s="393">
        <f>COUNTIF(D128:D163,H133)</f>
        <v>3</v>
      </c>
      <c r="M133" s="2"/>
      <c r="N133" s="328"/>
      <c r="O133"/>
      <c r="P133"/>
      <c r="R133"/>
      <c r="S133"/>
      <c r="T133"/>
      <c r="U133"/>
      <c r="V133"/>
      <c r="W133"/>
      <c r="X133"/>
      <c r="Y133"/>
      <c r="Z133"/>
      <c r="AA133"/>
      <c r="AB133"/>
      <c r="AC133"/>
      <c r="AD133"/>
      <c r="AE133"/>
      <c r="AF133"/>
      <c r="AG133"/>
      <c r="AH133"/>
      <c r="AI133"/>
      <c r="AJ133"/>
      <c r="AK133"/>
      <c r="AL133"/>
      <c r="AM133"/>
      <c r="AN133"/>
      <c r="AO133"/>
      <c r="AP133"/>
      <c r="AQ133"/>
      <c r="AR133"/>
      <c r="AS133"/>
      <c r="AT133"/>
      <c r="AU133"/>
      <c r="AV133"/>
    </row>
    <row r="134" spans="1:48" s="125" customFormat="1" hidden="1">
      <c r="A134" s="2"/>
      <c r="B134" s="2"/>
      <c r="C134" s="125" t="str">
        <f>D82</f>
        <v>Cougars</v>
      </c>
      <c r="D134" s="357" t="str">
        <f>D83</f>
        <v>Pendley</v>
      </c>
      <c r="E134" s="317"/>
      <c r="F134" s="317"/>
      <c r="G134" s="52"/>
      <c r="H134" s="373" t="str">
        <f>F3</f>
        <v>West London 2</v>
      </c>
      <c r="I134">
        <f t="shared" si="1"/>
        <v>4</v>
      </c>
      <c r="J134" s="393">
        <f>COUNTIF(C128:C163,H134)</f>
        <v>2</v>
      </c>
      <c r="K134" s="2"/>
      <c r="L134" s="393">
        <f>COUNTIF(D128:D163,H134)</f>
        <v>2</v>
      </c>
      <c r="M134" s="2"/>
      <c r="N134" s="328"/>
      <c r="O134"/>
      <c r="P134"/>
      <c r="R134"/>
      <c r="S134"/>
      <c r="T134"/>
      <c r="U134"/>
      <c r="V134"/>
      <c r="W134"/>
      <c r="X134"/>
      <c r="Y134"/>
      <c r="Z134"/>
      <c r="AA134"/>
      <c r="AB134"/>
      <c r="AC134"/>
      <c r="AD134"/>
      <c r="AE134"/>
      <c r="AF134"/>
      <c r="AG134"/>
      <c r="AH134"/>
      <c r="AI134"/>
      <c r="AJ134"/>
      <c r="AK134"/>
      <c r="AL134"/>
      <c r="AM134"/>
      <c r="AN134"/>
      <c r="AO134"/>
      <c r="AP134"/>
      <c r="AQ134"/>
      <c r="AR134"/>
      <c r="AS134"/>
      <c r="AT134"/>
      <c r="AU134"/>
      <c r="AV134"/>
    </row>
    <row r="135" spans="1:48" s="125" customFormat="1" hidden="1">
      <c r="A135" s="2"/>
      <c r="B135" s="2"/>
      <c r="C135" s="125" t="str">
        <f>H82</f>
        <v>Welwyn</v>
      </c>
      <c r="D135" s="357" t="str">
        <f>H83</f>
        <v>Reigate</v>
      </c>
      <c r="E135" s="317"/>
      <c r="F135" s="317"/>
      <c r="G135" s="52"/>
      <c r="H135" s="373" t="str">
        <f>J1</f>
        <v>Pendley</v>
      </c>
      <c r="I135">
        <f t="shared" si="1"/>
        <v>6</v>
      </c>
      <c r="J135" s="393">
        <f>COUNTIF(C128:C163,H135)</f>
        <v>1</v>
      </c>
      <c r="K135" s="2"/>
      <c r="L135" s="393">
        <f>COUNTIF(D128:D163,H135)</f>
        <v>5</v>
      </c>
      <c r="M135" s="2"/>
      <c r="N135" s="328"/>
      <c r="O135"/>
      <c r="P135"/>
      <c r="R135"/>
      <c r="S135"/>
      <c r="T135"/>
      <c r="U135"/>
      <c r="V135"/>
      <c r="W135"/>
      <c r="X135"/>
      <c r="Y135"/>
      <c r="Z135"/>
      <c r="AA135"/>
      <c r="AB135"/>
      <c r="AC135"/>
      <c r="AD135"/>
      <c r="AE135"/>
      <c r="AF135"/>
      <c r="AG135"/>
      <c r="AH135"/>
      <c r="AI135"/>
      <c r="AJ135"/>
      <c r="AK135"/>
      <c r="AL135"/>
      <c r="AM135"/>
      <c r="AN135"/>
      <c r="AO135"/>
      <c r="AP135"/>
      <c r="AQ135"/>
      <c r="AR135"/>
      <c r="AS135"/>
      <c r="AT135"/>
      <c r="AU135"/>
      <c r="AV135"/>
    </row>
    <row r="136" spans="1:48" s="125" customFormat="1" hidden="1">
      <c r="A136" s="2"/>
      <c r="B136" s="2"/>
      <c r="C136" s="125" t="str">
        <f>D35</f>
        <v>Pendley</v>
      </c>
      <c r="D136" s="357" t="str">
        <f>D36</f>
        <v>Reigate</v>
      </c>
      <c r="E136" s="317"/>
      <c r="F136" s="317"/>
      <c r="G136" s="52"/>
      <c r="H136" s="373" t="str">
        <f>J2</f>
        <v>Reigate</v>
      </c>
      <c r="I136">
        <f t="shared" si="1"/>
        <v>7</v>
      </c>
      <c r="J136" s="393">
        <f>COUNTIF(C128:C163,H136)</f>
        <v>3</v>
      </c>
      <c r="K136" s="2"/>
      <c r="L136" s="393">
        <f>COUNTIF(D128:D163,H136)</f>
        <v>4</v>
      </c>
      <c r="M136" s="2"/>
      <c r="N136" s="328"/>
      <c r="O136"/>
      <c r="P136"/>
      <c r="R136"/>
      <c r="S136"/>
      <c r="T136"/>
      <c r="U136"/>
      <c r="V136"/>
      <c r="W136"/>
      <c r="X136"/>
      <c r="Y136"/>
      <c r="Z136"/>
      <c r="AA136"/>
      <c r="AB136"/>
      <c r="AC136"/>
      <c r="AD136"/>
      <c r="AE136"/>
      <c r="AF136"/>
      <c r="AG136"/>
      <c r="AH136"/>
      <c r="AI136"/>
      <c r="AJ136"/>
      <c r="AK136"/>
      <c r="AL136"/>
      <c r="AM136"/>
      <c r="AN136"/>
      <c r="AO136"/>
      <c r="AP136"/>
      <c r="AQ136"/>
      <c r="AR136"/>
      <c r="AS136"/>
      <c r="AT136"/>
      <c r="AU136"/>
      <c r="AV136"/>
    </row>
    <row r="137" spans="1:48" s="125" customFormat="1" hidden="1">
      <c r="A137" s="2"/>
      <c r="B137" s="2"/>
      <c r="C137" s="125" t="str">
        <f>H35</f>
        <v>Essex Blades</v>
      </c>
      <c r="D137" s="357" t="str">
        <f>H36</f>
        <v>Cougars</v>
      </c>
      <c r="E137" s="317"/>
      <c r="F137" s="317"/>
      <c r="G137" s="52"/>
      <c r="H137" s="373" t="str">
        <f>J3</f>
        <v>Welwyn</v>
      </c>
      <c r="I137">
        <f t="shared" si="1"/>
        <v>6</v>
      </c>
      <c r="J137" s="393">
        <f>COUNTIF(C128:C163,H137)</f>
        <v>4</v>
      </c>
      <c r="K137" s="2"/>
      <c r="L137" s="393">
        <f>COUNTIF(D128:D163,H137)</f>
        <v>2</v>
      </c>
      <c r="M137" s="2"/>
      <c r="N137" s="328"/>
      <c r="O137"/>
      <c r="P137"/>
      <c r="R137"/>
      <c r="S137"/>
      <c r="T137"/>
      <c r="U137"/>
      <c r="V137"/>
      <c r="W137"/>
      <c r="X137"/>
      <c r="Y137"/>
      <c r="Z137"/>
      <c r="AA137"/>
      <c r="AB137"/>
      <c r="AC137"/>
      <c r="AD137"/>
      <c r="AE137"/>
      <c r="AF137"/>
      <c r="AG137"/>
      <c r="AH137"/>
      <c r="AI137"/>
      <c r="AJ137"/>
      <c r="AK137"/>
      <c r="AL137"/>
      <c r="AM137"/>
      <c r="AN137"/>
      <c r="AO137"/>
      <c r="AP137"/>
      <c r="AQ137"/>
      <c r="AR137"/>
      <c r="AS137"/>
      <c r="AT137"/>
      <c r="AU137"/>
      <c r="AV137"/>
    </row>
    <row r="138" spans="1:48" s="125" customFormat="1" ht="16.5" hidden="1" thickBot="1">
      <c r="A138" s="2"/>
      <c r="B138" s="2"/>
      <c r="C138" s="125" t="str">
        <f>D39</f>
        <v>Royal Holloway</v>
      </c>
      <c r="D138" s="357" t="str">
        <f>D40</f>
        <v>Hitchin</v>
      </c>
      <c r="E138" s="317"/>
      <c r="F138" s="317"/>
      <c r="G138" s="52"/>
      <c r="H138" s="106"/>
      <c r="I138" s="3"/>
      <c r="J138" s="389"/>
      <c r="K138" s="3"/>
      <c r="L138" s="389"/>
      <c r="M138" s="2"/>
      <c r="N138" s="328"/>
      <c r="O138"/>
      <c r="P138"/>
      <c r="R138"/>
      <c r="S138"/>
      <c r="T138"/>
      <c r="U138"/>
      <c r="V138"/>
      <c r="W138"/>
      <c r="X138"/>
      <c r="Y138"/>
      <c r="Z138"/>
      <c r="AA138"/>
      <c r="AB138"/>
      <c r="AC138"/>
      <c r="AD138"/>
      <c r="AE138"/>
      <c r="AF138"/>
      <c r="AG138"/>
      <c r="AH138"/>
      <c r="AI138"/>
      <c r="AJ138"/>
      <c r="AK138"/>
      <c r="AL138"/>
      <c r="AM138"/>
      <c r="AN138"/>
      <c r="AO138"/>
      <c r="AP138"/>
      <c r="AQ138"/>
      <c r="AR138"/>
      <c r="AS138"/>
      <c r="AT138"/>
      <c r="AU138"/>
      <c r="AV138"/>
    </row>
    <row r="139" spans="1:48" s="125" customFormat="1" ht="15" hidden="1">
      <c r="A139" s="2"/>
      <c r="B139" s="2"/>
      <c r="C139" s="125" t="str">
        <f>H39</f>
        <v>Newbury Royals</v>
      </c>
      <c r="D139" s="357" t="str">
        <f>H40</f>
        <v>Blackheath Storm</v>
      </c>
      <c r="E139" s="317"/>
      <c r="F139" s="317"/>
      <c r="G139" s="317"/>
      <c r="H139" s="373"/>
      <c r="I139"/>
      <c r="J139" s="328"/>
      <c r="K139" s="2"/>
      <c r="L139" s="328"/>
      <c r="M139"/>
      <c r="N139" s="328"/>
      <c r="O139"/>
      <c r="P139"/>
      <c r="R139"/>
      <c r="S139"/>
      <c r="T139"/>
      <c r="U139"/>
      <c r="V139"/>
      <c r="W139"/>
      <c r="X139"/>
      <c r="Y139"/>
      <c r="Z139"/>
      <c r="AA139"/>
      <c r="AB139"/>
      <c r="AC139"/>
      <c r="AD139"/>
      <c r="AE139"/>
      <c r="AF139"/>
      <c r="AG139"/>
      <c r="AH139"/>
      <c r="AI139"/>
      <c r="AJ139"/>
      <c r="AK139"/>
      <c r="AL139"/>
      <c r="AM139"/>
      <c r="AN139"/>
      <c r="AO139"/>
      <c r="AP139"/>
      <c r="AQ139"/>
      <c r="AR139"/>
      <c r="AS139"/>
      <c r="AT139"/>
      <c r="AU139"/>
      <c r="AV139"/>
    </row>
    <row r="140" spans="1:48" s="125" customFormat="1" ht="15" hidden="1">
      <c r="A140" s="2"/>
      <c r="B140" s="2"/>
      <c r="C140" s="125" t="str">
        <f>D24</f>
        <v>Essex Blades</v>
      </c>
      <c r="D140" s="357" t="str">
        <f>D25</f>
        <v>Welwyn</v>
      </c>
      <c r="E140" s="317"/>
      <c r="F140" s="317"/>
      <c r="G140" s="317"/>
      <c r="H140" s="373"/>
      <c r="I140"/>
      <c r="J140" s="328"/>
      <c r="K140" s="2"/>
      <c r="L140" s="328"/>
      <c r="M140"/>
      <c r="N140" s="328"/>
      <c r="O140"/>
      <c r="P140"/>
      <c r="R140"/>
      <c r="S140"/>
      <c r="T140"/>
      <c r="U140"/>
      <c r="V140"/>
      <c r="W140"/>
      <c r="X140"/>
      <c r="Y140"/>
      <c r="Z140"/>
      <c r="AA140"/>
      <c r="AB140"/>
      <c r="AC140"/>
      <c r="AD140"/>
      <c r="AE140"/>
      <c r="AF140"/>
      <c r="AG140"/>
      <c r="AH140"/>
      <c r="AI140"/>
      <c r="AJ140"/>
      <c r="AK140"/>
      <c r="AL140"/>
      <c r="AM140"/>
      <c r="AN140"/>
      <c r="AO140"/>
      <c r="AP140"/>
      <c r="AQ140"/>
      <c r="AR140"/>
      <c r="AS140"/>
      <c r="AT140"/>
      <c r="AU140"/>
      <c r="AV140"/>
    </row>
    <row r="141" spans="1:48" s="125" customFormat="1" ht="15" hidden="1">
      <c r="A141" s="2"/>
      <c r="B141" s="2"/>
      <c r="C141" s="125" t="str">
        <f>H24</f>
        <v>Reigate</v>
      </c>
      <c r="D141" s="357" t="str">
        <f>H25</f>
        <v>Pendley</v>
      </c>
      <c r="E141" s="317"/>
      <c r="F141" s="317"/>
      <c r="G141" s="317"/>
      <c r="H141" s="373"/>
      <c r="I141"/>
      <c r="J141" s="328"/>
      <c r="K141" s="2"/>
      <c r="L141" s="328"/>
      <c r="M141"/>
      <c r="N141" s="328"/>
      <c r="O141"/>
      <c r="P141"/>
      <c r="R141"/>
      <c r="S141"/>
      <c r="T141"/>
      <c r="U141"/>
      <c r="V141"/>
      <c r="W141"/>
      <c r="X141"/>
      <c r="Y141"/>
      <c r="Z141"/>
      <c r="AA141"/>
      <c r="AB141"/>
      <c r="AC141"/>
      <c r="AD141"/>
      <c r="AE141"/>
      <c r="AF141"/>
      <c r="AG141"/>
      <c r="AH141"/>
      <c r="AI141"/>
      <c r="AJ141"/>
      <c r="AK141"/>
      <c r="AL141"/>
      <c r="AM141"/>
      <c r="AN141"/>
      <c r="AO141"/>
      <c r="AP141"/>
      <c r="AQ141"/>
      <c r="AR141"/>
      <c r="AS141"/>
      <c r="AT141"/>
      <c r="AU141"/>
      <c r="AV141"/>
    </row>
    <row r="142" spans="1:48" s="125" customFormat="1" ht="15" hidden="1">
      <c r="A142" s="2"/>
      <c r="B142" s="2"/>
      <c r="C142" s="125" t="str">
        <f>D28</f>
        <v>Hitchin</v>
      </c>
      <c r="D142" s="357" t="str">
        <f>D29</f>
        <v>Blackheath Storm</v>
      </c>
      <c r="E142" s="317"/>
      <c r="F142" s="317"/>
      <c r="G142" s="317"/>
      <c r="H142" s="373"/>
      <c r="I142"/>
      <c r="J142" s="328"/>
      <c r="K142" s="2"/>
      <c r="L142" s="328"/>
      <c r="M142"/>
      <c r="N142" s="328"/>
      <c r="O142"/>
      <c r="P142"/>
      <c r="R142"/>
      <c r="S142"/>
      <c r="T142"/>
      <c r="U142"/>
      <c r="V142"/>
      <c r="W142"/>
      <c r="X142"/>
      <c r="Y142"/>
      <c r="Z142"/>
      <c r="AA142"/>
      <c r="AB142"/>
      <c r="AC142"/>
      <c r="AD142"/>
      <c r="AE142"/>
      <c r="AF142"/>
      <c r="AG142"/>
      <c r="AH142"/>
      <c r="AI142"/>
      <c r="AJ142"/>
      <c r="AK142"/>
      <c r="AL142"/>
      <c r="AM142"/>
      <c r="AN142"/>
      <c r="AO142"/>
      <c r="AP142"/>
      <c r="AQ142"/>
      <c r="AR142"/>
      <c r="AS142"/>
      <c r="AT142"/>
      <c r="AU142"/>
      <c r="AV142"/>
    </row>
    <row r="143" spans="1:48" s="125" customFormat="1" ht="15" hidden="1">
      <c r="A143" s="2"/>
      <c r="B143" s="2"/>
      <c r="C143" s="125" t="str">
        <f>H28</f>
        <v>Reading</v>
      </c>
      <c r="D143" s="357" t="str">
        <f>H29</f>
        <v>Newbury Royals</v>
      </c>
      <c r="E143" s="317"/>
      <c r="F143" s="317"/>
      <c r="G143" s="317"/>
      <c r="H143" s="373"/>
      <c r="I143"/>
      <c r="J143" s="328"/>
      <c r="K143" s="2"/>
      <c r="L143" s="328"/>
      <c r="M143"/>
      <c r="N143" s="328"/>
      <c r="O143"/>
      <c r="P143"/>
      <c r="R143"/>
      <c r="S143"/>
      <c r="T143"/>
      <c r="U143"/>
      <c r="V143"/>
      <c r="W143"/>
      <c r="X143"/>
      <c r="Y143"/>
      <c r="Z143"/>
      <c r="AA143"/>
      <c r="AB143"/>
      <c r="AC143"/>
      <c r="AD143"/>
      <c r="AE143"/>
      <c r="AF143"/>
      <c r="AG143"/>
      <c r="AH143"/>
      <c r="AI143"/>
      <c r="AJ143"/>
      <c r="AK143"/>
      <c r="AL143"/>
      <c r="AM143"/>
      <c r="AN143"/>
      <c r="AO143"/>
      <c r="AP143"/>
      <c r="AQ143"/>
      <c r="AR143"/>
      <c r="AS143"/>
      <c r="AT143"/>
      <c r="AU143"/>
      <c r="AV143"/>
    </row>
    <row r="144" spans="1:48" s="125" customFormat="1" ht="15" hidden="1">
      <c r="A144" s="2"/>
      <c r="B144" s="2"/>
      <c r="C144" s="125" t="str">
        <f>D43</f>
        <v>Reigate</v>
      </c>
      <c r="D144" s="357" t="str">
        <f>D44</f>
        <v>Pendley</v>
      </c>
      <c r="E144" s="317"/>
      <c r="F144" s="317"/>
      <c r="G144" s="317"/>
      <c r="H144" s="373"/>
      <c r="I144"/>
      <c r="J144" s="328"/>
      <c r="K144" s="2"/>
      <c r="L144" s="328"/>
      <c r="M144"/>
      <c r="N144" s="328"/>
      <c r="O144"/>
      <c r="P144"/>
      <c r="R144"/>
      <c r="S144"/>
      <c r="T144"/>
      <c r="U144"/>
      <c r="V144"/>
      <c r="W144"/>
      <c r="X144"/>
      <c r="Y144"/>
      <c r="Z144"/>
      <c r="AA144"/>
      <c r="AB144"/>
      <c r="AC144"/>
      <c r="AD144"/>
      <c r="AE144"/>
      <c r="AF144"/>
      <c r="AG144"/>
      <c r="AH144"/>
      <c r="AI144"/>
      <c r="AJ144"/>
      <c r="AK144"/>
      <c r="AL144"/>
      <c r="AM144"/>
      <c r="AN144"/>
      <c r="AO144"/>
      <c r="AP144"/>
      <c r="AQ144"/>
      <c r="AR144"/>
      <c r="AS144"/>
      <c r="AT144"/>
      <c r="AU144"/>
      <c r="AV144"/>
    </row>
    <row r="145" spans="1:48" s="125" customFormat="1" ht="15" hidden="1">
      <c r="A145" s="2"/>
      <c r="B145" s="2"/>
      <c r="C145" s="125" t="str">
        <f>H43</f>
        <v>Reading</v>
      </c>
      <c r="D145" s="357" t="str">
        <f>H44</f>
        <v>West London 2</v>
      </c>
      <c r="E145" s="317"/>
      <c r="F145" s="317"/>
      <c r="G145" s="317"/>
      <c r="H145" s="373"/>
      <c r="I145"/>
      <c r="J145" s="328"/>
      <c r="K145" s="2"/>
      <c r="L145" s="328"/>
      <c r="M145"/>
      <c r="N145" s="328"/>
      <c r="O145"/>
      <c r="P145"/>
      <c r="R145"/>
      <c r="S145"/>
      <c r="T145"/>
      <c r="U145"/>
      <c r="V145"/>
      <c r="W145"/>
      <c r="X145"/>
      <c r="Y145"/>
      <c r="Z145"/>
      <c r="AA145"/>
      <c r="AB145"/>
      <c r="AC145"/>
      <c r="AD145"/>
      <c r="AE145"/>
      <c r="AF145"/>
      <c r="AG145"/>
      <c r="AH145"/>
      <c r="AI145"/>
      <c r="AJ145"/>
      <c r="AK145"/>
      <c r="AL145"/>
      <c r="AM145"/>
      <c r="AN145"/>
      <c r="AO145"/>
      <c r="AP145"/>
      <c r="AQ145"/>
      <c r="AR145"/>
      <c r="AS145"/>
      <c r="AT145"/>
      <c r="AU145"/>
      <c r="AV145"/>
    </row>
    <row r="146" spans="1:48" s="125" customFormat="1" ht="15" hidden="1">
      <c r="A146" s="2"/>
      <c r="B146" s="2"/>
      <c r="C146" s="125" t="str">
        <f>D47</f>
        <v>Welwyn</v>
      </c>
      <c r="D146" s="357" t="str">
        <f>D48</f>
        <v>Royal Holloway</v>
      </c>
      <c r="E146" s="317"/>
      <c r="F146" s="317"/>
      <c r="G146" s="317"/>
      <c r="H146" s="373"/>
      <c r="I146"/>
      <c r="J146" s="328"/>
      <c r="K146" s="2"/>
      <c r="L146" s="328"/>
      <c r="M146"/>
      <c r="N146" s="328"/>
      <c r="O146"/>
      <c r="P146"/>
      <c r="R146"/>
      <c r="S146"/>
      <c r="T146"/>
      <c r="U146"/>
      <c r="V146"/>
      <c r="W146"/>
      <c r="X146"/>
      <c r="Y146"/>
      <c r="Z146"/>
      <c r="AA146"/>
      <c r="AB146"/>
      <c r="AC146"/>
      <c r="AD146"/>
      <c r="AE146"/>
      <c r="AF146"/>
      <c r="AG146"/>
      <c r="AH146"/>
      <c r="AI146"/>
      <c r="AJ146"/>
      <c r="AK146"/>
      <c r="AL146"/>
      <c r="AM146"/>
      <c r="AN146"/>
      <c r="AO146"/>
      <c r="AP146"/>
      <c r="AQ146"/>
      <c r="AR146"/>
      <c r="AS146"/>
      <c r="AT146"/>
      <c r="AU146"/>
      <c r="AV146"/>
    </row>
    <row r="147" spans="1:48" s="125" customFormat="1" ht="15" hidden="1">
      <c r="A147" s="2"/>
      <c r="B147" s="2"/>
      <c r="C147" s="125" t="str">
        <f>H47</f>
        <v>Newbury Royals</v>
      </c>
      <c r="D147" s="357" t="str">
        <f>H48</f>
        <v>Hitchin</v>
      </c>
      <c r="E147" s="317"/>
      <c r="F147" s="317"/>
      <c r="G147" s="317"/>
      <c r="H147" s="373"/>
      <c r="I147"/>
      <c r="J147" s="328"/>
      <c r="K147" s="2"/>
      <c r="L147" s="328"/>
      <c r="M147"/>
      <c r="N147" s="328"/>
      <c r="O147"/>
      <c r="P147"/>
      <c r="R147"/>
      <c r="S147"/>
      <c r="T147"/>
      <c r="U147"/>
      <c r="V147"/>
      <c r="W147"/>
      <c r="X147"/>
      <c r="Y147"/>
      <c r="Z147"/>
      <c r="AA147"/>
      <c r="AB147"/>
      <c r="AC147"/>
      <c r="AD147"/>
      <c r="AE147"/>
      <c r="AF147"/>
      <c r="AG147"/>
      <c r="AH147"/>
      <c r="AI147"/>
      <c r="AJ147"/>
      <c r="AK147"/>
      <c r="AL147"/>
      <c r="AM147"/>
      <c r="AN147"/>
      <c r="AO147"/>
      <c r="AP147"/>
      <c r="AQ147"/>
      <c r="AR147"/>
      <c r="AS147"/>
      <c r="AT147"/>
      <c r="AU147"/>
      <c r="AV147"/>
    </row>
    <row r="148" spans="1:48" s="125" customFormat="1" ht="15" hidden="1">
      <c r="A148" s="2"/>
      <c r="B148" s="2"/>
      <c r="C148" s="125" t="str">
        <f>D16</f>
        <v>Welwyn</v>
      </c>
      <c r="D148" s="357" t="str">
        <f>D17</f>
        <v>Royal Holloway</v>
      </c>
      <c r="E148" s="317"/>
      <c r="F148" s="317"/>
      <c r="G148" s="317"/>
      <c r="H148" s="373"/>
      <c r="I148"/>
      <c r="J148" s="328"/>
      <c r="K148" s="2"/>
      <c r="L148" s="328"/>
      <c r="M148"/>
      <c r="N148" s="328"/>
      <c r="O148"/>
      <c r="P148"/>
      <c r="R148"/>
      <c r="S148"/>
      <c r="T148"/>
      <c r="U148"/>
      <c r="V148"/>
      <c r="W148"/>
      <c r="X148"/>
      <c r="Y148"/>
      <c r="Z148"/>
      <c r="AA148"/>
      <c r="AB148"/>
      <c r="AC148"/>
      <c r="AD148"/>
      <c r="AE148"/>
      <c r="AF148"/>
      <c r="AG148"/>
      <c r="AH148"/>
      <c r="AI148"/>
      <c r="AJ148"/>
      <c r="AK148"/>
      <c r="AL148"/>
      <c r="AM148"/>
      <c r="AN148"/>
      <c r="AO148"/>
      <c r="AP148"/>
      <c r="AQ148"/>
      <c r="AR148"/>
      <c r="AS148"/>
      <c r="AT148"/>
      <c r="AU148"/>
      <c r="AV148"/>
    </row>
    <row r="149" spans="1:48" s="125" customFormat="1" ht="15" hidden="1">
      <c r="A149" s="2"/>
      <c r="B149" s="2"/>
      <c r="C149" s="125" t="str">
        <f>H16</f>
        <v>Essex Blades</v>
      </c>
      <c r="D149" s="357" t="str">
        <f>H17</f>
        <v>Pendley</v>
      </c>
      <c r="E149" s="317"/>
      <c r="F149" s="317"/>
      <c r="G149" s="317"/>
      <c r="H149" s="373"/>
      <c r="I149"/>
      <c r="J149" s="328"/>
      <c r="K149" s="2"/>
      <c r="L149" s="328"/>
      <c r="M149"/>
      <c r="N149" s="328"/>
      <c r="O149"/>
      <c r="P149"/>
      <c r="R149"/>
      <c r="S149"/>
      <c r="T149"/>
      <c r="U149"/>
      <c r="V149"/>
      <c r="W149"/>
      <c r="X149"/>
      <c r="Y149"/>
      <c r="Z149"/>
      <c r="AA149"/>
      <c r="AB149"/>
      <c r="AC149"/>
      <c r="AD149"/>
      <c r="AE149"/>
      <c r="AF149"/>
      <c r="AG149"/>
      <c r="AH149"/>
      <c r="AI149"/>
      <c r="AJ149"/>
      <c r="AK149"/>
      <c r="AL149"/>
      <c r="AM149"/>
      <c r="AN149"/>
      <c r="AO149"/>
      <c r="AP149"/>
      <c r="AQ149"/>
      <c r="AR149"/>
      <c r="AS149"/>
      <c r="AT149"/>
      <c r="AU149"/>
      <c r="AV149"/>
    </row>
    <row r="150" spans="1:48" s="125" customFormat="1" ht="15" hidden="1">
      <c r="A150" s="2"/>
      <c r="B150" s="2"/>
      <c r="C150" s="125" t="str">
        <f>D20</f>
        <v>Blackheath Storm</v>
      </c>
      <c r="D150" s="357" t="str">
        <f>D21</f>
        <v>Newbury Royals</v>
      </c>
      <c r="E150" s="317"/>
      <c r="F150" s="317"/>
      <c r="G150" s="317"/>
      <c r="H150" s="373"/>
      <c r="I150"/>
      <c r="J150" s="328"/>
      <c r="K150" s="2"/>
      <c r="L150" s="328"/>
      <c r="M150"/>
      <c r="N150" s="328"/>
      <c r="O150"/>
      <c r="P150"/>
      <c r="R150"/>
      <c r="S150"/>
      <c r="T150"/>
      <c r="U150"/>
      <c r="V150"/>
      <c r="W150"/>
      <c r="X150"/>
      <c r="Y150"/>
      <c r="Z150"/>
      <c r="AA150"/>
      <c r="AB150"/>
      <c r="AC150"/>
      <c r="AD150"/>
      <c r="AE150"/>
      <c r="AF150"/>
      <c r="AG150"/>
      <c r="AH150"/>
      <c r="AI150"/>
      <c r="AJ150"/>
      <c r="AK150"/>
      <c r="AL150"/>
      <c r="AM150"/>
      <c r="AN150"/>
      <c r="AO150"/>
      <c r="AP150"/>
      <c r="AQ150"/>
      <c r="AR150"/>
      <c r="AS150"/>
      <c r="AT150"/>
      <c r="AU150"/>
      <c r="AV150"/>
    </row>
    <row r="151" spans="1:48" s="125" customFormat="1" ht="15" hidden="1">
      <c r="A151" s="2"/>
      <c r="B151" s="2"/>
      <c r="C151" s="125" t="str">
        <f>H20</f>
        <v>West London 2</v>
      </c>
      <c r="D151" s="357" t="str">
        <f>H21</f>
        <v>Reading</v>
      </c>
      <c r="E151" s="317"/>
      <c r="F151" s="317"/>
      <c r="G151" s="317"/>
      <c r="H151" s="373"/>
      <c r="I151"/>
      <c r="J151" s="328"/>
      <c r="K151" s="2"/>
      <c r="L151" s="328"/>
      <c r="M151"/>
      <c r="N151" s="328"/>
      <c r="O151"/>
      <c r="P151"/>
      <c r="R151"/>
      <c r="S151"/>
      <c r="T151"/>
      <c r="U151"/>
      <c r="V151"/>
      <c r="W151"/>
      <c r="X151"/>
      <c r="Y151"/>
      <c r="Z151"/>
      <c r="AA151"/>
      <c r="AB151"/>
      <c r="AC151"/>
      <c r="AD151"/>
      <c r="AE151"/>
      <c r="AF151"/>
      <c r="AG151"/>
      <c r="AH151"/>
      <c r="AI151"/>
      <c r="AJ151"/>
      <c r="AK151"/>
      <c r="AL151"/>
      <c r="AM151"/>
      <c r="AN151"/>
      <c r="AO151"/>
      <c r="AP151"/>
      <c r="AQ151"/>
      <c r="AR151"/>
      <c r="AS151"/>
      <c r="AT151"/>
      <c r="AU151"/>
      <c r="AV151"/>
    </row>
    <row r="152" spans="1:48" s="125" customFormat="1" ht="15" hidden="1">
      <c r="A152" s="2"/>
      <c r="B152" s="2"/>
      <c r="C152" s="125" t="e">
        <f>#REF!</f>
        <v>#REF!</v>
      </c>
      <c r="D152" s="357" t="e">
        <f>#REF!</f>
        <v>#REF!</v>
      </c>
      <c r="E152" s="317"/>
      <c r="F152" s="317"/>
      <c r="G152" s="317"/>
      <c r="H152" s="373"/>
      <c r="I152"/>
      <c r="J152" s="328"/>
      <c r="K152" s="2"/>
      <c r="L152" s="328"/>
      <c r="M152"/>
      <c r="N152" s="328"/>
      <c r="O152"/>
      <c r="P152"/>
      <c r="R152"/>
      <c r="S152"/>
      <c r="T152"/>
      <c r="U152"/>
      <c r="V152"/>
      <c r="W152"/>
      <c r="X152"/>
      <c r="Y152"/>
      <c r="Z152"/>
      <c r="AA152"/>
      <c r="AB152"/>
      <c r="AC152"/>
      <c r="AD152"/>
      <c r="AE152"/>
      <c r="AF152"/>
      <c r="AG152"/>
      <c r="AH152"/>
      <c r="AI152"/>
      <c r="AJ152"/>
      <c r="AK152"/>
      <c r="AL152"/>
      <c r="AM152"/>
      <c r="AN152"/>
      <c r="AO152"/>
      <c r="AP152"/>
      <c r="AQ152"/>
      <c r="AR152"/>
      <c r="AS152"/>
      <c r="AT152"/>
      <c r="AU152"/>
      <c r="AV152"/>
    </row>
    <row r="153" spans="1:48" s="125" customFormat="1" ht="15" hidden="1">
      <c r="A153" s="2"/>
      <c r="B153" s="2"/>
      <c r="C153" s="125" t="e">
        <f>#REF!</f>
        <v>#REF!</v>
      </c>
      <c r="D153" s="357" t="e">
        <f>#REF!</f>
        <v>#REF!</v>
      </c>
      <c r="E153" s="317"/>
      <c r="F153" s="317"/>
      <c r="G153" s="317"/>
      <c r="H153" s="373"/>
      <c r="I153"/>
      <c r="J153" s="328"/>
      <c r="K153" s="2"/>
      <c r="L153" s="328"/>
      <c r="M153"/>
      <c r="N153" s="328"/>
      <c r="O153"/>
      <c r="P153"/>
      <c r="R153"/>
      <c r="S153"/>
      <c r="T153"/>
      <c r="U153"/>
      <c r="V153"/>
      <c r="W153"/>
      <c r="X153"/>
      <c r="Y153"/>
      <c r="Z153"/>
      <c r="AA153"/>
      <c r="AB153"/>
      <c r="AC153"/>
      <c r="AD153"/>
      <c r="AE153"/>
      <c r="AF153"/>
      <c r="AG153"/>
      <c r="AH153"/>
      <c r="AI153"/>
      <c r="AJ153"/>
      <c r="AK153"/>
      <c r="AL153"/>
      <c r="AM153"/>
      <c r="AN153"/>
      <c r="AO153"/>
      <c r="AP153"/>
      <c r="AQ153"/>
      <c r="AR153"/>
      <c r="AS153"/>
      <c r="AT153"/>
      <c r="AU153"/>
      <c r="AV153"/>
    </row>
    <row r="154" spans="1:48" s="125" customFormat="1" ht="15" hidden="1">
      <c r="A154"/>
      <c r="B154"/>
      <c r="C154" s="125" t="e">
        <f>#REF!</f>
        <v>#REF!</v>
      </c>
      <c r="D154" s="357" t="e">
        <f>#REF!</f>
        <v>#REF!</v>
      </c>
      <c r="E154" s="317"/>
      <c r="F154" s="317"/>
      <c r="G154" s="317"/>
      <c r="H154" s="373"/>
      <c r="I154"/>
      <c r="J154" s="328"/>
      <c r="K154" s="2"/>
      <c r="L154" s="328"/>
      <c r="M154" s="2"/>
      <c r="N154" s="393"/>
      <c r="O154" s="2"/>
      <c r="P154" s="2"/>
      <c r="R154"/>
      <c r="S154"/>
      <c r="T154"/>
      <c r="U154"/>
      <c r="V154"/>
      <c r="W154"/>
      <c r="X154"/>
      <c r="Y154"/>
      <c r="Z154"/>
      <c r="AA154"/>
      <c r="AB154"/>
      <c r="AC154"/>
      <c r="AD154"/>
      <c r="AE154"/>
      <c r="AF154"/>
      <c r="AG154"/>
      <c r="AH154"/>
      <c r="AI154"/>
      <c r="AJ154"/>
      <c r="AK154"/>
      <c r="AL154"/>
      <c r="AM154"/>
      <c r="AN154"/>
      <c r="AO154"/>
      <c r="AP154"/>
      <c r="AQ154"/>
      <c r="AR154"/>
      <c r="AS154"/>
      <c r="AT154"/>
      <c r="AU154"/>
      <c r="AV154"/>
    </row>
    <row r="155" spans="1:48" s="125" customFormat="1" ht="15" hidden="1">
      <c r="A155"/>
      <c r="B155"/>
      <c r="C155" s="125" t="e">
        <f>#REF!</f>
        <v>#REF!</v>
      </c>
      <c r="D155" s="357" t="e">
        <f>#REF!</f>
        <v>#REF!</v>
      </c>
      <c r="E155" s="317"/>
      <c r="F155" s="317"/>
      <c r="G155" s="317"/>
      <c r="H155" s="373"/>
      <c r="I155"/>
      <c r="J155" s="328"/>
      <c r="K155" s="2"/>
      <c r="L155" s="393"/>
      <c r="M155" s="2"/>
      <c r="N155" s="393"/>
      <c r="O155" s="2"/>
      <c r="P155" s="2"/>
      <c r="R155"/>
      <c r="S155"/>
      <c r="T155"/>
      <c r="U155"/>
      <c r="V155"/>
      <c r="W155"/>
      <c r="X155"/>
      <c r="Y155"/>
      <c r="Z155"/>
      <c r="AA155"/>
      <c r="AB155"/>
      <c r="AC155"/>
      <c r="AD155"/>
      <c r="AE155"/>
      <c r="AF155"/>
      <c r="AG155"/>
      <c r="AH155"/>
      <c r="AI155"/>
      <c r="AJ155"/>
      <c r="AK155"/>
      <c r="AL155"/>
      <c r="AM155"/>
      <c r="AN155"/>
      <c r="AO155"/>
      <c r="AP155"/>
      <c r="AQ155"/>
      <c r="AR155"/>
      <c r="AS155"/>
      <c r="AT155"/>
      <c r="AU155"/>
      <c r="AV155"/>
    </row>
    <row r="156" spans="1:48" s="125" customFormat="1" ht="15" hidden="1">
      <c r="A156"/>
      <c r="B156"/>
      <c r="C156" s="125" t="str">
        <f>D67</f>
        <v>Newbury Royals</v>
      </c>
      <c r="D156" s="357" t="str">
        <f>D68</f>
        <v>Reading</v>
      </c>
      <c r="E156" s="317"/>
      <c r="F156" s="317"/>
      <c r="G156" s="317"/>
      <c r="H156" s="373"/>
      <c r="I156"/>
      <c r="J156" s="328"/>
      <c r="K156" s="2"/>
      <c r="L156" s="393"/>
      <c r="M156" s="2"/>
      <c r="N156" s="393"/>
      <c r="O156" s="2"/>
      <c r="P156" s="2"/>
      <c r="R156"/>
      <c r="S156"/>
      <c r="T156"/>
      <c r="U156"/>
      <c r="V156"/>
      <c r="W156"/>
      <c r="X156"/>
      <c r="Y156"/>
      <c r="Z156"/>
      <c r="AA156"/>
      <c r="AB156"/>
      <c r="AC156"/>
      <c r="AD156"/>
      <c r="AE156"/>
      <c r="AF156"/>
      <c r="AG156"/>
      <c r="AH156"/>
      <c r="AI156"/>
      <c r="AJ156"/>
      <c r="AK156"/>
      <c r="AL156"/>
      <c r="AM156"/>
      <c r="AN156"/>
      <c r="AO156"/>
      <c r="AP156"/>
      <c r="AQ156"/>
      <c r="AR156"/>
      <c r="AS156"/>
      <c r="AT156"/>
      <c r="AU156"/>
      <c r="AV156"/>
    </row>
    <row r="157" spans="1:48" s="125" customFormat="1" ht="15" hidden="1">
      <c r="A157"/>
      <c r="B157"/>
      <c r="C157" s="125" t="str">
        <f>H67</f>
        <v>Essex Blades</v>
      </c>
      <c r="D157" s="357" t="str">
        <f>H68</f>
        <v>Blackheath Storm</v>
      </c>
      <c r="E157" s="317"/>
      <c r="F157" s="317"/>
      <c r="G157" s="317"/>
      <c r="H157" s="373"/>
      <c r="I157"/>
      <c r="J157" s="328"/>
      <c r="K157" s="2"/>
      <c r="L157" s="393"/>
      <c r="M157" s="2"/>
      <c r="N157" s="393"/>
      <c r="O157" s="2"/>
      <c r="P157" s="2"/>
      <c r="R157"/>
      <c r="S157"/>
      <c r="T157"/>
      <c r="U157"/>
      <c r="V157"/>
      <c r="W157"/>
      <c r="X157"/>
      <c r="Y157"/>
      <c r="Z157"/>
      <c r="AA157"/>
      <c r="AB157"/>
      <c r="AC157"/>
      <c r="AD157"/>
      <c r="AE157"/>
      <c r="AF157"/>
      <c r="AG157"/>
      <c r="AH157"/>
      <c r="AI157"/>
      <c r="AJ157"/>
      <c r="AK157"/>
      <c r="AL157"/>
      <c r="AM157"/>
      <c r="AN157"/>
      <c r="AO157"/>
      <c r="AP157"/>
      <c r="AQ157"/>
      <c r="AR157"/>
      <c r="AS157"/>
      <c r="AT157"/>
      <c r="AU157"/>
      <c r="AV157"/>
    </row>
    <row r="158" spans="1:48" s="125" customFormat="1" ht="15" hidden="1">
      <c r="A158"/>
      <c r="B158"/>
      <c r="C158" s="125" t="str">
        <f>D71</f>
        <v>Cougars</v>
      </c>
      <c r="D158" s="357" t="str">
        <f>D72</f>
        <v>Reigate</v>
      </c>
      <c r="E158" s="317"/>
      <c r="F158" s="317"/>
      <c r="G158" s="317"/>
      <c r="H158" s="373"/>
      <c r="I158"/>
      <c r="J158" s="328"/>
      <c r="K158" s="2"/>
      <c r="L158" s="393"/>
      <c r="M158" s="2"/>
      <c r="N158" s="393"/>
      <c r="O158" s="2"/>
      <c r="P158" s="2"/>
      <c r="R158"/>
      <c r="S158"/>
      <c r="T158"/>
      <c r="U158"/>
      <c r="V158"/>
      <c r="W158"/>
      <c r="X158"/>
      <c r="Y158"/>
      <c r="Z158"/>
      <c r="AA158"/>
      <c r="AB158"/>
      <c r="AC158"/>
      <c r="AD158"/>
      <c r="AE158"/>
      <c r="AF158"/>
      <c r="AG158"/>
      <c r="AH158"/>
      <c r="AI158"/>
      <c r="AJ158"/>
      <c r="AK158"/>
      <c r="AL158"/>
      <c r="AM158"/>
      <c r="AN158"/>
      <c r="AO158"/>
      <c r="AP158"/>
      <c r="AQ158"/>
      <c r="AR158"/>
      <c r="AS158"/>
      <c r="AT158"/>
      <c r="AU158"/>
      <c r="AV158"/>
    </row>
    <row r="159" spans="1:48" s="125" customFormat="1" ht="15" hidden="1">
      <c r="A159"/>
      <c r="B159"/>
      <c r="C159" s="125" t="str">
        <f>H71</f>
        <v>Royal Holloway</v>
      </c>
      <c r="D159" s="357" t="str">
        <f>H72</f>
        <v>Welwyn</v>
      </c>
      <c r="E159" s="317"/>
      <c r="F159" s="317"/>
      <c r="G159" s="317"/>
      <c r="H159" s="373"/>
      <c r="I159"/>
      <c r="J159" s="328"/>
      <c r="K159" s="2"/>
      <c r="L159" s="393"/>
      <c r="M159" s="2"/>
      <c r="N159" s="393"/>
      <c r="O159" s="2"/>
      <c r="P159" s="2"/>
      <c r="R159"/>
      <c r="S159"/>
      <c r="T159"/>
      <c r="U159"/>
      <c r="V159"/>
      <c r="W159"/>
      <c r="X159"/>
      <c r="Y159"/>
      <c r="Z159"/>
      <c r="AA159"/>
      <c r="AB159"/>
      <c r="AC159"/>
      <c r="AD159"/>
      <c r="AE159"/>
      <c r="AF159"/>
      <c r="AG159"/>
      <c r="AH159"/>
      <c r="AI159"/>
      <c r="AJ159"/>
      <c r="AK159"/>
      <c r="AL159"/>
      <c r="AM159"/>
      <c r="AN159"/>
      <c r="AO159"/>
      <c r="AP159"/>
      <c r="AQ159"/>
      <c r="AR159"/>
      <c r="AS159"/>
      <c r="AT159"/>
      <c r="AU159"/>
      <c r="AV159"/>
    </row>
    <row r="160" spans="1:48" s="125" customFormat="1" ht="15" hidden="1">
      <c r="A160"/>
      <c r="B160"/>
      <c r="C160" s="125" t="str">
        <f>D86</f>
        <v>Hitchin</v>
      </c>
      <c r="D160" s="357" t="str">
        <f>D87</f>
        <v>Blackheath Storm</v>
      </c>
      <c r="E160" s="317"/>
      <c r="F160" s="317"/>
      <c r="G160" s="317"/>
      <c r="H160" s="373"/>
      <c r="I160"/>
      <c r="J160" s="328"/>
      <c r="K160" s="2"/>
      <c r="L160" s="393"/>
      <c r="M160" s="2"/>
      <c r="N160" s="393"/>
      <c r="O160" s="2"/>
      <c r="P160" s="2"/>
      <c r="R160"/>
      <c r="S160"/>
      <c r="T160"/>
      <c r="U160"/>
      <c r="V160"/>
      <c r="W160"/>
      <c r="X160"/>
      <c r="Y160"/>
      <c r="Z160"/>
      <c r="AA160"/>
      <c r="AB160"/>
      <c r="AC160"/>
      <c r="AD160"/>
      <c r="AE160"/>
      <c r="AF160"/>
      <c r="AG160"/>
      <c r="AH160"/>
      <c r="AI160"/>
      <c r="AJ160"/>
      <c r="AK160"/>
      <c r="AL160"/>
      <c r="AM160"/>
      <c r="AN160"/>
      <c r="AO160"/>
      <c r="AP160"/>
      <c r="AQ160"/>
      <c r="AR160"/>
      <c r="AS160"/>
      <c r="AT160"/>
      <c r="AU160"/>
      <c r="AV160"/>
    </row>
    <row r="161" spans="1:48" s="125" customFormat="1" ht="15" hidden="1">
      <c r="A161"/>
      <c r="B161"/>
      <c r="C161" s="125" t="str">
        <f>H86</f>
        <v>Essex Blades</v>
      </c>
      <c r="D161" s="357" t="str">
        <f>H87</f>
        <v>Royal Holloway</v>
      </c>
      <c r="E161" s="317"/>
      <c r="F161" s="317"/>
      <c r="G161" s="317"/>
      <c r="H161" s="373"/>
      <c r="I161"/>
      <c r="J161" s="328"/>
      <c r="K161" s="2"/>
      <c r="L161" s="393"/>
      <c r="M161" s="2"/>
      <c r="N161" s="393"/>
      <c r="O161" s="2"/>
      <c r="P161" s="2"/>
      <c r="R161"/>
      <c r="S161"/>
      <c r="T161"/>
      <c r="U161"/>
      <c r="V161"/>
      <c r="W161"/>
      <c r="X161"/>
      <c r="Y161"/>
      <c r="Z161"/>
      <c r="AA161"/>
      <c r="AB161"/>
      <c r="AC161"/>
      <c r="AD161"/>
      <c r="AE161"/>
      <c r="AF161"/>
      <c r="AG161"/>
      <c r="AH161"/>
      <c r="AI161"/>
      <c r="AJ161"/>
      <c r="AK161"/>
      <c r="AL161"/>
      <c r="AM161"/>
      <c r="AN161"/>
      <c r="AO161"/>
      <c r="AP161"/>
      <c r="AQ161"/>
      <c r="AR161"/>
      <c r="AS161"/>
      <c r="AT161"/>
      <c r="AU161"/>
      <c r="AV161"/>
    </row>
    <row r="162" spans="1:48" s="125" customFormat="1" ht="15" hidden="1">
      <c r="A162"/>
      <c r="B162"/>
      <c r="C162" s="125" t="str">
        <f>D90</f>
        <v>West London 2</v>
      </c>
      <c r="D162" s="357" t="str">
        <f>D91</f>
        <v>Cougars</v>
      </c>
      <c r="E162" s="317"/>
      <c r="F162" s="317"/>
      <c r="G162" s="317"/>
      <c r="H162" s="373"/>
      <c r="I162"/>
      <c r="J162" s="328"/>
      <c r="K162" s="2"/>
      <c r="L162" s="393"/>
      <c r="M162" s="2"/>
      <c r="N162" s="393"/>
      <c r="O162" s="2"/>
      <c r="P162" s="2"/>
      <c r="R162"/>
      <c r="S162"/>
      <c r="T162"/>
      <c r="U162"/>
      <c r="V162"/>
      <c r="W162"/>
      <c r="X162"/>
      <c r="Y162"/>
      <c r="Z162"/>
      <c r="AA162"/>
      <c r="AB162"/>
      <c r="AC162"/>
      <c r="AD162"/>
      <c r="AE162"/>
      <c r="AF162"/>
      <c r="AG162"/>
      <c r="AH162"/>
      <c r="AI162"/>
      <c r="AJ162"/>
      <c r="AK162"/>
      <c r="AL162"/>
      <c r="AM162"/>
      <c r="AN162"/>
      <c r="AO162"/>
      <c r="AP162"/>
      <c r="AQ162"/>
      <c r="AR162"/>
      <c r="AS162"/>
      <c r="AT162"/>
      <c r="AU162"/>
      <c r="AV162"/>
    </row>
    <row r="163" spans="1:48" s="125" customFormat="1" ht="15" hidden="1">
      <c r="A163"/>
      <c r="B163"/>
      <c r="C163" t="str">
        <f>H90</f>
        <v>Reigate</v>
      </c>
      <c r="D163" s="357" t="str">
        <f>H91</f>
        <v>Pendley</v>
      </c>
      <c r="E163" s="317"/>
      <c r="F163" s="317"/>
      <c r="G163" s="317"/>
      <c r="H163" s="373"/>
      <c r="I163"/>
      <c r="J163" s="328"/>
      <c r="K163" s="2"/>
      <c r="L163" s="393"/>
      <c r="M163" s="2"/>
      <c r="N163" s="393"/>
      <c r="O163" s="2"/>
      <c r="P163" s="2"/>
      <c r="R163"/>
      <c r="S163"/>
      <c r="T163"/>
      <c r="U163"/>
      <c r="V163"/>
      <c r="W163"/>
      <c r="X163"/>
      <c r="Y163"/>
      <c r="Z163"/>
      <c r="AA163"/>
      <c r="AB163"/>
      <c r="AC163"/>
      <c r="AD163"/>
      <c r="AE163"/>
      <c r="AF163"/>
      <c r="AG163"/>
      <c r="AH163"/>
      <c r="AI163"/>
      <c r="AJ163"/>
      <c r="AK163"/>
      <c r="AL163"/>
      <c r="AM163"/>
      <c r="AN163"/>
      <c r="AO163"/>
      <c r="AP163"/>
      <c r="AQ163"/>
      <c r="AR163"/>
      <c r="AS163"/>
      <c r="AT163"/>
      <c r="AU163"/>
      <c r="AV163"/>
    </row>
    <row r="166" spans="1:48" s="125" customFormat="1" ht="16.5" customHeight="1">
      <c r="A166" s="505" t="s">
        <v>149</v>
      </c>
      <c r="B166" s="505"/>
      <c r="C166" s="505"/>
      <c r="D166" s="505"/>
      <c r="E166" s="505"/>
      <c r="F166" s="505"/>
      <c r="G166" s="505"/>
      <c r="H166" s="505"/>
      <c r="I166" s="505"/>
      <c r="J166" s="505"/>
      <c r="K166" s="505"/>
      <c r="L166" s="505"/>
      <c r="M166" s="505"/>
      <c r="N166" s="505"/>
      <c r="O166" s="505"/>
      <c r="P166"/>
      <c r="R166"/>
      <c r="S166"/>
      <c r="T166"/>
      <c r="U166"/>
      <c r="V166"/>
      <c r="W166"/>
      <c r="X166"/>
      <c r="Y166"/>
      <c r="Z166"/>
      <c r="AA166"/>
      <c r="AB166"/>
      <c r="AC166"/>
      <c r="AD166"/>
      <c r="AE166"/>
      <c r="AF166"/>
      <c r="AG166"/>
      <c r="AH166"/>
      <c r="AI166"/>
      <c r="AJ166"/>
      <c r="AK166"/>
      <c r="AL166"/>
      <c r="AM166"/>
      <c r="AN166"/>
      <c r="AO166"/>
      <c r="AP166"/>
      <c r="AQ166"/>
      <c r="AR166"/>
      <c r="AS166"/>
      <c r="AT166"/>
      <c r="AU166"/>
      <c r="AV166"/>
    </row>
    <row r="168" spans="1:48" ht="16.5" thickBot="1">
      <c r="C168" s="545"/>
      <c r="D168" s="546" t="s">
        <v>1248</v>
      </c>
      <c r="E168" s="547"/>
      <c r="F168" s="548"/>
      <c r="G168" s="547"/>
      <c r="H168" s="549" t="s">
        <v>1249</v>
      </c>
      <c r="I168" s="550"/>
      <c r="J168" s="551" t="s">
        <v>48</v>
      </c>
      <c r="K168" s="548"/>
      <c r="L168" s="551" t="s">
        <v>46</v>
      </c>
      <c r="M168" s="548"/>
      <c r="N168" s="551" t="s">
        <v>1250</v>
      </c>
      <c r="O168" s="549" t="s">
        <v>970</v>
      </c>
    </row>
    <row r="169" spans="1:48">
      <c r="C169" s="552"/>
      <c r="D169" s="552"/>
      <c r="E169" s="553"/>
      <c r="F169" s="554"/>
      <c r="G169" s="553"/>
      <c r="H169" s="555"/>
      <c r="I169" s="556"/>
      <c r="J169" s="557"/>
      <c r="K169" s="556"/>
      <c r="L169" s="557"/>
      <c r="M169" s="556"/>
      <c r="N169" s="557"/>
      <c r="O169" s="558"/>
    </row>
    <row r="170" spans="1:48">
      <c r="C170" s="559" t="s">
        <v>1193</v>
      </c>
      <c r="D170" s="546" t="str">
        <f>$F$2</f>
        <v>Reading</v>
      </c>
      <c r="E170" s="547"/>
      <c r="F170" s="548" t="s">
        <v>45</v>
      </c>
      <c r="G170" s="547"/>
      <c r="H170" s="560" t="str">
        <f>$C$2</f>
        <v>Royal Holloway</v>
      </c>
      <c r="I170" s="546"/>
      <c r="J170" s="561" t="str">
        <f>$F$1</f>
        <v>Newbury Royals</v>
      </c>
      <c r="K170" s="548"/>
      <c r="L170" s="551" t="str">
        <f>$F$2</f>
        <v>Reading</v>
      </c>
      <c r="M170" s="548"/>
      <c r="N170" s="551" t="str">
        <f>$F$3</f>
        <v>West London 2</v>
      </c>
      <c r="O170" s="562">
        <v>0.45833333333333331</v>
      </c>
    </row>
    <row r="171" spans="1:48">
      <c r="C171" s="563"/>
      <c r="D171" s="564" t="str">
        <f>$F$1</f>
        <v>Newbury Royals</v>
      </c>
      <c r="E171" s="565"/>
      <c r="F171" s="566" t="s">
        <v>45</v>
      </c>
      <c r="G171" s="565"/>
      <c r="H171" s="567" t="str">
        <f>$C$3</f>
        <v>Hitchin</v>
      </c>
      <c r="I171" s="568"/>
      <c r="J171" s="569" t="str">
        <f>$F$2</f>
        <v>Reading</v>
      </c>
      <c r="K171" s="570"/>
      <c r="L171" s="569"/>
      <c r="M171" s="570"/>
      <c r="N171" s="569" t="s">
        <v>1210</v>
      </c>
      <c r="O171" s="571" t="s">
        <v>127</v>
      </c>
    </row>
    <row r="172" spans="1:48">
      <c r="C172" s="572"/>
      <c r="D172" s="572"/>
      <c r="E172" s="573"/>
      <c r="F172" s="574"/>
      <c r="G172" s="573"/>
      <c r="H172" s="575"/>
      <c r="I172" s="566"/>
      <c r="J172" s="576"/>
      <c r="K172" s="566"/>
      <c r="L172" s="576"/>
      <c r="M172" s="566"/>
      <c r="N172" s="576"/>
      <c r="O172" s="567"/>
    </row>
    <row r="173" spans="1:48">
      <c r="C173" s="545"/>
      <c r="D173" s="577" t="str">
        <f>$F$4</f>
        <v>Cougars</v>
      </c>
      <c r="E173" s="547"/>
      <c r="F173" s="548" t="s">
        <v>45</v>
      </c>
      <c r="G173" s="547"/>
      <c r="H173" s="560" t="str">
        <f>$J$3</f>
        <v>Welwyn</v>
      </c>
      <c r="I173" s="548"/>
      <c r="J173" s="551" t="s">
        <v>15</v>
      </c>
      <c r="K173" s="548"/>
      <c r="L173" s="561" t="str">
        <f>$F$4</f>
        <v>Cougars</v>
      </c>
      <c r="M173" s="548"/>
      <c r="N173" s="551"/>
      <c r="O173" s="562">
        <v>0.45833333333333331</v>
      </c>
    </row>
    <row r="174" spans="1:48">
      <c r="C174" s="578"/>
      <c r="D174" s="568" t="str">
        <f>$C$1</f>
        <v>Essex Blades</v>
      </c>
      <c r="E174" s="579"/>
      <c r="F174" s="570" t="s">
        <v>45</v>
      </c>
      <c r="G174" s="579"/>
      <c r="H174" s="571" t="str">
        <f>$C$4</f>
        <v>Blackheath Storm</v>
      </c>
      <c r="I174" s="570"/>
      <c r="J174" s="580" t="str">
        <f>$F$4</f>
        <v>Cougars</v>
      </c>
      <c r="K174" s="570"/>
      <c r="L174" s="569"/>
      <c r="M174" s="570"/>
      <c r="N174" s="569"/>
      <c r="O174" s="571" t="s">
        <v>127</v>
      </c>
    </row>
    <row r="175" spans="1:48" thickBot="1">
      <c r="C175" s="581"/>
      <c r="D175" s="581"/>
      <c r="E175" s="582"/>
      <c r="F175" s="582"/>
      <c r="G175" s="582"/>
      <c r="H175" s="583"/>
      <c r="I175" s="582"/>
      <c r="J175" s="584"/>
      <c r="K175" s="585"/>
      <c r="L175" s="584"/>
      <c r="M175" s="585"/>
      <c r="N175" s="584"/>
      <c r="O175" s="586"/>
    </row>
    <row r="176" spans="1:48">
      <c r="C176" s="563"/>
      <c r="D176" s="563"/>
      <c r="E176" s="565"/>
      <c r="F176" s="587"/>
      <c r="G176" s="565"/>
      <c r="H176" s="588"/>
      <c r="I176" s="566"/>
      <c r="J176" s="576"/>
      <c r="K176" s="566"/>
      <c r="L176" s="576"/>
      <c r="M176" s="566"/>
      <c r="N176" s="576"/>
      <c r="O176" s="567"/>
    </row>
    <row r="177" spans="3:15">
      <c r="C177" s="559" t="s">
        <v>1198</v>
      </c>
      <c r="D177" s="546" t="str">
        <f>$C$3</f>
        <v>Hitchin</v>
      </c>
      <c r="E177" s="547"/>
      <c r="F177" s="548" t="s">
        <v>45</v>
      </c>
      <c r="G177" s="547"/>
      <c r="H177" s="560" t="str">
        <f>$C$1</f>
        <v>Essex Blades</v>
      </c>
      <c r="I177" s="546"/>
      <c r="J177" s="561" t="str">
        <f>$C$2</f>
        <v>Royal Holloway</v>
      </c>
      <c r="K177" s="548"/>
      <c r="L177" s="551" t="str">
        <f>$C$3</f>
        <v>Hitchin</v>
      </c>
      <c r="M177" s="548"/>
      <c r="N177" s="551" t="str">
        <f>$F$1</f>
        <v>Newbury Royals</v>
      </c>
      <c r="O177" s="562">
        <v>0.45833333333333331</v>
      </c>
    </row>
    <row r="178" spans="3:15">
      <c r="C178" s="563"/>
      <c r="D178" s="564" t="str">
        <f>$C$4</f>
        <v>Blackheath Storm</v>
      </c>
      <c r="E178" s="565"/>
      <c r="F178" s="566" t="s">
        <v>45</v>
      </c>
      <c r="G178" s="565"/>
      <c r="H178" s="567" t="str">
        <f>$C$2</f>
        <v>Royal Holloway</v>
      </c>
      <c r="I178" s="568"/>
      <c r="J178" s="569" t="str">
        <f>$C$1</f>
        <v>Essex Blades</v>
      </c>
      <c r="K178" s="570"/>
      <c r="L178" s="569"/>
      <c r="M178" s="570"/>
      <c r="N178" s="569" t="s">
        <v>1059</v>
      </c>
      <c r="O178" s="571" t="s">
        <v>127</v>
      </c>
    </row>
    <row r="179" spans="3:15">
      <c r="C179" s="572"/>
      <c r="D179" s="572"/>
      <c r="E179" s="573"/>
      <c r="F179" s="574"/>
      <c r="G179" s="573"/>
      <c r="H179" s="575"/>
      <c r="I179" s="566"/>
      <c r="J179" s="576"/>
      <c r="K179" s="566"/>
      <c r="L179" s="576"/>
      <c r="M179" s="566"/>
      <c r="N179" s="576"/>
      <c r="O179" s="567"/>
    </row>
    <row r="180" spans="3:15">
      <c r="C180" s="545"/>
      <c r="D180" s="577" t="str">
        <f>$F$3</f>
        <v>West London 2</v>
      </c>
      <c r="E180" s="547"/>
      <c r="F180" s="548" t="s">
        <v>45</v>
      </c>
      <c r="G180" s="547"/>
      <c r="H180" s="560" t="str">
        <f>$J$2</f>
        <v>Reigate</v>
      </c>
      <c r="I180" s="548"/>
      <c r="J180" s="551" t="s">
        <v>752</v>
      </c>
      <c r="K180" s="548"/>
      <c r="L180" s="561" t="str">
        <f>$F$3</f>
        <v>West London 2</v>
      </c>
      <c r="M180" s="548"/>
      <c r="N180" s="551"/>
      <c r="O180" s="562">
        <v>0.45833333333333331</v>
      </c>
    </row>
    <row r="181" spans="3:15">
      <c r="C181" s="578"/>
      <c r="D181" s="568" t="str">
        <f>$F$2</f>
        <v>Reading</v>
      </c>
      <c r="E181" s="579"/>
      <c r="F181" s="570" t="s">
        <v>45</v>
      </c>
      <c r="G181" s="579"/>
      <c r="H181" s="571" t="str">
        <f>$J$3</f>
        <v>Welwyn</v>
      </c>
      <c r="I181" s="570"/>
      <c r="J181" s="580" t="str">
        <f>$F$3</f>
        <v>West London 2</v>
      </c>
      <c r="K181" s="570"/>
      <c r="L181" s="569"/>
      <c r="M181" s="570"/>
      <c r="N181" s="569"/>
      <c r="O181" s="571" t="s">
        <v>127</v>
      </c>
    </row>
    <row r="182" spans="3:15" thickBot="1">
      <c r="C182" s="581"/>
      <c r="D182" s="581"/>
      <c r="E182" s="582"/>
      <c r="F182" s="582"/>
      <c r="G182" s="582"/>
      <c r="H182" s="583"/>
      <c r="I182" s="582"/>
      <c r="J182" s="584"/>
      <c r="K182" s="585"/>
      <c r="L182" s="584"/>
      <c r="M182" s="585"/>
      <c r="N182" s="584"/>
      <c r="O182" s="586"/>
    </row>
    <row r="183" spans="3:15">
      <c r="C183" s="563"/>
      <c r="D183" s="563"/>
      <c r="E183" s="565"/>
      <c r="F183" s="587"/>
      <c r="G183" s="565"/>
      <c r="H183" s="588"/>
      <c r="I183" s="566"/>
      <c r="J183" s="576"/>
      <c r="K183" s="566"/>
      <c r="L183" s="576"/>
      <c r="M183" s="566"/>
      <c r="N183" s="576"/>
      <c r="O183" s="567"/>
    </row>
    <row r="184" spans="3:15">
      <c r="C184" s="559" t="s">
        <v>1199</v>
      </c>
      <c r="D184" s="546" t="str">
        <f>$C$4</f>
        <v>Blackheath Storm</v>
      </c>
      <c r="E184" s="547"/>
      <c r="F184" s="548" t="s">
        <v>45</v>
      </c>
      <c r="G184" s="547"/>
      <c r="H184" s="560" t="str">
        <f>$J$3</f>
        <v>Welwyn</v>
      </c>
      <c r="I184" s="548"/>
      <c r="J184" s="561" t="str">
        <f>$C$1</f>
        <v>Essex Blades</v>
      </c>
      <c r="K184" s="548"/>
      <c r="L184" s="551" t="str">
        <f>$C$4</f>
        <v>Blackheath Storm</v>
      </c>
      <c r="M184" s="548"/>
      <c r="N184" s="551" t="str">
        <f>$C$3</f>
        <v>Hitchin</v>
      </c>
      <c r="O184" s="562">
        <v>0.45833333333333331</v>
      </c>
    </row>
    <row r="185" spans="3:15">
      <c r="C185" s="563"/>
      <c r="D185" s="564" t="str">
        <f>$C$1</f>
        <v>Essex Blades</v>
      </c>
      <c r="E185" s="565"/>
      <c r="F185" s="566" t="s">
        <v>45</v>
      </c>
      <c r="G185" s="565"/>
      <c r="H185" s="567" t="str">
        <f>$C$2</f>
        <v>Royal Holloway</v>
      </c>
      <c r="I185" s="568"/>
      <c r="J185" s="569" t="str">
        <f>$C$4</f>
        <v>Blackheath Storm</v>
      </c>
      <c r="K185" s="570"/>
      <c r="L185" s="569"/>
      <c r="M185" s="570"/>
      <c r="N185" s="569" t="s">
        <v>83</v>
      </c>
      <c r="O185" s="571" t="s">
        <v>127</v>
      </c>
    </row>
    <row r="186" spans="3:15">
      <c r="C186" s="572"/>
      <c r="D186" s="572"/>
      <c r="E186" s="573"/>
      <c r="F186" s="574"/>
      <c r="G186" s="573"/>
      <c r="H186" s="575"/>
      <c r="I186" s="566"/>
      <c r="J186" s="576"/>
      <c r="K186" s="566"/>
      <c r="L186" s="576"/>
      <c r="M186" s="566"/>
      <c r="N186" s="576"/>
      <c r="O186" s="567"/>
    </row>
    <row r="187" spans="3:15">
      <c r="C187" s="545"/>
      <c r="D187" s="577" t="str">
        <f>$F$1</f>
        <v>Newbury Royals</v>
      </c>
      <c r="E187" s="547"/>
      <c r="F187" s="548"/>
      <c r="G187" s="547"/>
      <c r="H187" s="560" t="str">
        <f>$J$2</f>
        <v>Reigate</v>
      </c>
      <c r="I187" s="548"/>
      <c r="J187" s="551" t="str">
        <f>$F$3</f>
        <v>West London 2</v>
      </c>
      <c r="K187" s="548"/>
      <c r="L187" s="561" t="s">
        <v>1245</v>
      </c>
      <c r="M187" s="548"/>
      <c r="N187" s="551"/>
      <c r="O187" s="562">
        <v>0.45833333333333331</v>
      </c>
    </row>
    <row r="188" spans="3:15">
      <c r="C188" s="578"/>
      <c r="D188" s="568" t="str">
        <f>$F$3</f>
        <v>West London 2</v>
      </c>
      <c r="E188" s="579"/>
      <c r="F188" s="570" t="s">
        <v>45</v>
      </c>
      <c r="G188" s="579"/>
      <c r="H188" s="571" t="str">
        <f>$F$4</f>
        <v>Cougars</v>
      </c>
      <c r="I188" s="570"/>
      <c r="J188" s="580" t="s">
        <v>1245</v>
      </c>
      <c r="K188" s="570"/>
      <c r="L188" s="569"/>
      <c r="M188" s="570"/>
      <c r="N188" s="569"/>
      <c r="O188" s="571" t="s">
        <v>127</v>
      </c>
    </row>
    <row r="189" spans="3:15" ht="16.5" thickBot="1">
      <c r="C189" s="589"/>
      <c r="D189" s="589"/>
      <c r="E189" s="590"/>
      <c r="F189" s="591"/>
      <c r="G189" s="590"/>
      <c r="H189" s="592"/>
      <c r="I189" s="591"/>
      <c r="J189" s="593"/>
      <c r="K189" s="594"/>
      <c r="L189" s="593"/>
      <c r="M189" s="594"/>
      <c r="N189" s="593"/>
      <c r="O189" s="595"/>
    </row>
    <row r="192" spans="3:15">
      <c r="C192" s="596" t="s">
        <v>1251</v>
      </c>
      <c r="D192" s="596" t="s">
        <v>946</v>
      </c>
      <c r="E192" s="597"/>
      <c r="F192" s="596"/>
      <c r="G192" s="597"/>
      <c r="H192" s="596" t="s">
        <v>947</v>
      </c>
      <c r="I192" s="596"/>
      <c r="J192" s="598" t="s">
        <v>1252</v>
      </c>
    </row>
    <row r="193" spans="3:10">
      <c r="C193" s="168" t="s">
        <v>1183</v>
      </c>
      <c r="D193" s="168" t="s">
        <v>559</v>
      </c>
      <c r="E193" s="597"/>
      <c r="F193" s="168" t="s">
        <v>1253</v>
      </c>
      <c r="G193" s="597"/>
      <c r="H193" s="168" t="s">
        <v>1059</v>
      </c>
      <c r="I193" s="168"/>
      <c r="J193" s="599" t="s">
        <v>1254</v>
      </c>
    </row>
    <row r="194" spans="3:10">
      <c r="C194" s="168" t="s">
        <v>1184</v>
      </c>
      <c r="D194" s="168" t="s">
        <v>1255</v>
      </c>
      <c r="E194" s="597"/>
      <c r="F194" s="168" t="s">
        <v>1253</v>
      </c>
      <c r="G194" s="597"/>
      <c r="H194" s="168" t="s">
        <v>1210</v>
      </c>
      <c r="I194" s="168"/>
      <c r="J194" s="599"/>
    </row>
    <row r="195" spans="3:10">
      <c r="C195" s="168" t="s">
        <v>1186</v>
      </c>
      <c r="D195" s="168" t="s">
        <v>1255</v>
      </c>
      <c r="E195" s="597"/>
      <c r="F195" s="168" t="s">
        <v>1253</v>
      </c>
      <c r="G195" s="597"/>
      <c r="H195" s="168" t="s">
        <v>1059</v>
      </c>
      <c r="I195" s="168"/>
      <c r="J195" s="599"/>
    </row>
    <row r="196" spans="3:10">
      <c r="C196" s="168" t="s">
        <v>1187</v>
      </c>
      <c r="D196" s="168" t="s">
        <v>1208</v>
      </c>
      <c r="E196" s="597"/>
      <c r="F196" s="168" t="s">
        <v>1253</v>
      </c>
      <c r="G196" s="597"/>
      <c r="H196" s="168" t="s">
        <v>1255</v>
      </c>
      <c r="I196" s="168"/>
      <c r="J196" s="599"/>
    </row>
    <row r="197" spans="3:10">
      <c r="C197" s="168" t="s">
        <v>1197</v>
      </c>
      <c r="D197" s="168" t="s">
        <v>1255</v>
      </c>
      <c r="E197" s="597"/>
      <c r="F197" s="169" t="s">
        <v>1253</v>
      </c>
      <c r="G197" s="597"/>
      <c r="H197" s="168" t="s">
        <v>83</v>
      </c>
      <c r="I197" s="168"/>
      <c r="J197" s="599"/>
    </row>
    <row r="198" spans="3:10">
      <c r="C198" s="168" t="s">
        <v>1197</v>
      </c>
      <c r="D198" s="168" t="s">
        <v>1210</v>
      </c>
      <c r="E198" s="597"/>
      <c r="F198" s="169" t="s">
        <v>1253</v>
      </c>
      <c r="G198" s="597"/>
      <c r="H198" s="168" t="s">
        <v>1209</v>
      </c>
      <c r="I198" s="168"/>
      <c r="J198" s="599"/>
    </row>
  </sheetData>
  <mergeCells count="19">
    <mergeCell ref="E121:G121"/>
    <mergeCell ref="E122:G122"/>
    <mergeCell ref="A166:O166"/>
    <mergeCell ref="E115:G115"/>
    <mergeCell ref="E116:G116"/>
    <mergeCell ref="E117:G117"/>
    <mergeCell ref="E118:G118"/>
    <mergeCell ref="E119:G119"/>
    <mergeCell ref="E120:G120"/>
    <mergeCell ref="E114:G114"/>
    <mergeCell ref="L1:O1"/>
    <mergeCell ref="L2:O2"/>
    <mergeCell ref="L3:O3"/>
    <mergeCell ref="E113:G113"/>
    <mergeCell ref="D6:H6"/>
    <mergeCell ref="D32:H32"/>
    <mergeCell ref="D75:H75"/>
    <mergeCell ref="D102:H102"/>
    <mergeCell ref="D103:H103"/>
  </mergeCells>
  <phoneticPr fontId="21" type="noConversion"/>
  <pageMargins left="0.70866141732283472" right="0.70866141732283472" top="0.74803149606299213" bottom="0.74803149606299213" header="0.31496062992125984" footer="0.31496062992125984"/>
  <pageSetup paperSize="9" scale="80" orientation="landscape" r:id="rId1"/>
  <headerFooter>
    <oddHeader xml:space="preserve">&amp;C&amp;"Arial Black,Regular"&amp;14Southern Counties Women's Lacrosse Association
Division 1 Fixtures 2011-12&amp;R &amp;G   </oddHeader>
  </headerFooter>
  <rowBreaks count="2" manualBreakCount="2">
    <brk id="41" min="2" max="14" man="1"/>
    <brk id="76" min="2" max="14" man="1"/>
  </rowBreaks>
  <colBreaks count="1" manualBreakCount="1">
    <brk id="15" max="1048575" man="1"/>
  </colBreaks>
  <legacyDrawingHF r:id="rId2"/>
</worksheet>
</file>

<file path=xl/worksheets/sheet26.xml><?xml version="1.0" encoding="utf-8"?>
<worksheet xmlns="http://schemas.openxmlformats.org/spreadsheetml/2006/main" xmlns:r="http://schemas.openxmlformats.org/officeDocument/2006/relationships">
  <dimension ref="A1:AV145"/>
  <sheetViews>
    <sheetView zoomScale="70" zoomScaleNormal="70" workbookViewId="0">
      <selection activeCell="W17" sqref="W17"/>
    </sheetView>
  </sheetViews>
  <sheetFormatPr defaultColWidth="10.77734375" defaultRowHeight="15.75"/>
  <cols>
    <col min="1" max="2" width="5.44140625" customWidth="1"/>
    <col min="3" max="3" width="23.33203125" bestFit="1" customWidth="1"/>
    <col min="4" max="4" width="17.33203125" bestFit="1" customWidth="1"/>
    <col min="5" max="5" width="4.109375" style="47" customWidth="1"/>
    <col min="6" max="6" width="5" customWidth="1"/>
    <col min="7" max="7" width="3.6640625" style="47" customWidth="1"/>
    <col min="8" max="8" width="18.44140625" bestFit="1" customWidth="1"/>
    <col min="9" max="9" width="4.109375" customWidth="1"/>
    <col min="10" max="10" width="12.109375" style="2" customWidth="1"/>
    <col min="11" max="11" width="6.109375" style="2" customWidth="1"/>
    <col min="12" max="12" width="12.77734375" style="2" customWidth="1"/>
    <col min="13" max="13" width="2.77734375" style="2" customWidth="1"/>
    <col min="14" max="14" width="14.88671875" style="2" customWidth="1"/>
    <col min="15" max="15" width="11.5546875" style="2" customWidth="1"/>
    <col min="16" max="16" width="3.21875" style="2" customWidth="1"/>
    <col min="17" max="17" width="4" style="125" customWidth="1"/>
    <col min="18" max="21" width="6.77734375" hidden="1" customWidth="1"/>
    <col min="22" max="22" width="3.5546875" customWidth="1"/>
    <col min="23" max="23" width="9" customWidth="1"/>
    <col min="24" max="24" width="9.6640625" customWidth="1"/>
    <col min="25" max="25" width="5.5546875" customWidth="1"/>
    <col min="26" max="27" width="3.5546875" customWidth="1"/>
    <col min="28" max="28" width="5.88671875" customWidth="1"/>
    <col min="29" max="31" width="3.5546875" customWidth="1"/>
    <col min="32" max="32" width="6.88671875" customWidth="1"/>
    <col min="33" max="35" width="3.5546875" customWidth="1"/>
    <col min="36" max="36" width="5" customWidth="1"/>
    <col min="37" max="39" width="3.44140625" customWidth="1"/>
    <col min="40" max="40" width="5.5546875" customWidth="1"/>
    <col min="41" max="43" width="3.44140625" customWidth="1"/>
    <col min="44" max="44" width="5.77734375" customWidth="1"/>
    <col min="45" max="47" width="3.44140625" customWidth="1"/>
    <col min="48" max="48" width="5.21875" customWidth="1"/>
    <col min="49" max="49" width="3.44140625" customWidth="1"/>
    <col min="50" max="50" width="5.109375" customWidth="1"/>
    <col min="51" max="51" width="4.88671875" customWidth="1"/>
  </cols>
  <sheetData>
    <row r="1" spans="1:48" s="11" customFormat="1">
      <c r="A1" s="10" t="s">
        <v>14</v>
      </c>
      <c r="B1" s="10"/>
      <c r="C1" s="49" t="s">
        <v>14</v>
      </c>
      <c r="D1" s="11">
        <v>3</v>
      </c>
      <c r="E1" s="10" t="s">
        <v>9</v>
      </c>
      <c r="F1" s="134" t="s">
        <v>9</v>
      </c>
      <c r="G1" s="134"/>
      <c r="H1" s="134">
        <v>3</v>
      </c>
      <c r="I1" s="10" t="s">
        <v>7</v>
      </c>
      <c r="J1" s="49" t="s">
        <v>7</v>
      </c>
      <c r="K1" s="11">
        <v>4</v>
      </c>
      <c r="L1" s="495" t="s">
        <v>150</v>
      </c>
      <c r="M1" s="496"/>
      <c r="N1" s="496"/>
      <c r="O1" s="497"/>
      <c r="Q1" s="125"/>
      <c r="R1"/>
      <c r="S1" t="s">
        <v>946</v>
      </c>
      <c r="T1" t="s">
        <v>947</v>
      </c>
      <c r="V1"/>
      <c r="W1" t="s">
        <v>948</v>
      </c>
      <c r="X1" t="s">
        <v>949</v>
      </c>
      <c r="Y1" t="s">
        <v>947</v>
      </c>
      <c r="Z1"/>
    </row>
    <row r="2" spans="1:48" s="11" customFormat="1">
      <c r="A2" s="10" t="s">
        <v>13</v>
      </c>
      <c r="B2" s="10"/>
      <c r="C2" s="49" t="s">
        <v>13</v>
      </c>
      <c r="D2" s="11">
        <v>3</v>
      </c>
      <c r="E2" s="10" t="s">
        <v>20</v>
      </c>
      <c r="F2" s="134" t="s">
        <v>20</v>
      </c>
      <c r="G2" s="134"/>
      <c r="H2" s="134">
        <v>3</v>
      </c>
      <c r="I2" s="10" t="s">
        <v>11</v>
      </c>
      <c r="J2" s="49" t="s">
        <v>11</v>
      </c>
      <c r="K2" s="11">
        <v>4</v>
      </c>
      <c r="L2" s="498" t="s">
        <v>151</v>
      </c>
      <c r="M2" s="499"/>
      <c r="N2" s="499"/>
      <c r="O2" s="500"/>
      <c r="Q2" s="125"/>
      <c r="R2" t="s">
        <v>14</v>
      </c>
      <c r="S2">
        <v>4</v>
      </c>
      <c r="T2">
        <v>3</v>
      </c>
      <c r="V2" s="255" t="s">
        <v>14</v>
      </c>
      <c r="W2" s="255">
        <v>2</v>
      </c>
      <c r="X2" s="255">
        <v>2</v>
      </c>
      <c r="Y2" s="255">
        <v>3</v>
      </c>
      <c r="Z2">
        <f>SUM(W2:Y2)</f>
        <v>7</v>
      </c>
    </row>
    <row r="3" spans="1:48" s="11" customFormat="1" ht="16.5" thickBot="1">
      <c r="A3" s="50" t="s">
        <v>23</v>
      </c>
      <c r="B3" s="50"/>
      <c r="C3" s="256" t="s">
        <v>23</v>
      </c>
      <c r="D3" s="51">
        <v>4</v>
      </c>
      <c r="E3" s="50" t="s">
        <v>18</v>
      </c>
      <c r="F3" s="251" t="s">
        <v>18</v>
      </c>
      <c r="G3" s="251"/>
      <c r="H3" s="251">
        <v>4</v>
      </c>
      <c r="I3" s="50"/>
      <c r="J3" s="256"/>
      <c r="K3" s="51"/>
      <c r="L3" s="501" t="s">
        <v>152</v>
      </c>
      <c r="M3" s="501"/>
      <c r="N3" s="501"/>
      <c r="O3" s="502"/>
      <c r="Q3" s="125"/>
      <c r="R3" t="s">
        <v>13</v>
      </c>
      <c r="S3">
        <v>3</v>
      </c>
      <c r="T3">
        <v>4</v>
      </c>
      <c r="V3" s="255" t="s">
        <v>13</v>
      </c>
      <c r="W3" s="255">
        <v>2</v>
      </c>
      <c r="X3" s="255">
        <v>1</v>
      </c>
      <c r="Y3" s="255">
        <v>4</v>
      </c>
      <c r="Z3">
        <f t="shared" ref="Z3:Z9" si="0">SUM(W3:Y3)</f>
        <v>7</v>
      </c>
    </row>
    <row r="4" spans="1:48" s="11" customFormat="1">
      <c r="A4" s="50"/>
      <c r="B4" s="50"/>
      <c r="C4" s="50"/>
      <c r="D4" s="51"/>
      <c r="E4" s="50"/>
      <c r="F4" s="51"/>
      <c r="G4" s="52"/>
      <c r="H4" s="51"/>
      <c r="I4" s="50"/>
      <c r="J4" s="51"/>
      <c r="K4" s="51"/>
      <c r="L4"/>
      <c r="M4"/>
      <c r="N4"/>
      <c r="O4"/>
      <c r="Q4" s="125"/>
      <c r="R4" t="s">
        <v>23</v>
      </c>
      <c r="S4">
        <v>4</v>
      </c>
      <c r="T4">
        <v>3</v>
      </c>
      <c r="V4" s="255" t="s">
        <v>23</v>
      </c>
      <c r="W4" s="255">
        <v>2</v>
      </c>
      <c r="X4" s="255">
        <v>2</v>
      </c>
      <c r="Y4" s="255">
        <v>3</v>
      </c>
      <c r="Z4">
        <f t="shared" si="0"/>
        <v>7</v>
      </c>
    </row>
    <row r="5" spans="1:48">
      <c r="J5"/>
      <c r="K5"/>
      <c r="L5"/>
      <c r="M5"/>
      <c r="N5"/>
      <c r="O5"/>
      <c r="P5"/>
      <c r="R5" t="s">
        <v>9</v>
      </c>
      <c r="S5">
        <v>3</v>
      </c>
      <c r="T5">
        <v>4</v>
      </c>
      <c r="V5" s="255" t="s">
        <v>9</v>
      </c>
      <c r="W5" s="255">
        <v>2</v>
      </c>
      <c r="X5" s="255">
        <v>1</v>
      </c>
      <c r="Y5" s="255">
        <v>4</v>
      </c>
      <c r="Z5">
        <f t="shared" si="0"/>
        <v>7</v>
      </c>
    </row>
    <row r="6" spans="1:48" ht="16.5" thickBot="1">
      <c r="A6" s="6"/>
      <c r="B6" s="6"/>
      <c r="C6" s="7" t="s">
        <v>50</v>
      </c>
      <c r="D6" s="504" t="s">
        <v>47</v>
      </c>
      <c r="E6" s="504"/>
      <c r="F6" s="504"/>
      <c r="G6" s="48"/>
      <c r="H6" s="7"/>
      <c r="I6" s="7"/>
      <c r="J6" s="7" t="s">
        <v>48</v>
      </c>
      <c r="K6" s="7"/>
      <c r="L6" s="7" t="s">
        <v>46</v>
      </c>
      <c r="M6" s="7"/>
      <c r="N6" s="7"/>
      <c r="O6" s="7" t="s">
        <v>126</v>
      </c>
      <c r="R6" s="17" t="s">
        <v>20</v>
      </c>
      <c r="S6">
        <v>4</v>
      </c>
      <c r="T6">
        <v>3</v>
      </c>
      <c r="V6" s="255" t="s">
        <v>20</v>
      </c>
      <c r="W6" s="255">
        <v>1</v>
      </c>
      <c r="X6" s="255">
        <v>3</v>
      </c>
      <c r="Y6" s="255">
        <v>3</v>
      </c>
      <c r="Z6">
        <f t="shared" si="0"/>
        <v>7</v>
      </c>
    </row>
    <row r="7" spans="1:48">
      <c r="A7" t="s">
        <v>2</v>
      </c>
      <c r="D7" s="2" t="s">
        <v>2</v>
      </c>
      <c r="F7" s="2"/>
      <c r="H7" s="2"/>
      <c r="I7" s="2"/>
      <c r="P7"/>
      <c r="Q7" s="46"/>
      <c r="R7" t="s">
        <v>18</v>
      </c>
      <c r="S7">
        <v>3</v>
      </c>
      <c r="T7">
        <v>4</v>
      </c>
      <c r="V7" s="255" t="s">
        <v>18</v>
      </c>
      <c r="W7" s="255">
        <v>1</v>
      </c>
      <c r="X7" s="255">
        <v>2</v>
      </c>
      <c r="Y7" s="255">
        <v>4</v>
      </c>
      <c r="Z7">
        <f t="shared" si="0"/>
        <v>7</v>
      </c>
    </row>
    <row r="8" spans="1:48">
      <c r="A8" t="s">
        <v>13</v>
      </c>
      <c r="B8" t="s">
        <v>7</v>
      </c>
      <c r="C8" s="250" t="s">
        <v>1169</v>
      </c>
      <c r="D8" s="5" t="str">
        <f>$C$2</f>
        <v>b</v>
      </c>
      <c r="F8" s="5" t="s">
        <v>45</v>
      </c>
      <c r="H8" s="5" t="str">
        <f>$J$1</f>
        <v>g</v>
      </c>
      <c r="I8" s="2"/>
      <c r="J8" s="2" t="str">
        <f>$J$2</f>
        <v>h</v>
      </c>
      <c r="L8" s="5" t="str">
        <f>$C$2</f>
        <v>b</v>
      </c>
      <c r="O8" s="46">
        <v>0.45833333333333331</v>
      </c>
      <c r="Q8" s="2"/>
      <c r="R8" t="s">
        <v>7</v>
      </c>
      <c r="S8">
        <v>4</v>
      </c>
      <c r="T8">
        <v>3</v>
      </c>
      <c r="V8" s="255" t="s">
        <v>7</v>
      </c>
      <c r="W8" s="255">
        <v>2</v>
      </c>
      <c r="X8" s="255">
        <v>2</v>
      </c>
      <c r="Y8" s="255">
        <v>3</v>
      </c>
      <c r="Z8">
        <f t="shared" si="0"/>
        <v>7</v>
      </c>
    </row>
    <row r="9" spans="1:48">
      <c r="A9" t="s">
        <v>14</v>
      </c>
      <c r="B9" t="s">
        <v>11</v>
      </c>
      <c r="D9" s="2" t="str">
        <f>$C$1</f>
        <v>a</v>
      </c>
      <c r="F9" s="2" t="s">
        <v>45</v>
      </c>
      <c r="H9" s="2" t="str">
        <f>$J$2</f>
        <v>h</v>
      </c>
      <c r="I9" s="2"/>
      <c r="J9" s="5" t="str">
        <f>$C$2</f>
        <v>b</v>
      </c>
      <c r="O9" s="2" t="s">
        <v>127</v>
      </c>
      <c r="Q9" s="46"/>
      <c r="R9" t="s">
        <v>11</v>
      </c>
      <c r="S9">
        <v>3</v>
      </c>
      <c r="T9">
        <v>4</v>
      </c>
      <c r="V9" s="255" t="s">
        <v>11</v>
      </c>
      <c r="W9" s="255">
        <v>2</v>
      </c>
      <c r="X9" s="255">
        <v>1</v>
      </c>
      <c r="Y9" s="255">
        <v>4</v>
      </c>
      <c r="Z9">
        <f t="shared" si="0"/>
        <v>7</v>
      </c>
    </row>
    <row r="10" spans="1:48">
      <c r="I10" s="2"/>
      <c r="Q10" s="2"/>
    </row>
    <row r="11" spans="1:48">
      <c r="A11" t="s">
        <v>23</v>
      </c>
      <c r="B11" t="s">
        <v>18</v>
      </c>
      <c r="D11" s="5" t="str">
        <f>$C$3</f>
        <v>c</v>
      </c>
      <c r="F11" s="5" t="s">
        <v>45</v>
      </c>
      <c r="H11" s="5" t="str">
        <f>$F$3</f>
        <v>f</v>
      </c>
      <c r="I11" s="2"/>
      <c r="J11" s="2" t="str">
        <f>$F$2</f>
        <v>e</v>
      </c>
      <c r="L11" s="5" t="str">
        <f>$C$3</f>
        <v>c</v>
      </c>
      <c r="O11" s="46">
        <v>0.45833333333333331</v>
      </c>
    </row>
    <row r="12" spans="1:48">
      <c r="A12" t="s">
        <v>20</v>
      </c>
      <c r="B12" t="s">
        <v>9</v>
      </c>
      <c r="D12" s="2" t="str">
        <f>$F$2</f>
        <v>e</v>
      </c>
      <c r="F12" s="2" t="s">
        <v>45</v>
      </c>
      <c r="H12" s="2" t="str">
        <f>$F$1</f>
        <v>d</v>
      </c>
      <c r="I12" s="2"/>
      <c r="J12" s="5" t="str">
        <f>$C$3</f>
        <v>c</v>
      </c>
      <c r="O12" s="2" t="s">
        <v>127</v>
      </c>
      <c r="V12" s="257"/>
      <c r="W12" s="257"/>
      <c r="X12" s="257"/>
      <c r="Z12" s="257"/>
      <c r="AA12" s="257"/>
      <c r="AB12" s="257"/>
      <c r="AD12" s="257"/>
      <c r="AE12" s="257"/>
      <c r="AF12" s="257"/>
      <c r="AH12" s="257"/>
      <c r="AI12" s="257"/>
      <c r="AJ12" s="257"/>
      <c r="AL12" s="257"/>
      <c r="AM12" s="257"/>
      <c r="AN12" s="257"/>
      <c r="AP12" s="257"/>
      <c r="AQ12" s="257"/>
      <c r="AR12" s="257"/>
      <c r="AT12" s="257"/>
      <c r="AU12" s="257"/>
      <c r="AV12" s="257"/>
    </row>
    <row r="13" spans="1:48" ht="16.5" thickBot="1">
      <c r="A13" s="3"/>
      <c r="B13" s="3"/>
      <c r="C13" s="3"/>
      <c r="D13" s="4"/>
      <c r="E13" s="3"/>
      <c r="F13" s="4"/>
      <c r="G13" s="3"/>
      <c r="H13" s="4"/>
      <c r="I13" s="4"/>
      <c r="J13" s="4"/>
      <c r="K13" s="4"/>
      <c r="L13" s="4"/>
      <c r="M13" s="4"/>
      <c r="N13" s="4"/>
      <c r="O13" s="4"/>
      <c r="P13"/>
      <c r="U13" s="163"/>
      <c r="V13" s="253"/>
      <c r="W13" s="253"/>
      <c r="X13" s="254"/>
      <c r="Y13" s="163"/>
      <c r="Z13" s="253"/>
      <c r="AA13" s="253"/>
      <c r="AB13" s="163"/>
      <c r="AC13" s="163"/>
      <c r="AD13" s="253"/>
      <c r="AE13" s="253"/>
      <c r="AF13" s="163"/>
      <c r="AH13" s="253"/>
      <c r="AI13" s="253"/>
      <c r="AJ13" s="163"/>
      <c r="AL13" s="253"/>
      <c r="AM13" s="253"/>
      <c r="AN13" s="163"/>
      <c r="AP13" s="253"/>
      <c r="AQ13" s="253"/>
      <c r="AR13" s="163"/>
      <c r="AT13" s="253"/>
      <c r="AU13" s="253"/>
      <c r="AV13" s="163"/>
    </row>
    <row r="14" spans="1:48">
      <c r="I14" s="2"/>
      <c r="P14"/>
      <c r="Q14" s="46"/>
      <c r="U14" s="163"/>
      <c r="V14" s="163"/>
      <c r="W14" s="163"/>
      <c r="X14" s="163"/>
      <c r="Y14" s="163"/>
      <c r="Z14" s="163"/>
      <c r="AA14" s="163"/>
      <c r="AB14" s="163"/>
      <c r="AC14" s="163"/>
      <c r="AD14" s="163"/>
      <c r="AE14" s="163"/>
      <c r="AF14" s="163"/>
    </row>
    <row r="15" spans="1:48">
      <c r="A15" t="s">
        <v>14</v>
      </c>
      <c r="B15" t="s">
        <v>13</v>
      </c>
      <c r="C15" s="250" t="s">
        <v>1170</v>
      </c>
      <c r="D15" s="2" t="str">
        <f>$C$1</f>
        <v>a</v>
      </c>
      <c r="F15" s="5" t="s">
        <v>45</v>
      </c>
      <c r="H15" s="5" t="str">
        <f>$C$2</f>
        <v>b</v>
      </c>
      <c r="I15" s="2"/>
      <c r="J15" s="5" t="str">
        <f>$C$3</f>
        <v>c</v>
      </c>
      <c r="L15" s="2" t="str">
        <f>$C$1</f>
        <v>a</v>
      </c>
      <c r="O15" s="46">
        <v>0.45833333333333331</v>
      </c>
      <c r="Q15" s="2"/>
      <c r="R15" s="252"/>
      <c r="S15" s="252"/>
      <c r="U15" s="163"/>
      <c r="V15" s="163"/>
      <c r="W15" s="163"/>
      <c r="X15" s="163"/>
      <c r="Y15" s="163"/>
      <c r="Z15" s="163"/>
      <c r="AA15" s="163"/>
      <c r="AB15" s="163"/>
      <c r="AC15" s="163"/>
      <c r="AD15" s="163"/>
      <c r="AE15" s="163"/>
      <c r="AF15" s="163"/>
    </row>
    <row r="16" spans="1:48">
      <c r="A16" t="s">
        <v>23</v>
      </c>
      <c r="B16" t="s">
        <v>11</v>
      </c>
      <c r="D16" s="5" t="str">
        <f>$C$3</f>
        <v>c</v>
      </c>
      <c r="F16" s="5" t="s">
        <v>45</v>
      </c>
      <c r="H16" s="2" t="str">
        <f>$J$2</f>
        <v>h</v>
      </c>
      <c r="J16" s="2" t="str">
        <f>$C$1</f>
        <v>a</v>
      </c>
      <c r="K16"/>
      <c r="N16"/>
      <c r="O16" s="2" t="s">
        <v>127</v>
      </c>
      <c r="Q16" s="46"/>
      <c r="R16" s="252"/>
      <c r="S16" s="252"/>
      <c r="U16" s="163"/>
      <c r="V16" s="257"/>
      <c r="W16" s="257"/>
      <c r="X16" s="257"/>
      <c r="Y16" s="163"/>
      <c r="Z16" s="257"/>
      <c r="AA16" s="257"/>
      <c r="AB16" s="257"/>
      <c r="AC16" s="163"/>
      <c r="AD16" s="258"/>
      <c r="AE16" s="258"/>
      <c r="AF16" s="258"/>
      <c r="AH16" s="257"/>
      <c r="AI16" s="257"/>
      <c r="AJ16" s="257"/>
      <c r="AL16" s="257"/>
      <c r="AM16" s="257"/>
      <c r="AN16" s="257"/>
      <c r="AP16" s="257"/>
      <c r="AQ16" s="257"/>
      <c r="AR16" s="257"/>
      <c r="AT16" s="257"/>
      <c r="AU16" s="257"/>
      <c r="AV16" s="257"/>
    </row>
    <row r="17" spans="1:48">
      <c r="K17"/>
      <c r="N17"/>
      <c r="Q17" s="2"/>
      <c r="R17" s="252"/>
      <c r="S17" s="252"/>
      <c r="U17" s="163"/>
      <c r="V17" s="253"/>
      <c r="W17" s="253"/>
      <c r="X17" s="163"/>
      <c r="Y17" s="163"/>
      <c r="Z17" s="253"/>
      <c r="AA17" s="253"/>
      <c r="AB17" s="163"/>
      <c r="AC17" s="163"/>
      <c r="AD17" s="253"/>
      <c r="AE17" s="253"/>
      <c r="AF17" s="163"/>
      <c r="AH17" s="254"/>
      <c r="AI17" s="254"/>
      <c r="AJ17" s="254"/>
      <c r="AL17" s="253"/>
      <c r="AM17" s="253"/>
      <c r="AN17" s="163"/>
      <c r="AP17" s="253"/>
      <c r="AQ17" s="253"/>
      <c r="AR17" s="163"/>
      <c r="AT17" s="253"/>
      <c r="AU17" s="253"/>
      <c r="AV17" s="163"/>
    </row>
    <row r="18" spans="1:48">
      <c r="A18" t="s">
        <v>9</v>
      </c>
      <c r="B18" t="s">
        <v>7</v>
      </c>
      <c r="C18" s="2"/>
      <c r="D18" s="2" t="str">
        <f>$F$1</f>
        <v>d</v>
      </c>
      <c r="F18" s="5" t="s">
        <v>45</v>
      </c>
      <c r="H18" s="5" t="str">
        <f>$J$1</f>
        <v>g</v>
      </c>
      <c r="J18" s="5" t="str">
        <f>$F$3</f>
        <v>f</v>
      </c>
      <c r="K18"/>
      <c r="L18" s="2" t="str">
        <f>$F$1</f>
        <v>d</v>
      </c>
      <c r="N18"/>
      <c r="O18" s="46">
        <v>0.45833333333333331</v>
      </c>
      <c r="R18" s="254"/>
      <c r="S18" s="254"/>
      <c r="U18" s="163"/>
      <c r="Y18" s="163"/>
      <c r="AC18" s="163"/>
      <c r="AD18" s="163"/>
      <c r="AE18" s="163"/>
      <c r="AF18" s="163"/>
      <c r="AH18" s="252"/>
      <c r="AI18" s="252"/>
    </row>
    <row r="19" spans="1:48">
      <c r="A19" t="s">
        <v>20</v>
      </c>
      <c r="B19" t="s">
        <v>18</v>
      </c>
      <c r="C19" s="2"/>
      <c r="D19" s="2" t="str">
        <f>$F$2</f>
        <v>e</v>
      </c>
      <c r="F19" s="5" t="s">
        <v>45</v>
      </c>
      <c r="H19" s="5" t="str">
        <f>$F$3</f>
        <v>f</v>
      </c>
      <c r="J19" s="2" t="str">
        <f>$F$1</f>
        <v>d</v>
      </c>
      <c r="K19"/>
      <c r="N19"/>
      <c r="O19" s="2" t="s">
        <v>127</v>
      </c>
      <c r="R19" s="252"/>
      <c r="S19" s="252"/>
      <c r="U19" s="163"/>
      <c r="V19" s="163"/>
      <c r="W19" s="163"/>
      <c r="X19" s="163"/>
      <c r="Y19" s="163"/>
      <c r="Z19" s="163"/>
      <c r="AA19" s="163"/>
      <c r="AB19" s="163"/>
      <c r="AC19" s="163"/>
      <c r="AD19" s="163"/>
      <c r="AE19" s="163"/>
      <c r="AF19" s="163"/>
    </row>
    <row r="20" spans="1:48" ht="16.5" thickBot="1">
      <c r="A20" s="3"/>
      <c r="B20" s="3"/>
      <c r="C20" s="3"/>
      <c r="D20" s="4"/>
      <c r="E20" s="3"/>
      <c r="F20" s="4"/>
      <c r="G20" s="3"/>
      <c r="H20" s="4"/>
      <c r="I20" s="4"/>
      <c r="J20" s="4"/>
      <c r="K20" s="4"/>
      <c r="L20" s="4"/>
      <c r="M20" s="4"/>
      <c r="N20" s="4"/>
      <c r="O20" s="4"/>
      <c r="P20"/>
      <c r="R20" s="252"/>
      <c r="S20" s="252"/>
      <c r="U20" s="163"/>
    </row>
    <row r="21" spans="1:48">
      <c r="I21" s="2"/>
      <c r="P21"/>
      <c r="Q21" s="46"/>
      <c r="R21" s="252"/>
      <c r="S21" s="252"/>
      <c r="U21" s="163"/>
    </row>
    <row r="22" spans="1:48">
      <c r="A22" t="s">
        <v>7</v>
      </c>
      <c r="B22" t="s">
        <v>23</v>
      </c>
      <c r="C22" s="250" t="s">
        <v>1173</v>
      </c>
      <c r="D22" s="5" t="str">
        <f>$J$1</f>
        <v>g</v>
      </c>
      <c r="F22" s="164" t="s">
        <v>45</v>
      </c>
      <c r="H22" s="5" t="str">
        <f>$C$3</f>
        <v>c</v>
      </c>
      <c r="I22" s="164"/>
      <c r="J22" s="5" t="str">
        <f>$F$3</f>
        <v>f</v>
      </c>
      <c r="K22" s="164"/>
      <c r="L22" s="5" t="str">
        <f>$J$1</f>
        <v>g</v>
      </c>
      <c r="M22" s="164"/>
      <c r="N22" s="164"/>
      <c r="O22" s="166">
        <v>0.45833333333333331</v>
      </c>
      <c r="P22" s="163"/>
      <c r="Q22" s="164"/>
      <c r="R22" s="252"/>
      <c r="S22" s="252"/>
      <c r="U22" s="163"/>
    </row>
    <row r="23" spans="1:48">
      <c r="A23" t="s">
        <v>18</v>
      </c>
      <c r="B23" t="s">
        <v>9</v>
      </c>
      <c r="C23" s="163"/>
      <c r="D23" s="5" t="str">
        <f>$F$3</f>
        <v>f</v>
      </c>
      <c r="F23" s="164" t="s">
        <v>45</v>
      </c>
      <c r="H23" s="2" t="str">
        <f>$F$1</f>
        <v>d</v>
      </c>
      <c r="I23" s="164"/>
      <c r="J23" s="5" t="str">
        <f>$J$1</f>
        <v>g</v>
      </c>
      <c r="K23" s="164"/>
      <c r="L23" s="164"/>
      <c r="M23" s="164"/>
      <c r="N23" s="164"/>
      <c r="O23" s="164" t="s">
        <v>127</v>
      </c>
      <c r="P23" s="163"/>
      <c r="Q23" s="166"/>
      <c r="R23" s="252"/>
      <c r="S23" s="252"/>
      <c r="U23" s="163"/>
    </row>
    <row r="24" spans="1:48">
      <c r="C24" s="163"/>
      <c r="D24" s="163"/>
      <c r="E24" s="165"/>
      <c r="F24" s="163"/>
      <c r="G24" s="165"/>
      <c r="H24" s="163"/>
      <c r="I24" s="164"/>
      <c r="J24" s="164"/>
      <c r="K24" s="164"/>
      <c r="L24" s="164"/>
      <c r="M24" s="164"/>
      <c r="N24" s="164"/>
      <c r="O24" s="164"/>
      <c r="P24" s="163"/>
      <c r="Q24" s="164"/>
      <c r="R24" s="252"/>
      <c r="S24" s="252"/>
      <c r="U24" s="163"/>
    </row>
    <row r="25" spans="1:48">
      <c r="A25" t="s">
        <v>11</v>
      </c>
      <c r="B25" t="s">
        <v>13</v>
      </c>
      <c r="C25" s="163"/>
      <c r="D25" s="2" t="str">
        <f>$J$2</f>
        <v>h</v>
      </c>
      <c r="F25" s="164" t="s">
        <v>45</v>
      </c>
      <c r="H25" s="5" t="str">
        <f>$C$2</f>
        <v>b</v>
      </c>
      <c r="I25" s="164"/>
      <c r="J25" s="2" t="str">
        <f>$F$2</f>
        <v>e</v>
      </c>
      <c r="K25" s="164"/>
      <c r="L25" s="2" t="str">
        <f>$J$2</f>
        <v>h</v>
      </c>
      <c r="M25" s="164"/>
      <c r="N25" s="164"/>
      <c r="O25" s="166">
        <v>0.45833333333333331</v>
      </c>
      <c r="P25" s="163"/>
      <c r="Q25" s="167"/>
      <c r="R25" s="252"/>
      <c r="S25" s="252"/>
    </row>
    <row r="26" spans="1:48">
      <c r="A26" t="s">
        <v>20</v>
      </c>
      <c r="B26" t="s">
        <v>14</v>
      </c>
      <c r="C26" s="163"/>
      <c r="D26" s="2" t="str">
        <f>$F$2</f>
        <v>e</v>
      </c>
      <c r="F26" s="164" t="s">
        <v>45</v>
      </c>
      <c r="H26" s="2" t="str">
        <f>$C$1</f>
        <v>a</v>
      </c>
      <c r="I26" s="164"/>
      <c r="J26" s="2" t="str">
        <f>$J$2</f>
        <v>h</v>
      </c>
      <c r="K26" s="164"/>
      <c r="L26" s="164"/>
      <c r="M26" s="164"/>
      <c r="N26" s="164"/>
      <c r="O26" s="164" t="s">
        <v>127</v>
      </c>
      <c r="P26" s="163"/>
      <c r="Q26" s="167"/>
      <c r="R26" s="252"/>
      <c r="S26" s="252"/>
    </row>
    <row r="27" spans="1:48" thickBot="1">
      <c r="A27" s="3"/>
      <c r="B27" s="3"/>
      <c r="C27" s="200"/>
      <c r="D27" s="200"/>
      <c r="E27" s="200"/>
      <c r="F27" s="200"/>
      <c r="G27" s="200"/>
      <c r="H27" s="200"/>
      <c r="I27" s="201"/>
      <c r="J27" s="201"/>
      <c r="K27" s="201"/>
      <c r="L27" s="201"/>
      <c r="M27" s="201"/>
      <c r="N27" s="201"/>
      <c r="O27" s="201"/>
      <c r="P27" s="163"/>
      <c r="Q27" s="167"/>
      <c r="R27" s="254"/>
      <c r="S27" s="254"/>
    </row>
    <row r="28" spans="1:48">
      <c r="C28" s="163"/>
      <c r="D28" s="163"/>
      <c r="E28" s="165"/>
      <c r="F28" s="163"/>
      <c r="G28" s="165"/>
      <c r="H28" s="163"/>
      <c r="I28" s="164"/>
      <c r="J28" s="164"/>
      <c r="K28" s="164"/>
      <c r="L28" s="164"/>
      <c r="M28" s="164"/>
      <c r="N28" s="164"/>
      <c r="O28" s="164"/>
      <c r="P28" s="163"/>
      <c r="Q28" s="166"/>
      <c r="V28">
        <v>1</v>
      </c>
      <c r="Z28">
        <v>2</v>
      </c>
      <c r="AD28">
        <v>3</v>
      </c>
      <c r="AH28">
        <v>4</v>
      </c>
      <c r="AL28">
        <v>5</v>
      </c>
      <c r="AP28">
        <v>6</v>
      </c>
      <c r="AT28">
        <v>7</v>
      </c>
    </row>
    <row r="29" spans="1:48">
      <c r="A29" t="s">
        <v>18</v>
      </c>
      <c r="B29" t="s">
        <v>14</v>
      </c>
      <c r="C29" s="250" t="s">
        <v>1172</v>
      </c>
      <c r="D29" s="5" t="str">
        <f>$F$3</f>
        <v>f</v>
      </c>
      <c r="F29" s="164" t="s">
        <v>45</v>
      </c>
      <c r="H29" s="2" t="str">
        <f>$C$1</f>
        <v>a</v>
      </c>
      <c r="I29" s="164"/>
      <c r="J29" s="5" t="str">
        <f>$J$1</f>
        <v>g</v>
      </c>
      <c r="K29" s="164"/>
      <c r="L29" s="5" t="str">
        <f>$F$3</f>
        <v>f</v>
      </c>
      <c r="M29" s="164"/>
      <c r="N29" s="164"/>
      <c r="O29" s="166">
        <v>0.45833333333333331</v>
      </c>
      <c r="P29" s="163"/>
      <c r="Q29" s="164"/>
    </row>
    <row r="30" spans="1:48">
      <c r="A30" t="s">
        <v>7</v>
      </c>
      <c r="B30" t="s">
        <v>20</v>
      </c>
      <c r="C30" s="163"/>
      <c r="D30" s="5" t="str">
        <f>$J$1</f>
        <v>g</v>
      </c>
      <c r="F30" s="164" t="s">
        <v>45</v>
      </c>
      <c r="H30" s="2" t="str">
        <f>$F$2</f>
        <v>e</v>
      </c>
      <c r="I30" s="164"/>
      <c r="J30" s="5" t="str">
        <f>$F$3</f>
        <v>f</v>
      </c>
      <c r="K30" s="164"/>
      <c r="L30" s="164"/>
      <c r="M30" s="164"/>
      <c r="N30" s="164"/>
      <c r="O30" s="164" t="s">
        <v>127</v>
      </c>
      <c r="P30" s="163"/>
      <c r="Q30" s="166"/>
      <c r="V30" t="s">
        <v>13</v>
      </c>
      <c r="W30" t="s">
        <v>7</v>
      </c>
      <c r="X30" t="s">
        <v>946</v>
      </c>
      <c r="Z30" t="s">
        <v>14</v>
      </c>
      <c r="AA30" t="s">
        <v>13</v>
      </c>
      <c r="AB30" t="s">
        <v>946</v>
      </c>
      <c r="AD30" t="s">
        <v>7</v>
      </c>
      <c r="AE30" t="s">
        <v>23</v>
      </c>
      <c r="AF30" t="s">
        <v>946</v>
      </c>
      <c r="AH30" t="s">
        <v>18</v>
      </c>
      <c r="AI30" t="s">
        <v>14</v>
      </c>
      <c r="AJ30" t="s">
        <v>946</v>
      </c>
      <c r="AL30" t="s">
        <v>14</v>
      </c>
      <c r="AM30" t="s">
        <v>23</v>
      </c>
      <c r="AN30" t="s">
        <v>946</v>
      </c>
      <c r="AP30" t="s">
        <v>7</v>
      </c>
      <c r="AQ30" t="s">
        <v>14</v>
      </c>
      <c r="AR30" t="s">
        <v>946</v>
      </c>
      <c r="AT30" t="s">
        <v>23</v>
      </c>
      <c r="AU30" t="s">
        <v>20</v>
      </c>
      <c r="AV30" t="s">
        <v>946</v>
      </c>
    </row>
    <row r="31" spans="1:48">
      <c r="C31" s="163"/>
      <c r="D31" s="163"/>
      <c r="E31" s="165"/>
      <c r="F31" s="163"/>
      <c r="G31" s="165"/>
      <c r="H31" s="163"/>
      <c r="I31" s="164"/>
      <c r="J31" s="164"/>
      <c r="K31" s="164"/>
      <c r="L31" s="164"/>
      <c r="M31" s="164"/>
      <c r="N31" s="164"/>
      <c r="O31" s="164"/>
      <c r="P31" s="163"/>
      <c r="Q31" s="164"/>
      <c r="V31" t="s">
        <v>14</v>
      </c>
      <c r="W31" t="s">
        <v>11</v>
      </c>
      <c r="Z31" t="s">
        <v>23</v>
      </c>
      <c r="AA31" t="s">
        <v>11</v>
      </c>
      <c r="AD31" t="s">
        <v>18</v>
      </c>
      <c r="AE31" t="s">
        <v>9</v>
      </c>
      <c r="AH31" t="s">
        <v>7</v>
      </c>
      <c r="AI31" t="s">
        <v>20</v>
      </c>
      <c r="AL31" t="s">
        <v>13</v>
      </c>
      <c r="AM31" t="s">
        <v>9</v>
      </c>
      <c r="AP31" t="s">
        <v>11</v>
      </c>
      <c r="AQ31" t="s">
        <v>18</v>
      </c>
      <c r="AT31" t="s">
        <v>14</v>
      </c>
      <c r="AU31" t="s">
        <v>9</v>
      </c>
    </row>
    <row r="32" spans="1:48">
      <c r="A32" t="s">
        <v>9</v>
      </c>
      <c r="B32" t="s">
        <v>11</v>
      </c>
      <c r="C32" s="163"/>
      <c r="D32" s="2" t="str">
        <f>$F$1</f>
        <v>d</v>
      </c>
      <c r="F32" s="164" t="s">
        <v>45</v>
      </c>
      <c r="H32" s="164" t="str">
        <f>$J$2</f>
        <v>h</v>
      </c>
      <c r="I32" s="164"/>
      <c r="J32" s="5" t="str">
        <f>$C$2</f>
        <v>b</v>
      </c>
      <c r="K32" s="164"/>
      <c r="L32" s="2" t="str">
        <f>$F$1</f>
        <v>d</v>
      </c>
      <c r="M32" s="164"/>
      <c r="N32" s="164"/>
      <c r="O32" s="166">
        <v>0.45833333333333331</v>
      </c>
      <c r="P32" s="163"/>
      <c r="Q32" s="166"/>
    </row>
    <row r="33" spans="1:48">
      <c r="A33" t="s">
        <v>23</v>
      </c>
      <c r="B33" t="s">
        <v>13</v>
      </c>
      <c r="C33" s="163"/>
      <c r="D33" s="5" t="str">
        <f>$C$3</f>
        <v>c</v>
      </c>
      <c r="E33" s="5"/>
      <c r="F33" s="164" t="s">
        <v>45</v>
      </c>
      <c r="H33" s="5" t="str">
        <f>$C$2</f>
        <v>b</v>
      </c>
      <c r="I33" s="164"/>
      <c r="J33" s="2" t="str">
        <f>$F$1</f>
        <v>d</v>
      </c>
      <c r="K33" s="164"/>
      <c r="L33" s="164"/>
      <c r="M33" s="164"/>
      <c r="N33" s="164"/>
      <c r="O33" s="164" t="s">
        <v>127</v>
      </c>
      <c r="P33" s="163"/>
      <c r="Q33" s="164"/>
      <c r="V33" t="s">
        <v>23</v>
      </c>
      <c r="W33" t="s">
        <v>18</v>
      </c>
      <c r="X33" t="s">
        <v>946</v>
      </c>
      <c r="Z33" t="s">
        <v>9</v>
      </c>
      <c r="AA33" t="s">
        <v>7</v>
      </c>
      <c r="AB33" t="s">
        <v>946</v>
      </c>
      <c r="AD33" t="s">
        <v>11</v>
      </c>
      <c r="AE33" t="s">
        <v>13</v>
      </c>
      <c r="AF33" t="s">
        <v>946</v>
      </c>
      <c r="AH33" t="s">
        <v>9</v>
      </c>
      <c r="AI33" t="s">
        <v>11</v>
      </c>
      <c r="AJ33" t="s">
        <v>946</v>
      </c>
      <c r="AL33" t="s">
        <v>20</v>
      </c>
      <c r="AM33" t="s">
        <v>11</v>
      </c>
      <c r="AN33" t="s">
        <v>946</v>
      </c>
      <c r="AP33" t="s">
        <v>13</v>
      </c>
      <c r="AQ33" t="s">
        <v>20</v>
      </c>
      <c r="AR33" t="s">
        <v>946</v>
      </c>
      <c r="AT33" t="s">
        <v>11</v>
      </c>
      <c r="AU33" t="s">
        <v>7</v>
      </c>
      <c r="AV33" t="s">
        <v>946</v>
      </c>
    </row>
    <row r="34" spans="1:48" ht="16.5" thickBot="1">
      <c r="A34" s="3"/>
      <c r="B34" s="3"/>
      <c r="C34" s="200"/>
      <c r="D34" s="200"/>
      <c r="E34" s="202"/>
      <c r="F34" s="200"/>
      <c r="G34" s="202"/>
      <c r="H34" s="200"/>
      <c r="I34" s="200"/>
      <c r="J34" s="201"/>
      <c r="K34" s="201"/>
      <c r="L34" s="201"/>
      <c r="M34" s="201"/>
      <c r="N34" s="201"/>
      <c r="O34" s="201"/>
      <c r="P34" s="163"/>
      <c r="Q34" s="166"/>
      <c r="V34" t="s">
        <v>20</v>
      </c>
      <c r="W34" t="s">
        <v>9</v>
      </c>
      <c r="Z34" t="s">
        <v>20</v>
      </c>
      <c r="AA34" t="s">
        <v>18</v>
      </c>
      <c r="AD34" t="s">
        <v>20</v>
      </c>
      <c r="AE34" t="s">
        <v>14</v>
      </c>
      <c r="AH34" t="s">
        <v>23</v>
      </c>
      <c r="AI34" t="s">
        <v>13</v>
      </c>
      <c r="AL34" t="s">
        <v>7</v>
      </c>
      <c r="AM34" t="s">
        <v>18</v>
      </c>
      <c r="AP34" t="s">
        <v>9</v>
      </c>
      <c r="AQ34" t="s">
        <v>23</v>
      </c>
      <c r="AT34" t="s">
        <v>18</v>
      </c>
      <c r="AU34" t="s">
        <v>13</v>
      </c>
    </row>
    <row r="35" spans="1:48">
      <c r="C35" s="163"/>
      <c r="D35" s="163"/>
      <c r="E35" s="165"/>
      <c r="F35" s="163"/>
      <c r="G35" s="165"/>
      <c r="H35" s="163"/>
      <c r="I35" s="164"/>
      <c r="J35" s="164"/>
      <c r="K35" s="164"/>
      <c r="L35" s="164"/>
      <c r="M35" s="164"/>
      <c r="N35" s="164"/>
      <c r="O35" s="164"/>
      <c r="P35" s="163"/>
      <c r="Q35" s="166"/>
    </row>
    <row r="36" spans="1:48">
      <c r="A36" t="s">
        <v>14</v>
      </c>
      <c r="B36" t="s">
        <v>23</v>
      </c>
      <c r="C36" s="250" t="s">
        <v>1171</v>
      </c>
      <c r="D36" s="2" t="str">
        <f>$C$1</f>
        <v>a</v>
      </c>
      <c r="E36" s="165"/>
      <c r="F36" s="164" t="s">
        <v>45</v>
      </c>
      <c r="G36" s="165"/>
      <c r="H36" s="5" t="str">
        <f>$C$3</f>
        <v>c</v>
      </c>
      <c r="I36" s="164"/>
      <c r="J36" s="2" t="str">
        <f>$F$1</f>
        <v>d</v>
      </c>
      <c r="K36" s="164"/>
      <c r="L36" s="2" t="str">
        <f>$C$1</f>
        <v>a</v>
      </c>
      <c r="M36" s="164"/>
      <c r="N36" s="164"/>
      <c r="O36" s="166">
        <v>0.45833333333333331</v>
      </c>
      <c r="P36" s="164"/>
      <c r="Q36" s="164"/>
    </row>
    <row r="37" spans="1:48">
      <c r="A37" t="s">
        <v>13</v>
      </c>
      <c r="B37" t="s">
        <v>9</v>
      </c>
      <c r="C37" s="163"/>
      <c r="D37" s="5" t="str">
        <f>$C$2</f>
        <v>b</v>
      </c>
      <c r="E37" s="165"/>
      <c r="F37" s="164" t="s">
        <v>45</v>
      </c>
      <c r="G37" s="165"/>
      <c r="H37" s="2" t="str">
        <f>$F$1</f>
        <v>d</v>
      </c>
      <c r="I37" s="164"/>
      <c r="J37" s="2" t="str">
        <f>$C$1</f>
        <v>a</v>
      </c>
      <c r="K37" s="164"/>
      <c r="L37" s="164"/>
      <c r="M37" s="164"/>
      <c r="N37" s="164"/>
      <c r="O37" s="164" t="s">
        <v>127</v>
      </c>
      <c r="P37" s="164"/>
      <c r="Q37" s="166"/>
    </row>
    <row r="38" spans="1:48">
      <c r="C38" s="163"/>
      <c r="D38" s="163"/>
      <c r="E38" s="165"/>
      <c r="F38" s="163"/>
      <c r="G38" s="165"/>
      <c r="H38" s="163"/>
      <c r="I38" s="164"/>
      <c r="J38" s="164"/>
      <c r="K38" s="164"/>
      <c r="L38" s="164"/>
      <c r="M38" s="164"/>
      <c r="N38" s="164"/>
      <c r="O38" s="164"/>
      <c r="P38" s="164"/>
      <c r="Q38" s="164"/>
    </row>
    <row r="39" spans="1:48">
      <c r="A39" t="s">
        <v>20</v>
      </c>
      <c r="B39" t="s">
        <v>11</v>
      </c>
      <c r="C39" s="163"/>
      <c r="D39" s="2" t="str">
        <f>$F$2</f>
        <v>e</v>
      </c>
      <c r="E39" s="165"/>
      <c r="F39" s="164" t="s">
        <v>45</v>
      </c>
      <c r="G39" s="165"/>
      <c r="H39" s="2" t="str">
        <f>$J$2</f>
        <v>h</v>
      </c>
      <c r="I39" s="164"/>
      <c r="J39" s="5" t="str">
        <f>$J$1</f>
        <v>g</v>
      </c>
      <c r="K39" s="164"/>
      <c r="L39" s="2" t="str">
        <f>$F$2</f>
        <v>e</v>
      </c>
      <c r="M39" s="164"/>
      <c r="N39" s="164"/>
      <c r="O39" s="166">
        <v>0.45833333333333331</v>
      </c>
      <c r="P39" s="164"/>
      <c r="Q39" s="166"/>
    </row>
    <row r="40" spans="1:48">
      <c r="A40" t="s">
        <v>7</v>
      </c>
      <c r="B40" t="s">
        <v>18</v>
      </c>
      <c r="D40" s="5" t="str">
        <f>$J$1</f>
        <v>g</v>
      </c>
      <c r="E40" s="165"/>
      <c r="F40" s="164" t="s">
        <v>45</v>
      </c>
      <c r="G40" s="165"/>
      <c r="H40" s="5" t="str">
        <f>$F$3</f>
        <v>f</v>
      </c>
      <c r="I40" s="2"/>
      <c r="J40" s="2" t="str">
        <f>$F$2</f>
        <v>e</v>
      </c>
      <c r="O40" s="2" t="s">
        <v>127</v>
      </c>
      <c r="Q40" s="2"/>
    </row>
    <row r="41" spans="1:48" thickBot="1">
      <c r="A41" s="3"/>
      <c r="B41" s="3"/>
      <c r="C41" s="3"/>
      <c r="D41" s="3"/>
      <c r="E41" s="3"/>
      <c r="F41" s="3"/>
      <c r="G41" s="3"/>
      <c r="H41" s="3"/>
      <c r="I41" s="3"/>
      <c r="J41" s="4"/>
      <c r="K41" s="4"/>
      <c r="L41" s="4"/>
      <c r="M41" s="4"/>
      <c r="N41" s="4"/>
      <c r="O41" s="4"/>
      <c r="P41"/>
      <c r="Q41" s="46"/>
    </row>
    <row r="42" spans="1:48">
      <c r="C42" s="163"/>
      <c r="D42" s="163"/>
      <c r="E42" s="165"/>
      <c r="F42" s="163"/>
      <c r="G42" s="165"/>
      <c r="H42" s="163"/>
      <c r="I42" s="164"/>
      <c r="J42" s="164"/>
      <c r="K42" s="164"/>
      <c r="L42" s="164"/>
      <c r="M42" s="164"/>
      <c r="N42" s="164"/>
      <c r="O42" s="164"/>
      <c r="P42" s="163"/>
      <c r="Q42" s="166"/>
    </row>
    <row r="43" spans="1:48">
      <c r="A43" t="s">
        <v>7</v>
      </c>
      <c r="B43" t="s">
        <v>14</v>
      </c>
      <c r="C43" s="250" t="s">
        <v>1174</v>
      </c>
      <c r="D43" s="5" t="str">
        <f>$J$1</f>
        <v>g</v>
      </c>
      <c r="E43" s="165"/>
      <c r="F43" s="164" t="s">
        <v>45</v>
      </c>
      <c r="G43" s="165"/>
      <c r="H43" s="2" t="str">
        <f>$C$1</f>
        <v>a</v>
      </c>
      <c r="I43" s="164"/>
      <c r="J43" s="2" t="str">
        <f>$J$2</f>
        <v>h</v>
      </c>
      <c r="K43" s="164"/>
      <c r="L43" s="5" t="str">
        <f>$J$1</f>
        <v>g</v>
      </c>
      <c r="M43" s="164"/>
      <c r="N43" s="164"/>
      <c r="O43" s="166">
        <v>0.45833333333333331</v>
      </c>
      <c r="P43" s="164"/>
      <c r="Q43" s="164"/>
    </row>
    <row r="44" spans="1:48">
      <c r="A44" t="s">
        <v>11</v>
      </c>
      <c r="B44" t="s">
        <v>18</v>
      </c>
      <c r="C44" s="163"/>
      <c r="D44" s="2" t="str">
        <f>$J$2</f>
        <v>h</v>
      </c>
      <c r="E44" s="165"/>
      <c r="F44" s="164" t="s">
        <v>45</v>
      </c>
      <c r="G44" s="165"/>
      <c r="H44" s="5" t="str">
        <f>$F$3</f>
        <v>f</v>
      </c>
      <c r="I44" s="164"/>
      <c r="J44" s="5" t="str">
        <f>$J$1</f>
        <v>g</v>
      </c>
      <c r="K44" s="164"/>
      <c r="L44" s="164"/>
      <c r="M44" s="164"/>
      <c r="N44" s="164"/>
      <c r="O44" s="164" t="s">
        <v>127</v>
      </c>
      <c r="P44" s="164"/>
      <c r="Q44" s="166"/>
    </row>
    <row r="45" spans="1:48">
      <c r="C45" s="163"/>
      <c r="D45" s="163"/>
      <c r="E45" s="165"/>
      <c r="F45" s="163"/>
      <c r="G45" s="165"/>
      <c r="H45" s="163"/>
      <c r="I45" s="164"/>
      <c r="J45" s="164"/>
      <c r="K45" s="164"/>
      <c r="L45" s="164"/>
      <c r="M45" s="164"/>
      <c r="N45" s="164"/>
      <c r="O45" s="164"/>
      <c r="P45" s="164"/>
      <c r="Q45" s="164"/>
    </row>
    <row r="46" spans="1:48">
      <c r="A46" t="s">
        <v>13</v>
      </c>
      <c r="B46" t="s">
        <v>20</v>
      </c>
      <c r="C46" s="163"/>
      <c r="D46" s="5" t="str">
        <f>$C$2</f>
        <v>b</v>
      </c>
      <c r="E46" s="165"/>
      <c r="F46" s="164" t="s">
        <v>45</v>
      </c>
      <c r="G46" s="165"/>
      <c r="H46" s="2" t="str">
        <f>$F$2</f>
        <v>e</v>
      </c>
      <c r="I46" s="164"/>
      <c r="J46" s="5" t="str">
        <f>$C$3</f>
        <v>c</v>
      </c>
      <c r="K46" s="164"/>
      <c r="L46" s="5" t="str">
        <f>$C$2</f>
        <v>b</v>
      </c>
      <c r="M46" s="164"/>
      <c r="N46" s="164"/>
      <c r="O46" s="166">
        <v>0.45833333333333331</v>
      </c>
      <c r="P46" s="164"/>
      <c r="Q46" s="166"/>
      <c r="R46" s="163"/>
      <c r="S46" s="249"/>
    </row>
    <row r="47" spans="1:48">
      <c r="A47" t="s">
        <v>9</v>
      </c>
      <c r="B47" t="s">
        <v>23</v>
      </c>
      <c r="D47" s="2" t="str">
        <f>$F$1</f>
        <v>d</v>
      </c>
      <c r="E47" s="165"/>
      <c r="F47" s="164" t="s">
        <v>45</v>
      </c>
      <c r="G47" s="165"/>
      <c r="H47" s="5" t="str">
        <f>$C$3</f>
        <v>c</v>
      </c>
      <c r="I47" s="2"/>
      <c r="J47" s="5" t="str">
        <f>$C$2</f>
        <v>b</v>
      </c>
      <c r="O47" s="2" t="s">
        <v>127</v>
      </c>
      <c r="Q47" s="2"/>
      <c r="R47" s="163"/>
      <c r="S47" s="249"/>
    </row>
    <row r="48" spans="1:48" thickBot="1">
      <c r="A48" s="3"/>
      <c r="B48" s="3"/>
      <c r="C48" s="3"/>
      <c r="D48" s="3"/>
      <c r="E48" s="3"/>
      <c r="F48" s="3"/>
      <c r="G48" s="3"/>
      <c r="H48" s="3"/>
      <c r="I48" s="3"/>
      <c r="J48" s="4"/>
      <c r="K48" s="4"/>
      <c r="L48" s="4"/>
      <c r="M48" s="4"/>
      <c r="N48" s="4"/>
      <c r="O48" s="4"/>
      <c r="P48"/>
      <c r="Q48" s="46"/>
      <c r="R48" s="163"/>
      <c r="S48" s="249"/>
    </row>
    <row r="49" spans="1:48">
      <c r="C49" s="163"/>
      <c r="D49" s="163"/>
      <c r="E49" s="165"/>
      <c r="F49" s="163"/>
      <c r="G49" s="165"/>
      <c r="H49" s="163"/>
      <c r="I49" s="164"/>
      <c r="J49" s="164"/>
      <c r="K49" s="164"/>
      <c r="L49" s="164"/>
      <c r="M49" s="164"/>
      <c r="N49" s="164"/>
      <c r="O49" s="164"/>
      <c r="P49" s="163"/>
      <c r="Q49" s="166"/>
      <c r="R49" s="163"/>
      <c r="S49" s="17"/>
    </row>
    <row r="50" spans="1:48">
      <c r="A50" t="s">
        <v>23</v>
      </c>
      <c r="B50" t="s">
        <v>20</v>
      </c>
      <c r="C50" s="250" t="s">
        <v>1175</v>
      </c>
      <c r="D50" s="5" t="str">
        <f>$C$3</f>
        <v>c</v>
      </c>
      <c r="E50" s="165"/>
      <c r="F50" s="164" t="s">
        <v>45</v>
      </c>
      <c r="G50" s="165"/>
      <c r="H50" s="2" t="str">
        <f>$F$2</f>
        <v>e</v>
      </c>
      <c r="I50" s="164"/>
      <c r="J50" s="2" t="str">
        <f>$C$1</f>
        <v>a</v>
      </c>
      <c r="K50" s="164"/>
      <c r="L50" s="5" t="str">
        <f>$C$3</f>
        <v>c</v>
      </c>
      <c r="M50" s="164"/>
      <c r="N50" s="164"/>
      <c r="O50" s="166">
        <v>0.45833333333333331</v>
      </c>
      <c r="P50" s="164"/>
      <c r="Q50" s="164"/>
      <c r="R50" s="163"/>
      <c r="S50" s="249"/>
    </row>
    <row r="51" spans="1:48">
      <c r="A51" t="s">
        <v>14</v>
      </c>
      <c r="B51" t="s">
        <v>9</v>
      </c>
      <c r="C51" s="163"/>
      <c r="D51" s="2" t="str">
        <f>$C$1</f>
        <v>a</v>
      </c>
      <c r="E51" s="165"/>
      <c r="F51" s="164" t="s">
        <v>45</v>
      </c>
      <c r="G51" s="165"/>
      <c r="H51" s="2" t="str">
        <f>$F$1</f>
        <v>d</v>
      </c>
      <c r="I51" s="164"/>
      <c r="J51" s="5" t="str">
        <f>$C$3</f>
        <v>c</v>
      </c>
      <c r="K51" s="164"/>
      <c r="L51" s="164"/>
      <c r="M51" s="164"/>
      <c r="N51" s="164"/>
      <c r="O51" s="164" t="s">
        <v>127</v>
      </c>
      <c r="P51" s="164"/>
      <c r="Q51" s="166"/>
      <c r="R51" s="163"/>
      <c r="S51" s="17"/>
    </row>
    <row r="52" spans="1:48">
      <c r="C52" s="163"/>
      <c r="D52" s="163"/>
      <c r="E52" s="165"/>
      <c r="F52" s="163"/>
      <c r="G52" s="165"/>
      <c r="H52" s="163"/>
      <c r="I52" s="164"/>
      <c r="J52" s="164"/>
      <c r="K52" s="164"/>
      <c r="L52" s="164"/>
      <c r="M52" s="164"/>
      <c r="N52" s="164"/>
      <c r="O52" s="164"/>
      <c r="P52" s="164"/>
      <c r="Q52" s="164"/>
      <c r="S52" s="17"/>
    </row>
    <row r="53" spans="1:48">
      <c r="A53" t="s">
        <v>11</v>
      </c>
      <c r="B53" t="s">
        <v>7</v>
      </c>
      <c r="C53" s="163"/>
      <c r="D53" s="2" t="str">
        <f>$J$2</f>
        <v>h</v>
      </c>
      <c r="E53" s="165"/>
      <c r="F53" s="164" t="s">
        <v>45</v>
      </c>
      <c r="G53" s="165"/>
      <c r="H53" s="5" t="str">
        <f>$J$1</f>
        <v>g</v>
      </c>
      <c r="I53" s="164"/>
      <c r="J53" s="5" t="str">
        <f>$F$3</f>
        <v>f</v>
      </c>
      <c r="K53" s="164"/>
      <c r="L53" s="2" t="str">
        <f>$J$2</f>
        <v>h</v>
      </c>
      <c r="M53" s="164"/>
      <c r="N53" s="164"/>
      <c r="O53" s="166">
        <v>0.45833333333333331</v>
      </c>
      <c r="P53" s="164"/>
      <c r="Q53" s="166"/>
      <c r="R53" s="163"/>
      <c r="S53" s="249"/>
    </row>
    <row r="54" spans="1:48">
      <c r="A54" t="s">
        <v>18</v>
      </c>
      <c r="B54" t="s">
        <v>13</v>
      </c>
      <c r="D54" s="5" t="str">
        <f>$F$3</f>
        <v>f</v>
      </c>
      <c r="E54" s="165"/>
      <c r="F54" s="164" t="s">
        <v>45</v>
      </c>
      <c r="G54" s="165"/>
      <c r="H54" s="5" t="str">
        <f>$C$2</f>
        <v>b</v>
      </c>
      <c r="I54" s="2"/>
      <c r="J54" s="2" t="str">
        <f>$J$2</f>
        <v>h</v>
      </c>
      <c r="O54" s="2" t="s">
        <v>127</v>
      </c>
      <c r="Q54" s="2"/>
      <c r="R54" s="163"/>
      <c r="S54" s="249"/>
      <c r="V54" s="163"/>
      <c r="W54" s="163"/>
      <c r="X54" s="163"/>
      <c r="Y54" s="163"/>
      <c r="Z54" s="163"/>
      <c r="AA54" s="163"/>
      <c r="AB54" s="163"/>
      <c r="AC54" s="163"/>
      <c r="AD54" s="163"/>
      <c r="AE54" s="163"/>
      <c r="AF54" s="163"/>
      <c r="AG54" s="163"/>
      <c r="AH54" s="163"/>
      <c r="AI54" s="163"/>
      <c r="AJ54" s="163"/>
      <c r="AK54" s="163"/>
      <c r="AL54" s="163"/>
      <c r="AM54" s="163"/>
      <c r="AN54" s="163"/>
      <c r="AO54" s="163"/>
      <c r="AP54" s="163"/>
      <c r="AQ54" s="163"/>
      <c r="AR54" s="163"/>
      <c r="AS54" s="163"/>
      <c r="AT54" s="163"/>
      <c r="AU54" s="163"/>
      <c r="AV54" s="163"/>
    </row>
    <row r="55" spans="1:48" thickBot="1">
      <c r="A55" s="3"/>
      <c r="B55" s="3"/>
      <c r="C55" s="3"/>
      <c r="D55" s="3"/>
      <c r="E55" s="3"/>
      <c r="F55" s="3"/>
      <c r="G55" s="3"/>
      <c r="H55" s="3"/>
      <c r="I55" s="3"/>
      <c r="J55" s="4"/>
      <c r="K55" s="4"/>
      <c r="L55" s="4"/>
      <c r="M55" s="4"/>
      <c r="N55" s="4"/>
      <c r="O55" s="4"/>
      <c r="P55"/>
      <c r="Q55" s="46"/>
      <c r="R55" s="163"/>
      <c r="S55" s="249"/>
      <c r="AK55" s="163"/>
      <c r="AL55" s="163"/>
      <c r="AM55" s="163"/>
      <c r="AN55" s="163"/>
      <c r="AO55" s="163"/>
      <c r="AP55" s="163"/>
      <c r="AQ55" s="163"/>
      <c r="AR55" s="163"/>
      <c r="AS55" s="163"/>
      <c r="AT55" s="163"/>
      <c r="AU55" s="163"/>
      <c r="AV55" s="163"/>
    </row>
    <row r="56" spans="1:48">
      <c r="C56" s="163"/>
      <c r="D56" s="163"/>
      <c r="E56" s="165"/>
      <c r="F56" s="163"/>
      <c r="G56" s="165"/>
      <c r="H56" s="163"/>
      <c r="I56" s="164"/>
      <c r="J56" s="164"/>
      <c r="K56" s="164"/>
      <c r="L56" s="164"/>
      <c r="M56" s="164"/>
      <c r="N56" s="164"/>
      <c r="O56" s="164"/>
      <c r="P56"/>
      <c r="Q56" s="2"/>
    </row>
    <row r="57" spans="1:48">
      <c r="A57" t="s">
        <v>974</v>
      </c>
      <c r="B57" t="s">
        <v>976</v>
      </c>
      <c r="C57" s="279" t="s">
        <v>1176</v>
      </c>
      <c r="D57" s="278"/>
      <c r="E57" s="277"/>
      <c r="F57" s="280" t="s">
        <v>45</v>
      </c>
      <c r="G57" s="277"/>
      <c r="H57" s="278"/>
      <c r="I57" s="278"/>
      <c r="J57" s="278"/>
      <c r="K57" s="278"/>
      <c r="L57" s="278"/>
      <c r="M57" s="278"/>
      <c r="N57" s="278"/>
      <c r="O57" s="281">
        <v>0.45833333333333331</v>
      </c>
      <c r="Q57" s="2"/>
    </row>
    <row r="58" spans="1:48">
      <c r="A58" t="s">
        <v>973</v>
      </c>
      <c r="B58" t="s">
        <v>975</v>
      </c>
      <c r="C58" s="276"/>
      <c r="D58" s="278"/>
      <c r="E58" s="277"/>
      <c r="F58" s="278" t="s">
        <v>45</v>
      </c>
      <c r="G58" s="277"/>
      <c r="H58" s="278"/>
      <c r="I58" s="278"/>
      <c r="J58" s="278"/>
      <c r="K58" s="278"/>
      <c r="L58" s="278"/>
      <c r="M58" s="278"/>
      <c r="N58" s="278"/>
      <c r="O58" s="278" t="s">
        <v>127</v>
      </c>
    </row>
    <row r="59" spans="1:48">
      <c r="C59" s="303" t="s">
        <v>1179</v>
      </c>
      <c r="D59" s="276"/>
      <c r="E59" s="277"/>
      <c r="F59" s="276"/>
      <c r="G59" s="277"/>
      <c r="H59" s="276"/>
      <c r="I59" s="278"/>
      <c r="J59" s="278"/>
      <c r="K59" s="278"/>
      <c r="L59" s="278"/>
      <c r="M59" s="278"/>
      <c r="N59" s="278"/>
      <c r="O59" s="278"/>
    </row>
    <row r="60" spans="1:48">
      <c r="A60" t="s">
        <v>978</v>
      </c>
      <c r="B60" t="s">
        <v>980</v>
      </c>
      <c r="C60" s="276"/>
      <c r="D60" s="276"/>
      <c r="E60" s="277"/>
      <c r="F60" s="278" t="s">
        <v>45</v>
      </c>
      <c r="G60" s="277"/>
      <c r="H60" s="278"/>
      <c r="I60" s="278"/>
      <c r="J60" s="278"/>
      <c r="K60" s="278"/>
      <c r="L60" s="276"/>
      <c r="M60" s="278"/>
      <c r="N60" s="278"/>
      <c r="O60" s="281">
        <v>0.45833333333333331</v>
      </c>
    </row>
    <row r="61" spans="1:48">
      <c r="A61" t="s">
        <v>977</v>
      </c>
      <c r="B61" t="s">
        <v>979</v>
      </c>
      <c r="C61" s="276"/>
      <c r="D61" s="278"/>
      <c r="E61" s="277"/>
      <c r="F61" s="278" t="s">
        <v>45</v>
      </c>
      <c r="G61" s="277"/>
      <c r="H61" s="278"/>
      <c r="I61" s="278"/>
      <c r="J61" s="276"/>
      <c r="K61" s="278"/>
      <c r="L61" s="278"/>
      <c r="M61" s="278"/>
      <c r="N61" s="278"/>
      <c r="O61" s="278" t="s">
        <v>127</v>
      </c>
    </row>
    <row r="62" spans="1:48" thickBot="1">
      <c r="A62" s="3"/>
      <c r="B62" s="3"/>
      <c r="C62" s="3"/>
      <c r="D62" s="3"/>
      <c r="E62" s="3"/>
      <c r="F62" s="3"/>
      <c r="G62" s="3"/>
      <c r="H62" s="3"/>
      <c r="I62" s="3"/>
      <c r="J62" s="4"/>
      <c r="K62" s="4"/>
      <c r="L62" s="4"/>
      <c r="M62" s="4"/>
      <c r="N62" s="4"/>
      <c r="O62" s="4"/>
      <c r="P62"/>
    </row>
    <row r="63" spans="1:48">
      <c r="A63" s="245"/>
      <c r="B63" s="245"/>
      <c r="C63" s="163"/>
      <c r="D63" s="278"/>
      <c r="E63" s="277"/>
      <c r="F63" s="278"/>
      <c r="G63" s="277"/>
      <c r="H63" s="278"/>
      <c r="I63" s="278"/>
      <c r="J63" s="278"/>
      <c r="K63" s="164"/>
      <c r="L63" s="164"/>
      <c r="M63" s="164"/>
      <c r="N63" s="164"/>
      <c r="O63" s="164"/>
      <c r="P63"/>
    </row>
    <row r="64" spans="1:48">
      <c r="A64" t="s">
        <v>976</v>
      </c>
      <c r="B64" t="s">
        <v>975</v>
      </c>
      <c r="C64" s="279" t="s">
        <v>1177</v>
      </c>
      <c r="D64" s="278"/>
      <c r="E64" s="277"/>
      <c r="F64" s="278" t="s">
        <v>45</v>
      </c>
      <c r="G64" s="277"/>
      <c r="H64" s="278"/>
      <c r="I64" s="278"/>
      <c r="J64" s="278"/>
      <c r="K64" s="278"/>
      <c r="L64" s="278"/>
      <c r="M64" s="278"/>
      <c r="N64" s="278"/>
      <c r="O64" s="281">
        <v>0.45833333333333331</v>
      </c>
      <c r="P64"/>
    </row>
    <row r="65" spans="1:48">
      <c r="A65" t="s">
        <v>973</v>
      </c>
      <c r="B65" t="s">
        <v>974</v>
      </c>
      <c r="C65" s="278"/>
      <c r="D65" s="278"/>
      <c r="E65" s="277"/>
      <c r="F65" s="278" t="s">
        <v>45</v>
      </c>
      <c r="G65" s="277"/>
      <c r="H65" s="278"/>
      <c r="I65" s="278"/>
      <c r="J65" s="278"/>
      <c r="K65" s="278"/>
      <c r="L65" s="278"/>
      <c r="M65" s="278"/>
      <c r="N65" s="278"/>
      <c r="O65" s="278" t="s">
        <v>127</v>
      </c>
      <c r="P65"/>
    </row>
    <row r="66" spans="1:48">
      <c r="C66" s="278"/>
      <c r="D66" s="276"/>
      <c r="E66" s="277"/>
      <c r="F66" s="278"/>
      <c r="G66" s="277"/>
      <c r="H66" s="276"/>
      <c r="I66" s="278"/>
      <c r="J66" s="278"/>
      <c r="K66" s="278"/>
      <c r="L66" s="278"/>
      <c r="M66" s="278"/>
      <c r="N66" s="278"/>
      <c r="O66" s="278"/>
      <c r="P66"/>
    </row>
    <row r="67" spans="1:48">
      <c r="A67" t="s">
        <v>977</v>
      </c>
      <c r="B67" t="s">
        <v>978</v>
      </c>
      <c r="C67" s="278"/>
      <c r="D67" s="278"/>
      <c r="E67" s="277"/>
      <c r="F67" s="278" t="s">
        <v>45</v>
      </c>
      <c r="G67" s="277"/>
      <c r="H67" s="276"/>
      <c r="I67" s="278"/>
      <c r="J67" s="278"/>
      <c r="K67" s="278"/>
      <c r="L67" s="278"/>
      <c r="M67" s="278"/>
      <c r="N67" s="278"/>
      <c r="O67" s="281">
        <v>0.45833333333333331</v>
      </c>
      <c r="P67"/>
      <c r="Q67" s="46"/>
    </row>
    <row r="68" spans="1:48">
      <c r="A68" t="s">
        <v>980</v>
      </c>
      <c r="B68" t="s">
        <v>979</v>
      </c>
      <c r="C68" s="278"/>
      <c r="D68" s="278"/>
      <c r="E68" s="277"/>
      <c r="F68" s="278" t="s">
        <v>45</v>
      </c>
      <c r="G68" s="277"/>
      <c r="H68" s="278"/>
      <c r="I68" s="278"/>
      <c r="J68" s="278"/>
      <c r="K68" s="278"/>
      <c r="L68" s="278"/>
      <c r="M68" s="278"/>
      <c r="N68" s="278"/>
      <c r="O68" s="278" t="s">
        <v>127</v>
      </c>
      <c r="P68"/>
      <c r="Q68" s="2"/>
    </row>
    <row r="69" spans="1:48" thickBot="1">
      <c r="A69" s="3"/>
      <c r="B69" s="3"/>
      <c r="C69" s="3"/>
      <c r="D69" s="3"/>
      <c r="E69" s="3"/>
      <c r="F69" s="3"/>
      <c r="G69" s="3"/>
      <c r="H69" s="3"/>
      <c r="I69" s="3"/>
      <c r="J69" s="4"/>
      <c r="K69" s="4"/>
      <c r="L69" s="4"/>
      <c r="M69" s="4"/>
      <c r="N69" s="4"/>
      <c r="O69" s="4"/>
      <c r="P69"/>
      <c r="Q69" s="46"/>
      <c r="AK69" s="163"/>
      <c r="AL69" s="163"/>
      <c r="AM69" s="163"/>
      <c r="AN69" s="163"/>
      <c r="AO69" s="163"/>
      <c r="AP69" s="163"/>
      <c r="AQ69" s="163"/>
      <c r="AR69" s="163"/>
      <c r="AS69" s="163"/>
      <c r="AT69" s="163"/>
      <c r="AU69" s="163"/>
      <c r="AV69" s="163"/>
    </row>
    <row r="70" spans="1:48">
      <c r="C70" s="163"/>
      <c r="D70" s="163"/>
      <c r="E70" s="165"/>
      <c r="F70" s="163"/>
      <c r="G70" s="165"/>
      <c r="H70" s="163"/>
      <c r="I70" s="164"/>
      <c r="J70" s="164"/>
      <c r="K70" s="164"/>
      <c r="L70" s="164"/>
      <c r="M70" s="164"/>
      <c r="N70" s="164"/>
      <c r="O70" s="164"/>
      <c r="P70"/>
      <c r="Q70" s="2"/>
    </row>
    <row r="71" spans="1:48">
      <c r="A71" t="s">
        <v>975</v>
      </c>
      <c r="B71" t="s">
        <v>974</v>
      </c>
      <c r="C71" s="279" t="s">
        <v>1178</v>
      </c>
      <c r="D71" s="278"/>
      <c r="E71" s="277"/>
      <c r="F71" s="278" t="s">
        <v>45</v>
      </c>
      <c r="G71" s="277"/>
      <c r="H71" s="278"/>
      <c r="I71" s="278"/>
      <c r="J71" s="278"/>
      <c r="K71" s="278"/>
      <c r="L71" s="278"/>
      <c r="M71" s="278"/>
      <c r="N71" s="278"/>
      <c r="O71" s="281">
        <v>0.45833333333333331</v>
      </c>
      <c r="Q71" s="46"/>
    </row>
    <row r="72" spans="1:48">
      <c r="A72" t="s">
        <v>976</v>
      </c>
      <c r="B72" t="s">
        <v>973</v>
      </c>
      <c r="C72" s="276"/>
      <c r="D72" s="278"/>
      <c r="E72" s="277"/>
      <c r="F72" s="278" t="s">
        <v>45</v>
      </c>
      <c r="G72" s="277"/>
      <c r="H72" s="278"/>
      <c r="I72" s="278"/>
      <c r="J72" s="278"/>
      <c r="K72" s="278"/>
      <c r="L72" s="278"/>
      <c r="M72" s="278"/>
      <c r="N72" s="278"/>
      <c r="O72" s="278" t="s">
        <v>127</v>
      </c>
      <c r="Q72" s="2"/>
    </row>
    <row r="73" spans="1:48">
      <c r="C73" s="276"/>
      <c r="D73" s="276"/>
      <c r="E73" s="277"/>
      <c r="F73" s="276"/>
      <c r="G73" s="277"/>
      <c r="H73" s="276"/>
      <c r="I73" s="278"/>
      <c r="J73" s="278"/>
      <c r="K73" s="278"/>
      <c r="L73" s="278"/>
      <c r="M73" s="278"/>
      <c r="N73" s="278"/>
      <c r="O73" s="278"/>
      <c r="Q73" s="46"/>
    </row>
    <row r="74" spans="1:48">
      <c r="A74" t="s">
        <v>979</v>
      </c>
      <c r="B74" t="s">
        <v>978</v>
      </c>
      <c r="C74" s="276"/>
      <c r="D74" s="278"/>
      <c r="E74" s="277"/>
      <c r="F74" s="278" t="s">
        <v>45</v>
      </c>
      <c r="G74" s="277"/>
      <c r="H74" s="276"/>
      <c r="I74" s="278"/>
      <c r="J74" s="278"/>
      <c r="K74" s="278"/>
      <c r="L74" s="278"/>
      <c r="M74" s="278"/>
      <c r="N74" s="278"/>
      <c r="O74" s="281">
        <v>0.45833333333333331</v>
      </c>
      <c r="Q74" s="46"/>
    </row>
    <row r="75" spans="1:48" s="163" customFormat="1">
      <c r="A75" t="s">
        <v>980</v>
      </c>
      <c r="B75" t="s">
        <v>977</v>
      </c>
      <c r="C75" s="282"/>
      <c r="D75" s="278"/>
      <c r="E75" s="283"/>
      <c r="F75" s="284" t="s">
        <v>45</v>
      </c>
      <c r="G75" s="277"/>
      <c r="H75" s="278"/>
      <c r="I75" s="282"/>
      <c r="J75" s="278"/>
      <c r="K75" s="284"/>
      <c r="L75" s="284"/>
      <c r="M75" s="284"/>
      <c r="N75" s="284"/>
      <c r="O75" s="284" t="s">
        <v>127</v>
      </c>
      <c r="P75" s="164"/>
      <c r="Q75" s="164"/>
      <c r="V75"/>
      <c r="W75"/>
      <c r="X75"/>
      <c r="Y75"/>
      <c r="Z75"/>
      <c r="AA75"/>
      <c r="AB75"/>
      <c r="AC75"/>
      <c r="AD75"/>
      <c r="AE75"/>
      <c r="AF75"/>
      <c r="AG75"/>
      <c r="AH75"/>
      <c r="AI75"/>
      <c r="AJ75"/>
      <c r="AK75"/>
      <c r="AL75"/>
      <c r="AM75"/>
      <c r="AN75"/>
      <c r="AO75"/>
      <c r="AP75"/>
      <c r="AQ75"/>
      <c r="AR75"/>
      <c r="AS75"/>
      <c r="AT75"/>
      <c r="AU75"/>
      <c r="AV75"/>
    </row>
    <row r="76" spans="1:48" thickBot="1">
      <c r="A76" s="3"/>
      <c r="B76" s="3"/>
      <c r="C76" s="3"/>
      <c r="D76" s="3"/>
      <c r="E76" s="3"/>
      <c r="F76" s="3"/>
      <c r="G76" s="3"/>
      <c r="H76" s="3"/>
      <c r="I76" s="3"/>
      <c r="J76" s="4"/>
      <c r="K76" s="4"/>
      <c r="L76" s="4"/>
      <c r="M76" s="4"/>
      <c r="N76" s="4"/>
      <c r="O76" s="4"/>
      <c r="P76"/>
      <c r="Q76" s="46"/>
    </row>
    <row r="77" spans="1:48" ht="16.5" customHeight="1">
      <c r="C77" s="163"/>
      <c r="D77" s="163"/>
      <c r="E77" s="165"/>
      <c r="F77" s="163"/>
      <c r="G77" s="165"/>
      <c r="H77" s="163"/>
      <c r="I77" s="164"/>
      <c r="J77" s="164"/>
      <c r="K77" s="164"/>
      <c r="L77" s="164"/>
      <c r="M77" s="164"/>
      <c r="N77" s="164"/>
      <c r="O77" s="164"/>
      <c r="P77"/>
    </row>
    <row r="78" spans="1:48" ht="16.5" customHeight="1">
      <c r="C78" s="304" t="s">
        <v>1180</v>
      </c>
      <c r="D78" s="164" t="s">
        <v>952</v>
      </c>
      <c r="E78" s="165"/>
      <c r="F78" s="164" t="s">
        <v>45</v>
      </c>
      <c r="G78" s="165"/>
      <c r="H78" s="164" t="s">
        <v>954</v>
      </c>
      <c r="I78" s="164"/>
      <c r="J78" s="164"/>
      <c r="K78" s="164"/>
      <c r="L78" s="164"/>
      <c r="M78" s="164"/>
      <c r="N78" s="164"/>
      <c r="O78" s="166">
        <v>0.45833333333333331</v>
      </c>
      <c r="P78"/>
    </row>
    <row r="79" spans="1:48" ht="16.5" customHeight="1">
      <c r="C79" s="164"/>
      <c r="D79" s="164"/>
      <c r="E79" s="165"/>
      <c r="F79" s="164" t="s">
        <v>45</v>
      </c>
      <c r="G79" s="165"/>
      <c r="H79" s="164"/>
      <c r="I79" s="164"/>
      <c r="J79" s="164"/>
      <c r="K79" s="164"/>
      <c r="L79" s="164"/>
      <c r="M79" s="164"/>
      <c r="N79" s="164"/>
      <c r="O79" s="164" t="s">
        <v>127</v>
      </c>
      <c r="P79"/>
    </row>
    <row r="80" spans="1:48" ht="16.5" customHeight="1">
      <c r="C80" s="164"/>
      <c r="D80" s="164"/>
      <c r="E80" s="165"/>
      <c r="F80" s="164"/>
      <c r="G80" s="165"/>
      <c r="H80" s="164"/>
      <c r="I80" s="164"/>
      <c r="J80" s="164"/>
      <c r="K80" s="164"/>
      <c r="L80" s="164"/>
      <c r="M80" s="164"/>
      <c r="N80" s="164"/>
      <c r="O80" s="164"/>
      <c r="P80"/>
    </row>
    <row r="81" spans="1:16" ht="16.5" customHeight="1">
      <c r="C81" s="164"/>
      <c r="D81" s="164"/>
      <c r="E81" s="165"/>
      <c r="F81" s="164" t="s">
        <v>45</v>
      </c>
      <c r="G81" s="165"/>
      <c r="H81" s="164"/>
      <c r="I81" s="164"/>
      <c r="J81" s="164"/>
      <c r="K81" s="164"/>
      <c r="L81" s="164"/>
      <c r="M81" s="164"/>
      <c r="N81" s="164"/>
      <c r="O81" s="166">
        <v>0.45833333333333331</v>
      </c>
      <c r="P81"/>
    </row>
    <row r="82" spans="1:16" ht="16.5" customHeight="1">
      <c r="C82" s="164"/>
      <c r="D82" s="164"/>
      <c r="E82" s="165"/>
      <c r="F82" s="164" t="s">
        <v>45</v>
      </c>
      <c r="G82" s="165"/>
      <c r="H82" s="164"/>
      <c r="I82" s="164"/>
      <c r="J82" s="164"/>
      <c r="K82" s="164"/>
      <c r="L82" s="164"/>
      <c r="M82" s="164"/>
      <c r="N82" s="164"/>
      <c r="O82" s="164" t="s">
        <v>127</v>
      </c>
      <c r="P82"/>
    </row>
    <row r="83" spans="1:16" ht="16.5" customHeight="1">
      <c r="C83" s="2"/>
      <c r="D83" s="2"/>
      <c r="F83" s="2"/>
      <c r="H83" s="2"/>
      <c r="I83" s="2"/>
      <c r="O83"/>
      <c r="P83"/>
    </row>
    <row r="84" spans="1:16" ht="16.5" thickBot="1">
      <c r="A84" s="4"/>
      <c r="B84" s="4"/>
      <c r="C84" s="3"/>
      <c r="D84" s="3"/>
      <c r="E84" s="48"/>
      <c r="F84" s="3"/>
      <c r="G84" s="48"/>
      <c r="H84" s="3"/>
      <c r="I84" s="3"/>
      <c r="J84" s="3"/>
      <c r="K84" s="3"/>
      <c r="L84" s="3"/>
      <c r="M84" s="3"/>
      <c r="N84" s="3"/>
      <c r="O84" s="3"/>
      <c r="P84"/>
    </row>
    <row r="85" spans="1:16">
      <c r="C85" s="2"/>
      <c r="D85" s="2"/>
      <c r="F85" s="2"/>
      <c r="H85" s="2"/>
      <c r="I85" s="2"/>
      <c r="O85"/>
      <c r="P85"/>
    </row>
    <row r="86" spans="1:16">
      <c r="A86" s="8"/>
      <c r="B86" s="8"/>
      <c r="C86" s="304" t="s">
        <v>1181</v>
      </c>
      <c r="D86" s="164" t="s">
        <v>953</v>
      </c>
      <c r="E86" s="165"/>
      <c r="F86" s="244" t="s">
        <v>45</v>
      </c>
      <c r="G86" s="165"/>
      <c r="H86" s="164" t="s">
        <v>954</v>
      </c>
      <c r="I86" s="164"/>
      <c r="J86" s="164"/>
      <c r="K86" s="164"/>
      <c r="L86" s="164"/>
      <c r="M86" s="164"/>
      <c r="N86" s="164"/>
      <c r="O86" s="166">
        <v>0.45833333333333331</v>
      </c>
      <c r="P86"/>
    </row>
    <row r="87" spans="1:16">
      <c r="A87" s="8"/>
      <c r="B87" s="8"/>
      <c r="C87" s="248"/>
      <c r="D87" s="244"/>
      <c r="E87" s="165"/>
      <c r="F87" s="244" t="s">
        <v>45</v>
      </c>
      <c r="G87" s="165"/>
      <c r="H87" s="244"/>
      <c r="I87" s="164"/>
      <c r="J87" s="164"/>
      <c r="K87" s="164"/>
      <c r="L87" s="164"/>
      <c r="M87" s="164"/>
      <c r="N87" s="164"/>
      <c r="O87" s="166" t="s">
        <v>127</v>
      </c>
      <c r="P87"/>
    </row>
    <row r="88" spans="1:16">
      <c r="A88" s="8"/>
      <c r="B88" s="8"/>
      <c r="C88" s="9"/>
      <c r="D88" s="5"/>
      <c r="F88" s="5"/>
      <c r="H88" s="5"/>
      <c r="I88" s="2"/>
      <c r="O88" s="46"/>
      <c r="P88"/>
    </row>
    <row r="89" spans="1:16">
      <c r="A89" s="8"/>
      <c r="B89" s="8"/>
      <c r="C89" s="9"/>
      <c r="D89" s="5"/>
      <c r="F89" s="5"/>
      <c r="H89" s="5"/>
      <c r="I89" s="2"/>
      <c r="O89" s="46"/>
      <c r="P89"/>
    </row>
    <row r="90" spans="1:16">
      <c r="A90" s="8"/>
      <c r="B90" s="8"/>
      <c r="C90" s="9"/>
      <c r="D90" s="5"/>
      <c r="F90" s="5"/>
      <c r="H90" s="5"/>
      <c r="I90" s="2"/>
      <c r="O90" s="46"/>
      <c r="P90"/>
    </row>
    <row r="91" spans="1:16" ht="16.5" thickBot="1">
      <c r="A91" s="4"/>
      <c r="B91" s="4"/>
      <c r="C91" s="3"/>
      <c r="D91" s="3"/>
      <c r="E91" s="48"/>
      <c r="F91" s="3"/>
      <c r="G91" s="48"/>
      <c r="H91" s="3"/>
      <c r="I91" s="3"/>
      <c r="J91" s="3"/>
      <c r="K91" s="3"/>
      <c r="L91" s="3"/>
      <c r="M91" s="3"/>
      <c r="N91" s="3"/>
      <c r="O91" s="3"/>
      <c r="P91"/>
    </row>
    <row r="92" spans="1:16" ht="16.5" hidden="1" thickBot="1">
      <c r="A92" s="2"/>
      <c r="B92" s="2"/>
      <c r="D92" s="103" t="s">
        <v>51</v>
      </c>
      <c r="E92" s="503" t="s">
        <v>491</v>
      </c>
      <c r="F92" s="503"/>
      <c r="G92" s="503"/>
      <c r="H92" s="103" t="s">
        <v>379</v>
      </c>
      <c r="I92" s="103"/>
      <c r="J92" s="103" t="s">
        <v>380</v>
      </c>
      <c r="K92"/>
      <c r="L92"/>
      <c r="M92"/>
      <c r="N92"/>
      <c r="O92"/>
      <c r="P92"/>
    </row>
    <row r="93" spans="1:16" ht="15" hidden="1">
      <c r="A93" s="2"/>
      <c r="B93" s="2"/>
      <c r="D93" s="101" t="str">
        <f>C1</f>
        <v>a</v>
      </c>
      <c r="E93" s="494">
        <f>COUNTIF(D8:H76,C1)</f>
        <v>7</v>
      </c>
      <c r="F93" s="494"/>
      <c r="G93" s="494"/>
      <c r="H93" s="2">
        <f>COUNTIF(J6:J76,C1)</f>
        <v>3</v>
      </c>
      <c r="J93" s="2">
        <f>COUNTIF(L7:L76,C1)</f>
        <v>2</v>
      </c>
      <c r="K93"/>
      <c r="L93"/>
      <c r="M93"/>
      <c r="N93"/>
      <c r="O93"/>
      <c r="P93"/>
    </row>
    <row r="94" spans="1:16" ht="15" hidden="1">
      <c r="A94" s="2"/>
      <c r="B94" s="2"/>
      <c r="D94" s="101" t="str">
        <f>C2</f>
        <v>b</v>
      </c>
      <c r="E94" s="494">
        <f>COUNTIF(D8:H76,C2)</f>
        <v>7</v>
      </c>
      <c r="F94" s="494"/>
      <c r="G94" s="494"/>
      <c r="H94" s="2">
        <f>COUNTIF(J7:J76,C2)</f>
        <v>3</v>
      </c>
      <c r="J94" s="2">
        <f>COUNTIF(L7:L76,C2)</f>
        <v>2</v>
      </c>
      <c r="K94"/>
      <c r="L94"/>
      <c r="M94"/>
      <c r="N94"/>
      <c r="O94"/>
      <c r="P94"/>
    </row>
    <row r="95" spans="1:16" ht="15" hidden="1">
      <c r="A95" s="2"/>
      <c r="B95" s="2"/>
      <c r="D95" s="101" t="str">
        <f>C3</f>
        <v>c</v>
      </c>
      <c r="E95" s="494">
        <f>COUNTIF(D8:H76,C3)</f>
        <v>7</v>
      </c>
      <c r="F95" s="494"/>
      <c r="G95" s="494"/>
      <c r="H95" s="2">
        <f>COUNTIF(J7:J76,C3)</f>
        <v>4</v>
      </c>
      <c r="J95" s="2">
        <f>COUNTIF(L7:L76,C3)</f>
        <v>2</v>
      </c>
      <c r="K95"/>
      <c r="L95"/>
      <c r="M95"/>
      <c r="N95"/>
      <c r="O95"/>
      <c r="P95"/>
    </row>
    <row r="96" spans="1:16" ht="15" hidden="1">
      <c r="A96" s="2"/>
      <c r="B96" s="2"/>
      <c r="D96" s="104" t="str">
        <f>F1</f>
        <v>d</v>
      </c>
      <c r="E96" s="494">
        <f>COUNTIF(D8:H76,F1)</f>
        <v>7</v>
      </c>
      <c r="F96" s="494"/>
      <c r="G96" s="494"/>
      <c r="H96" s="2">
        <f>COUNTIF(J7:J76,F1)</f>
        <v>3</v>
      </c>
      <c r="J96" s="2">
        <f>COUNTIF(L7:L76,F1)</f>
        <v>2</v>
      </c>
      <c r="K96"/>
      <c r="L96"/>
      <c r="M96"/>
      <c r="N96"/>
      <c r="O96"/>
      <c r="P96"/>
    </row>
    <row r="97" spans="1:16" ht="15" hidden="1">
      <c r="A97" s="2"/>
      <c r="B97" s="2"/>
      <c r="D97" s="104" t="str">
        <f>F2</f>
        <v>e</v>
      </c>
      <c r="E97" s="494">
        <f>COUNTIF(D5:H76,F2)</f>
        <v>7</v>
      </c>
      <c r="F97" s="494"/>
      <c r="G97" s="494"/>
      <c r="H97" s="2">
        <f>COUNTIF(J7:J76,F2)</f>
        <v>3</v>
      </c>
      <c r="J97" s="2">
        <f>COUNTIF(L7:L76,F2)</f>
        <v>1</v>
      </c>
      <c r="K97"/>
      <c r="L97"/>
      <c r="M97"/>
      <c r="N97"/>
      <c r="O97"/>
      <c r="P97"/>
    </row>
    <row r="98" spans="1:16" ht="15" hidden="1">
      <c r="A98" s="2"/>
      <c r="B98" s="2"/>
      <c r="D98" s="104" t="str">
        <f>F3</f>
        <v>f</v>
      </c>
      <c r="E98" s="494">
        <f>COUNTIF(D8:H76,F3)</f>
        <v>7</v>
      </c>
      <c r="F98" s="494"/>
      <c r="G98" s="494"/>
      <c r="H98" s="2">
        <f>COUNTIF(J7:J76,F3)</f>
        <v>4</v>
      </c>
      <c r="J98" s="2">
        <f>COUNTIF(L7:L76,F3)</f>
        <v>1</v>
      </c>
      <c r="K98"/>
      <c r="L98"/>
      <c r="M98"/>
      <c r="N98"/>
      <c r="O98"/>
      <c r="P98"/>
    </row>
    <row r="99" spans="1:16" ht="15" hidden="1">
      <c r="A99" s="2"/>
      <c r="B99" s="2"/>
      <c r="D99" s="104" t="str">
        <f>J1</f>
        <v>g</v>
      </c>
      <c r="E99" s="494">
        <f>COUNTIF(D8:H76,J1)</f>
        <v>7</v>
      </c>
      <c r="F99" s="494"/>
      <c r="G99" s="494"/>
      <c r="H99" s="2">
        <f>COUNTIF(J7:J76,J1)</f>
        <v>4</v>
      </c>
      <c r="J99" s="2">
        <f>COUNTIF(L7:L76,J1)</f>
        <v>2</v>
      </c>
      <c r="K99"/>
      <c r="L99"/>
      <c r="M99"/>
      <c r="N99"/>
      <c r="O99"/>
      <c r="P99"/>
    </row>
    <row r="100" spans="1:16" ht="15" hidden="1">
      <c r="A100" s="2"/>
      <c r="B100" s="2"/>
      <c r="D100" s="104" t="str">
        <f>J2</f>
        <v>h</v>
      </c>
      <c r="E100" s="494">
        <f>COUNTIF(D8:H76,J2)</f>
        <v>7</v>
      </c>
      <c r="F100" s="494"/>
      <c r="G100" s="494"/>
      <c r="H100" s="2">
        <f>COUNTIF(J7:J76,J2)</f>
        <v>4</v>
      </c>
      <c r="J100" s="2">
        <f>COUNTIF(L7:L76,J2)</f>
        <v>2</v>
      </c>
      <c r="K100"/>
      <c r="L100"/>
      <c r="M100"/>
      <c r="N100"/>
      <c r="O100"/>
      <c r="P100"/>
    </row>
    <row r="101" spans="1:16" ht="15" hidden="1">
      <c r="A101" s="2"/>
      <c r="B101" s="2"/>
      <c r="D101" s="104">
        <f>J3</f>
        <v>0</v>
      </c>
      <c r="E101" s="494">
        <f>COUNTIF(D8:H76,J3)</f>
        <v>0</v>
      </c>
      <c r="F101" s="494"/>
      <c r="G101" s="494"/>
      <c r="H101" s="2">
        <f>COUNTIF(J7:J76,J3)</f>
        <v>0</v>
      </c>
      <c r="J101" s="2">
        <f>COUNTIF(L7:L76,J3)</f>
        <v>0</v>
      </c>
      <c r="K101"/>
      <c r="L101"/>
      <c r="M101"/>
      <c r="N101"/>
      <c r="O101"/>
      <c r="P101"/>
    </row>
    <row r="102" spans="1:16" hidden="1" thickBot="1">
      <c r="A102" s="2"/>
      <c r="B102" s="2"/>
      <c r="D102" s="105"/>
      <c r="E102" s="3"/>
      <c r="F102" s="3"/>
      <c r="G102" s="3"/>
      <c r="H102" s="4"/>
      <c r="I102" s="3"/>
      <c r="J102" s="106"/>
      <c r="K102"/>
      <c r="L102"/>
      <c r="M102"/>
      <c r="N102"/>
      <c r="O102"/>
      <c r="P102"/>
    </row>
    <row r="103" spans="1:16" hidden="1">
      <c r="A103" s="2"/>
      <c r="B103" s="2"/>
      <c r="J103"/>
      <c r="K103"/>
      <c r="L103"/>
      <c r="M103"/>
      <c r="N103"/>
      <c r="O103"/>
      <c r="P103"/>
    </row>
    <row r="104" spans="1:16" hidden="1">
      <c r="A104" s="2"/>
      <c r="B104" s="2"/>
      <c r="H104" s="2"/>
      <c r="I104" s="2"/>
      <c r="K104"/>
      <c r="L104"/>
      <c r="M104"/>
      <c r="N104"/>
      <c r="O104"/>
      <c r="P104"/>
    </row>
    <row r="105" spans="1:16" hidden="1">
      <c r="A105" s="2"/>
      <c r="B105" s="2"/>
      <c r="M105"/>
      <c r="N105"/>
      <c r="O105"/>
      <c r="P105"/>
    </row>
    <row r="106" spans="1:16" ht="16.5" hidden="1" thickBot="1">
      <c r="A106" s="2"/>
      <c r="B106" s="2"/>
      <c r="C106" s="103" t="s">
        <v>605</v>
      </c>
      <c r="D106" s="103" t="s">
        <v>127</v>
      </c>
      <c r="E106"/>
      <c r="H106" s="127"/>
      <c r="I106" s="127"/>
      <c r="J106" s="102" t="s">
        <v>605</v>
      </c>
      <c r="K106" s="102"/>
      <c r="L106" s="102" t="s">
        <v>127</v>
      </c>
      <c r="M106"/>
      <c r="N106"/>
      <c r="O106"/>
      <c r="P106"/>
    </row>
    <row r="107" spans="1:16" hidden="1">
      <c r="A107" s="2"/>
      <c r="B107" s="2"/>
      <c r="C107" s="125" t="str">
        <f>D8</f>
        <v>b</v>
      </c>
      <c r="D107" t="str">
        <f>D9</f>
        <v>a</v>
      </c>
      <c r="E107"/>
      <c r="H107" s="126"/>
      <c r="I107" s="126"/>
      <c r="J107" s="126"/>
      <c r="K107" s="126"/>
      <c r="L107" s="126"/>
      <c r="M107"/>
      <c r="N107"/>
      <c r="O107"/>
      <c r="P107"/>
    </row>
    <row r="108" spans="1:16" hidden="1">
      <c r="A108" s="2"/>
      <c r="B108" s="2"/>
      <c r="C108" s="125" t="str">
        <f>H8</f>
        <v>g</v>
      </c>
      <c r="D108" t="str">
        <f>H9</f>
        <v>h</v>
      </c>
      <c r="E108"/>
      <c r="H108" t="str">
        <f>C1</f>
        <v>a</v>
      </c>
      <c r="I108">
        <f>J108+L108</f>
        <v>5</v>
      </c>
      <c r="J108" s="2">
        <f>COUNTIF(C107:C142,H108)</f>
        <v>3</v>
      </c>
      <c r="L108" s="2">
        <f>COUNTIF(D107:D142,H108)</f>
        <v>2</v>
      </c>
      <c r="N108"/>
      <c r="O108"/>
      <c r="P108"/>
    </row>
    <row r="109" spans="1:16" hidden="1">
      <c r="A109" s="2"/>
      <c r="B109" s="2"/>
      <c r="C109" s="125" t="str">
        <f>D11</f>
        <v>c</v>
      </c>
      <c r="D109" t="str">
        <f>D12</f>
        <v>e</v>
      </c>
      <c r="E109"/>
      <c r="H109" t="str">
        <f>C2</f>
        <v>b</v>
      </c>
      <c r="I109">
        <f t="shared" ref="I109:I116" si="1">J109+L109</f>
        <v>5</v>
      </c>
      <c r="J109" s="2">
        <f>COUNTIF(C107:C142,H109)</f>
        <v>3</v>
      </c>
      <c r="L109" s="2">
        <f>COUNTIF(D107:D142,H109)</f>
        <v>2</v>
      </c>
      <c r="N109"/>
      <c r="O109"/>
      <c r="P109"/>
    </row>
    <row r="110" spans="1:16" hidden="1">
      <c r="A110" s="2"/>
      <c r="B110" s="2"/>
      <c r="C110" s="125" t="str">
        <f>H11</f>
        <v>f</v>
      </c>
      <c r="D110" t="str">
        <f>H12</f>
        <v>d</v>
      </c>
      <c r="E110"/>
      <c r="H110" t="str">
        <f>C3</f>
        <v>c</v>
      </c>
      <c r="I110">
        <f t="shared" si="1"/>
        <v>5</v>
      </c>
      <c r="J110" s="2">
        <f>COUNTIF(C107:C142,H110)</f>
        <v>3</v>
      </c>
      <c r="L110" s="2">
        <f>COUNTIF(D107:D142,H110)</f>
        <v>2</v>
      </c>
      <c r="N110"/>
      <c r="O110"/>
      <c r="P110"/>
    </row>
    <row r="111" spans="1:16" hidden="1">
      <c r="A111" s="2"/>
      <c r="B111" s="2"/>
      <c r="C111" s="125">
        <f>D65</f>
        <v>0</v>
      </c>
      <c r="D111">
        <f>D63</f>
        <v>0</v>
      </c>
      <c r="E111"/>
      <c r="H111" t="str">
        <f>F1</f>
        <v>d</v>
      </c>
      <c r="I111">
        <f t="shared" si="1"/>
        <v>5</v>
      </c>
      <c r="J111" s="2">
        <f>COUNTIF(C107:C142,H111)</f>
        <v>2</v>
      </c>
      <c r="L111" s="2">
        <f>COUNTIF(D107:D142,H111)</f>
        <v>3</v>
      </c>
      <c r="N111"/>
      <c r="O111"/>
      <c r="P111"/>
    </row>
    <row r="112" spans="1:16" hidden="1">
      <c r="A112" s="2"/>
      <c r="B112" s="2"/>
      <c r="C112" s="125">
        <f>H65</f>
        <v>0</v>
      </c>
      <c r="D112">
        <f>H63</f>
        <v>0</v>
      </c>
      <c r="E112"/>
      <c r="H112" t="str">
        <f>F2</f>
        <v>e</v>
      </c>
      <c r="I112">
        <f t="shared" si="1"/>
        <v>5</v>
      </c>
      <c r="J112" s="2">
        <f>COUNTIF(C107:C142,H112)</f>
        <v>1</v>
      </c>
      <c r="L112" s="2">
        <f>COUNTIF(D107:D142,H112)</f>
        <v>4</v>
      </c>
      <c r="N112"/>
      <c r="O112"/>
      <c r="P112"/>
    </row>
    <row r="113" spans="1:16" hidden="1">
      <c r="A113" s="2"/>
      <c r="B113" s="2"/>
      <c r="C113" s="125">
        <f>D67</f>
        <v>0</v>
      </c>
      <c r="D113">
        <f>D68</f>
        <v>0</v>
      </c>
      <c r="E113"/>
      <c r="H113" t="str">
        <f>F3</f>
        <v>f</v>
      </c>
      <c r="I113">
        <f t="shared" si="1"/>
        <v>5</v>
      </c>
      <c r="J113" s="2">
        <f>COUNTIF(C107:C142,H113)</f>
        <v>2</v>
      </c>
      <c r="L113" s="2">
        <f>COUNTIF(D107:D142,H113)</f>
        <v>3</v>
      </c>
      <c r="N113"/>
      <c r="O113"/>
      <c r="P113"/>
    </row>
    <row r="114" spans="1:16" hidden="1">
      <c r="A114" s="2"/>
      <c r="B114" s="2"/>
      <c r="C114" s="125">
        <f>H67</f>
        <v>0</v>
      </c>
      <c r="D114">
        <f>H68</f>
        <v>0</v>
      </c>
      <c r="E114"/>
      <c r="H114" t="str">
        <f>J1</f>
        <v>g</v>
      </c>
      <c r="I114">
        <f t="shared" si="1"/>
        <v>5</v>
      </c>
      <c r="J114" s="2">
        <f>COUNTIF(C107:C142,H114)</f>
        <v>3</v>
      </c>
      <c r="L114" s="2">
        <f>COUNTIF(D107:D142,H114)</f>
        <v>2</v>
      </c>
      <c r="N114"/>
      <c r="O114"/>
      <c r="P114"/>
    </row>
    <row r="115" spans="1:16" hidden="1">
      <c r="A115" s="2"/>
      <c r="B115" s="2"/>
      <c r="C115" s="125" t="str">
        <f>D29</f>
        <v>f</v>
      </c>
      <c r="D115" t="str">
        <f>D30</f>
        <v>g</v>
      </c>
      <c r="E115"/>
      <c r="H115" t="str">
        <f>J2</f>
        <v>h</v>
      </c>
      <c r="I115">
        <f t="shared" si="1"/>
        <v>5</v>
      </c>
      <c r="J115" s="2">
        <f>COUNTIF(C107:C142,H115)</f>
        <v>3</v>
      </c>
      <c r="L115" s="2">
        <f>COUNTIF(D107:D142,H115)</f>
        <v>2</v>
      </c>
      <c r="N115"/>
      <c r="O115"/>
      <c r="P115"/>
    </row>
    <row r="116" spans="1:16" hidden="1">
      <c r="A116" s="2"/>
      <c r="B116" s="2"/>
      <c r="C116" s="125" t="str">
        <f>H29</f>
        <v>a</v>
      </c>
      <c r="D116" t="str">
        <f>H30</f>
        <v>e</v>
      </c>
      <c r="E116"/>
      <c r="H116">
        <f>J3</f>
        <v>0</v>
      </c>
      <c r="I116">
        <f t="shared" si="1"/>
        <v>24</v>
      </c>
      <c r="J116" s="2">
        <f>COUNTIF(C107:C142,H116)</f>
        <v>12</v>
      </c>
      <c r="L116" s="2">
        <f>COUNTIF(D107:D142,H116)</f>
        <v>12</v>
      </c>
      <c r="N116"/>
      <c r="O116"/>
      <c r="P116"/>
    </row>
    <row r="117" spans="1:16" ht="16.5" hidden="1" thickBot="1">
      <c r="A117" s="2"/>
      <c r="B117" s="2"/>
      <c r="C117" s="125" t="str">
        <f>D32</f>
        <v>d</v>
      </c>
      <c r="D117" t="str">
        <f>D33</f>
        <v>c</v>
      </c>
      <c r="E117"/>
      <c r="H117" s="3"/>
      <c r="I117" s="3"/>
      <c r="J117" s="3"/>
      <c r="K117" s="3"/>
      <c r="L117" s="3"/>
      <c r="N117"/>
      <c r="O117"/>
      <c r="P117"/>
    </row>
    <row r="118" spans="1:16" ht="15" hidden="1">
      <c r="A118" s="2"/>
      <c r="B118" s="2"/>
      <c r="C118" s="125" t="str">
        <f>H32</f>
        <v>h</v>
      </c>
      <c r="D118" t="str">
        <f>H33</f>
        <v>b</v>
      </c>
      <c r="E118"/>
      <c r="G118"/>
      <c r="J118"/>
      <c r="L118"/>
      <c r="M118"/>
      <c r="N118"/>
      <c r="O118"/>
      <c r="P118"/>
    </row>
    <row r="119" spans="1:16" ht="15" hidden="1">
      <c r="A119" s="2"/>
      <c r="B119" s="2"/>
      <c r="C119" s="125" t="str">
        <f>D22</f>
        <v>g</v>
      </c>
      <c r="D119" t="str">
        <f>D23</f>
        <v>f</v>
      </c>
      <c r="E119"/>
      <c r="G119"/>
      <c r="J119"/>
      <c r="L119"/>
      <c r="M119"/>
      <c r="N119"/>
      <c r="O119"/>
      <c r="P119"/>
    </row>
    <row r="120" spans="1:16" ht="15" hidden="1">
      <c r="A120" s="2"/>
      <c r="B120" s="2"/>
      <c r="C120" s="125" t="str">
        <f>H22</f>
        <v>c</v>
      </c>
      <c r="D120" t="str">
        <f>H23</f>
        <v>d</v>
      </c>
      <c r="E120"/>
      <c r="G120"/>
      <c r="J120"/>
      <c r="L120"/>
      <c r="M120"/>
      <c r="N120"/>
      <c r="O120"/>
      <c r="P120"/>
    </row>
    <row r="121" spans="1:16" ht="15" hidden="1">
      <c r="A121" s="2"/>
      <c r="B121" s="2"/>
      <c r="C121" s="125" t="str">
        <f>D25</f>
        <v>h</v>
      </c>
      <c r="D121" t="str">
        <f>D26</f>
        <v>e</v>
      </c>
      <c r="E121"/>
      <c r="G121"/>
      <c r="J121"/>
      <c r="L121"/>
      <c r="M121"/>
      <c r="N121"/>
      <c r="O121"/>
      <c r="P121"/>
    </row>
    <row r="122" spans="1:16" ht="15" hidden="1">
      <c r="A122" s="2"/>
      <c r="B122" s="2"/>
      <c r="C122" s="125" t="str">
        <f>H25</f>
        <v>b</v>
      </c>
      <c r="D122" t="str">
        <f>H26</f>
        <v>a</v>
      </c>
      <c r="E122"/>
      <c r="G122"/>
      <c r="J122"/>
      <c r="L122"/>
      <c r="M122"/>
      <c r="N122"/>
      <c r="O122"/>
      <c r="P122"/>
    </row>
    <row r="123" spans="1:16" ht="15" hidden="1">
      <c r="A123" s="2"/>
      <c r="B123" s="2"/>
      <c r="C123" s="125" t="str">
        <f>D36</f>
        <v>a</v>
      </c>
      <c r="D123" t="str">
        <f>D37</f>
        <v>b</v>
      </c>
      <c r="E123"/>
      <c r="G123"/>
      <c r="J123"/>
      <c r="L123"/>
      <c r="M123"/>
      <c r="N123"/>
      <c r="O123"/>
      <c r="P123"/>
    </row>
    <row r="124" spans="1:16" ht="15" hidden="1">
      <c r="A124" s="2"/>
      <c r="B124" s="2"/>
      <c r="C124" s="125" t="str">
        <f>H36</f>
        <v>c</v>
      </c>
      <c r="D124" t="str">
        <f>H37</f>
        <v>d</v>
      </c>
      <c r="E124"/>
      <c r="G124"/>
      <c r="J124"/>
      <c r="L124"/>
      <c r="M124"/>
      <c r="N124"/>
      <c r="O124"/>
      <c r="P124"/>
    </row>
    <row r="125" spans="1:16" ht="15" hidden="1">
      <c r="A125" s="2"/>
      <c r="B125" s="2"/>
      <c r="C125" s="125" t="str">
        <f>D39</f>
        <v>e</v>
      </c>
      <c r="D125" t="str">
        <f>D40</f>
        <v>g</v>
      </c>
      <c r="E125"/>
      <c r="G125"/>
      <c r="J125"/>
      <c r="L125"/>
      <c r="M125"/>
      <c r="N125"/>
      <c r="O125"/>
      <c r="P125"/>
    </row>
    <row r="126" spans="1:16" ht="15" hidden="1">
      <c r="A126" s="2"/>
      <c r="B126" s="2"/>
      <c r="C126" s="125" t="str">
        <f>H39</f>
        <v>h</v>
      </c>
      <c r="D126" t="str">
        <f>H40</f>
        <v>f</v>
      </c>
      <c r="E126"/>
      <c r="G126"/>
      <c r="J126"/>
      <c r="L126"/>
      <c r="M126"/>
      <c r="N126"/>
      <c r="O126"/>
      <c r="P126"/>
    </row>
    <row r="127" spans="1:16" ht="15" hidden="1">
      <c r="A127" s="2"/>
      <c r="B127" s="2"/>
      <c r="C127" s="125" t="str">
        <f>D15</f>
        <v>a</v>
      </c>
      <c r="D127" t="str">
        <f>D16</f>
        <v>c</v>
      </c>
      <c r="E127"/>
      <c r="G127"/>
      <c r="J127"/>
      <c r="L127"/>
      <c r="M127"/>
      <c r="N127"/>
      <c r="O127"/>
      <c r="P127"/>
    </row>
    <row r="128" spans="1:16" ht="15" hidden="1">
      <c r="A128" s="2"/>
      <c r="B128" s="2"/>
      <c r="C128" s="125" t="str">
        <f>H15</f>
        <v>b</v>
      </c>
      <c r="D128" t="str">
        <f>H16</f>
        <v>h</v>
      </c>
      <c r="E128"/>
      <c r="G128"/>
      <c r="J128"/>
      <c r="L128"/>
      <c r="M128"/>
      <c r="N128"/>
      <c r="O128"/>
      <c r="P128"/>
    </row>
    <row r="129" spans="1:16" ht="15" hidden="1">
      <c r="A129" s="2"/>
      <c r="B129" s="2"/>
      <c r="C129" s="125" t="str">
        <f>D18</f>
        <v>d</v>
      </c>
      <c r="D129" t="str">
        <f>D19</f>
        <v>e</v>
      </c>
      <c r="E129"/>
      <c r="G129"/>
      <c r="J129"/>
      <c r="L129"/>
      <c r="M129"/>
      <c r="N129"/>
      <c r="O129"/>
      <c r="P129"/>
    </row>
    <row r="130" spans="1:16" ht="15" hidden="1">
      <c r="A130" s="2"/>
      <c r="B130" s="2"/>
      <c r="C130" s="125" t="str">
        <f>H18</f>
        <v>g</v>
      </c>
      <c r="D130" t="str">
        <f>H19</f>
        <v>f</v>
      </c>
      <c r="E130"/>
      <c r="G130"/>
      <c r="J130"/>
      <c r="L130"/>
      <c r="M130"/>
      <c r="N130"/>
      <c r="O130"/>
      <c r="P130"/>
    </row>
    <row r="131" spans="1:16" ht="15" hidden="1">
      <c r="A131" s="2"/>
      <c r="B131" s="2"/>
      <c r="C131" s="125" t="e">
        <f>#REF!</f>
        <v>#REF!</v>
      </c>
      <c r="D131" t="e">
        <f>#REF!</f>
        <v>#REF!</v>
      </c>
      <c r="E131"/>
      <c r="G131"/>
      <c r="J131"/>
      <c r="L131"/>
      <c r="M131"/>
      <c r="N131"/>
      <c r="O131"/>
      <c r="P131"/>
    </row>
    <row r="132" spans="1:16" ht="15" hidden="1">
      <c r="A132" s="2"/>
      <c r="B132" s="2"/>
      <c r="C132" s="125" t="e">
        <f>#REF!</f>
        <v>#REF!</v>
      </c>
      <c r="D132" t="e">
        <f>#REF!</f>
        <v>#REF!</v>
      </c>
      <c r="E132"/>
      <c r="G132"/>
      <c r="J132"/>
      <c r="L132"/>
      <c r="M132"/>
      <c r="N132"/>
      <c r="O132"/>
      <c r="P132"/>
    </row>
    <row r="133" spans="1:16" ht="15" hidden="1">
      <c r="C133" s="125" t="e">
        <f>#REF!</f>
        <v>#REF!</v>
      </c>
      <c r="D133" t="e">
        <f>#REF!</f>
        <v>#REF!</v>
      </c>
      <c r="E133"/>
      <c r="G133"/>
      <c r="J133"/>
      <c r="L133"/>
    </row>
    <row r="134" spans="1:16" ht="15" hidden="1">
      <c r="C134" s="125" t="e">
        <f>#REF!</f>
        <v>#REF!</v>
      </c>
      <c r="D134" t="e">
        <f>#REF!</f>
        <v>#REF!</v>
      </c>
      <c r="E134"/>
      <c r="G134"/>
      <c r="J134"/>
    </row>
    <row r="135" spans="1:16" ht="15" hidden="1">
      <c r="C135" s="125">
        <f>D57</f>
        <v>0</v>
      </c>
      <c r="D135">
        <f>D58</f>
        <v>0</v>
      </c>
      <c r="E135"/>
      <c r="G135"/>
      <c r="J135"/>
    </row>
    <row r="136" spans="1:16" ht="15" hidden="1">
      <c r="C136" s="125">
        <f>H57</f>
        <v>0</v>
      </c>
      <c r="D136">
        <f>H58</f>
        <v>0</v>
      </c>
      <c r="E136"/>
      <c r="G136"/>
      <c r="J136"/>
    </row>
    <row r="137" spans="1:16" ht="15" hidden="1">
      <c r="C137" s="125">
        <f>D60</f>
        <v>0</v>
      </c>
      <c r="D137">
        <f>D61</f>
        <v>0</v>
      </c>
      <c r="E137"/>
      <c r="G137"/>
      <c r="J137"/>
    </row>
    <row r="138" spans="1:16" ht="15" hidden="1">
      <c r="C138" s="125">
        <f>H60</f>
        <v>0</v>
      </c>
      <c r="D138">
        <f>H61</f>
        <v>0</v>
      </c>
      <c r="E138"/>
      <c r="G138"/>
      <c r="J138"/>
    </row>
    <row r="139" spans="1:16" ht="15" hidden="1">
      <c r="C139" s="125">
        <f>D71</f>
        <v>0</v>
      </c>
      <c r="D139">
        <f>D72</f>
        <v>0</v>
      </c>
      <c r="E139"/>
      <c r="G139"/>
      <c r="J139"/>
    </row>
    <row r="140" spans="1:16" ht="15" hidden="1">
      <c r="C140" s="125">
        <f>H71</f>
        <v>0</v>
      </c>
      <c r="D140">
        <f>H72</f>
        <v>0</v>
      </c>
      <c r="E140"/>
      <c r="G140"/>
      <c r="J140"/>
    </row>
    <row r="141" spans="1:16" ht="15" hidden="1">
      <c r="C141" s="125">
        <f>D74</f>
        <v>0</v>
      </c>
      <c r="D141">
        <f>D75</f>
        <v>0</v>
      </c>
      <c r="E141"/>
      <c r="G141"/>
      <c r="J141"/>
    </row>
    <row r="142" spans="1:16" ht="15" hidden="1">
      <c r="C142">
        <f>H74</f>
        <v>0</v>
      </c>
      <c r="D142">
        <f>H75</f>
        <v>0</v>
      </c>
      <c r="E142"/>
      <c r="G142"/>
      <c r="J142"/>
    </row>
    <row r="145" spans="1:16" ht="16.5" customHeight="1">
      <c r="A145" s="505" t="s">
        <v>149</v>
      </c>
      <c r="B145" s="505"/>
      <c r="C145" s="505"/>
      <c r="D145" s="505"/>
      <c r="E145" s="505"/>
      <c r="F145" s="505"/>
      <c r="G145" s="505"/>
      <c r="H145" s="505"/>
      <c r="I145" s="505"/>
      <c r="J145" s="505"/>
      <c r="K145" s="505"/>
      <c r="L145" s="505"/>
      <c r="M145" s="505"/>
      <c r="N145" s="505"/>
      <c r="O145" s="505"/>
      <c r="P145"/>
    </row>
  </sheetData>
  <mergeCells count="15">
    <mergeCell ref="E100:G100"/>
    <mergeCell ref="E101:G101"/>
    <mergeCell ref="A145:O145"/>
    <mergeCell ref="E94:G94"/>
    <mergeCell ref="E95:G95"/>
    <mergeCell ref="E96:G96"/>
    <mergeCell ref="E97:G97"/>
    <mergeCell ref="E98:G98"/>
    <mergeCell ref="E99:G99"/>
    <mergeCell ref="E93:G93"/>
    <mergeCell ref="L1:O1"/>
    <mergeCell ref="L2:O2"/>
    <mergeCell ref="L3:O3"/>
    <mergeCell ref="D6:F6"/>
    <mergeCell ref="E92:G92"/>
  </mergeCells>
  <phoneticPr fontId="21"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W41"/>
  <sheetViews>
    <sheetView tabSelected="1" topLeftCell="D1" workbookViewId="0">
      <selection activeCell="I18" sqref="I18"/>
    </sheetView>
  </sheetViews>
  <sheetFormatPr defaultRowHeight="12"/>
  <cols>
    <col min="1" max="1" width="6.109375" style="122" bestFit="1" customWidth="1"/>
    <col min="2" max="2" width="20.77734375" style="122" bestFit="1" customWidth="1"/>
    <col min="3" max="3" width="8.88671875" style="122"/>
    <col min="4" max="5" width="20.77734375" style="122" bestFit="1" customWidth="1"/>
    <col min="6" max="6" width="16.21875" style="122" bestFit="1" customWidth="1"/>
    <col min="7" max="7" width="8.88671875" style="259"/>
    <col min="8" max="16384" width="8.88671875" style="122"/>
  </cols>
  <sheetData>
    <row r="1" spans="1:23" ht="13.5" thickTop="1" thickBot="1">
      <c r="A1" s="272"/>
      <c r="B1" s="273" t="s">
        <v>965</v>
      </c>
      <c r="C1" s="273"/>
      <c r="D1" s="273" t="s">
        <v>966</v>
      </c>
      <c r="E1" s="273" t="s">
        <v>48</v>
      </c>
      <c r="F1" s="273" t="s">
        <v>967</v>
      </c>
      <c r="G1" s="274" t="s">
        <v>970</v>
      </c>
    </row>
    <row r="2" spans="1:23" ht="13.5" thickTop="1">
      <c r="A2" s="261"/>
      <c r="B2" s="262"/>
      <c r="C2" s="262"/>
      <c r="D2" s="262"/>
      <c r="E2" s="262"/>
      <c r="F2" s="262"/>
      <c r="G2" s="263"/>
      <c r="I2" s="290"/>
      <c r="J2" s="290"/>
      <c r="K2" s="290"/>
      <c r="L2" s="290"/>
      <c r="M2" s="290">
        <v>8</v>
      </c>
      <c r="N2" s="290"/>
      <c r="O2" s="290"/>
      <c r="P2" s="290"/>
      <c r="Q2" s="290">
        <v>9</v>
      </c>
      <c r="R2" s="290"/>
      <c r="S2" s="290"/>
      <c r="T2" s="290"/>
      <c r="U2" s="290">
        <v>10</v>
      </c>
      <c r="V2" s="290"/>
      <c r="W2" s="289"/>
    </row>
    <row r="3" spans="1:23" ht="12.75">
      <c r="A3" s="264" t="s">
        <v>1256</v>
      </c>
      <c r="B3" s="260" t="str">
        <f>$J$6</f>
        <v>3rd</v>
      </c>
      <c r="C3" s="260" t="s">
        <v>45</v>
      </c>
      <c r="D3" s="62" t="str">
        <f>$J$5</f>
        <v>2nd</v>
      </c>
      <c r="E3" s="260" t="str">
        <f>$J$4</f>
        <v>1st</v>
      </c>
      <c r="F3" s="260" t="str">
        <f>$J$6</f>
        <v>3rd</v>
      </c>
      <c r="G3" s="265" t="s">
        <v>968</v>
      </c>
      <c r="J3" s="122" t="s">
        <v>960</v>
      </c>
      <c r="W3" s="128"/>
    </row>
    <row r="4" spans="1:23" ht="12.75">
      <c r="A4" s="264"/>
      <c r="B4" s="62" t="str">
        <f>$J$7</f>
        <v>4th</v>
      </c>
      <c r="C4" s="260" t="s">
        <v>45</v>
      </c>
      <c r="D4" s="260" t="str">
        <f>$J$4</f>
        <v>1st</v>
      </c>
      <c r="E4" s="260" t="str">
        <f>$J$6</f>
        <v>3rd</v>
      </c>
      <c r="F4" s="260"/>
      <c r="G4" s="265" t="s">
        <v>969</v>
      </c>
      <c r="I4" s="122" t="s">
        <v>973</v>
      </c>
      <c r="J4" s="122" t="s">
        <v>973</v>
      </c>
      <c r="M4" s="122" t="s">
        <v>974</v>
      </c>
      <c r="N4" s="122" t="s">
        <v>976</v>
      </c>
      <c r="Q4" s="122" t="s">
        <v>973</v>
      </c>
      <c r="R4" s="122" t="s">
        <v>974</v>
      </c>
      <c r="U4" s="122" t="s">
        <v>975</v>
      </c>
      <c r="V4" s="122" t="s">
        <v>974</v>
      </c>
      <c r="W4" s="128"/>
    </row>
    <row r="5" spans="1:23" ht="12.75">
      <c r="A5" s="264"/>
      <c r="B5" s="260"/>
      <c r="C5" s="260"/>
      <c r="D5" s="260"/>
      <c r="E5" s="260"/>
      <c r="F5" s="260"/>
      <c r="G5" s="265"/>
      <c r="I5" s="122" t="s">
        <v>974</v>
      </c>
      <c r="J5" s="122" t="s">
        <v>974</v>
      </c>
      <c r="M5" s="122" t="s">
        <v>973</v>
      </c>
      <c r="N5" s="122" t="s">
        <v>975</v>
      </c>
      <c r="Q5" s="122" t="s">
        <v>976</v>
      </c>
      <c r="R5" s="122" t="s">
        <v>975</v>
      </c>
      <c r="U5" s="122" t="s">
        <v>976</v>
      </c>
      <c r="V5" s="122" t="s">
        <v>973</v>
      </c>
      <c r="W5" s="128"/>
    </row>
    <row r="6" spans="1:23" ht="12.75">
      <c r="A6" s="264"/>
      <c r="B6" s="260" t="str">
        <f>$J$10</f>
        <v>7th</v>
      </c>
      <c r="C6" s="260" t="s">
        <v>45</v>
      </c>
      <c r="D6" s="260" t="str">
        <f>$J$9</f>
        <v>6th</v>
      </c>
      <c r="E6" s="260" t="str">
        <f>$J$8</f>
        <v>5th</v>
      </c>
      <c r="F6" s="260" t="str">
        <f>$J$10</f>
        <v>7th</v>
      </c>
      <c r="G6" s="265" t="s">
        <v>968</v>
      </c>
      <c r="I6" s="122" t="s">
        <v>975</v>
      </c>
      <c r="J6" s="122" t="s">
        <v>975</v>
      </c>
      <c r="W6" s="128"/>
    </row>
    <row r="7" spans="1:23" ht="12.75">
      <c r="A7" s="264"/>
      <c r="B7" s="260" t="str">
        <f>$J$11</f>
        <v>8th</v>
      </c>
      <c r="C7" s="260" t="s">
        <v>45</v>
      </c>
      <c r="D7" s="260" t="str">
        <f>$J$8</f>
        <v>5th</v>
      </c>
      <c r="E7" s="260" t="str">
        <f>$J$10</f>
        <v>7th</v>
      </c>
      <c r="F7" s="260"/>
      <c r="G7" s="265" t="s">
        <v>969</v>
      </c>
      <c r="I7" s="122" t="s">
        <v>976</v>
      </c>
      <c r="J7" s="122" t="s">
        <v>976</v>
      </c>
      <c r="M7" s="122" t="s">
        <v>978</v>
      </c>
      <c r="N7" s="122" t="s">
        <v>980</v>
      </c>
      <c r="Q7" s="122" t="s">
        <v>977</v>
      </c>
      <c r="R7" s="122" t="s">
        <v>978</v>
      </c>
      <c r="U7" s="122" t="s">
        <v>979</v>
      </c>
      <c r="V7" s="122" t="s">
        <v>978</v>
      </c>
      <c r="W7" s="128"/>
    </row>
    <row r="8" spans="1:23" ht="13.5" thickBot="1">
      <c r="A8" s="600"/>
      <c r="B8" s="79"/>
      <c r="C8" s="79"/>
      <c r="D8" s="79"/>
      <c r="E8" s="79"/>
      <c r="F8" s="79"/>
      <c r="G8" s="601"/>
      <c r="I8" s="122" t="s">
        <v>977</v>
      </c>
      <c r="J8" s="122" t="s">
        <v>977</v>
      </c>
      <c r="M8" s="122" t="s">
        <v>977</v>
      </c>
      <c r="N8" s="122" t="s">
        <v>979</v>
      </c>
      <c r="Q8" s="122" t="s">
        <v>980</v>
      </c>
      <c r="R8" s="122" t="s">
        <v>979</v>
      </c>
      <c r="U8" s="122" t="s">
        <v>980</v>
      </c>
      <c r="V8" s="122" t="s">
        <v>977</v>
      </c>
      <c r="W8" s="128"/>
    </row>
    <row r="9" spans="1:23" ht="13.5" thickTop="1">
      <c r="A9" s="261"/>
      <c r="B9" s="262"/>
      <c r="C9" s="262"/>
      <c r="D9" s="262"/>
      <c r="E9" s="262"/>
      <c r="F9" s="262"/>
      <c r="G9" s="263"/>
      <c r="I9" s="122" t="s">
        <v>978</v>
      </c>
      <c r="J9" s="122" t="s">
        <v>978</v>
      </c>
      <c r="W9" s="128"/>
    </row>
    <row r="10" spans="1:23" ht="12.75">
      <c r="A10" s="264" t="s">
        <v>1198</v>
      </c>
      <c r="B10" s="62" t="str">
        <f>$J$7</f>
        <v>4th</v>
      </c>
      <c r="C10" s="260" t="s">
        <v>45</v>
      </c>
      <c r="D10" s="260" t="str">
        <f>$J$6</f>
        <v>3rd</v>
      </c>
      <c r="E10" s="260" t="str">
        <f>$J$4</f>
        <v>1st</v>
      </c>
      <c r="F10" s="62" t="str">
        <f>$J$7</f>
        <v>4th</v>
      </c>
      <c r="G10" s="265" t="s">
        <v>968</v>
      </c>
      <c r="I10" s="122" t="s">
        <v>979</v>
      </c>
      <c r="J10" s="122" t="s">
        <v>979</v>
      </c>
      <c r="W10" s="128"/>
    </row>
    <row r="11" spans="1:23" ht="12.75">
      <c r="A11" s="264"/>
      <c r="B11" s="260" t="str">
        <f>$J$4</f>
        <v>1st</v>
      </c>
      <c r="C11" s="260" t="s">
        <v>45</v>
      </c>
      <c r="D11" s="62" t="str">
        <f>$J$5</f>
        <v>2nd</v>
      </c>
      <c r="E11" s="62" t="str">
        <f>$J$7</f>
        <v>4th</v>
      </c>
      <c r="F11" s="260"/>
      <c r="G11" s="265" t="s">
        <v>969</v>
      </c>
      <c r="I11" s="122" t="s">
        <v>980</v>
      </c>
      <c r="J11" s="122" t="s">
        <v>980</v>
      </c>
      <c r="W11" s="128"/>
    </row>
    <row r="12" spans="1:23" ht="12.75">
      <c r="A12" s="264"/>
      <c r="B12" s="260"/>
      <c r="C12" s="260"/>
      <c r="D12" s="260"/>
      <c r="E12" s="260"/>
      <c r="F12" s="260"/>
      <c r="G12" s="265"/>
      <c r="W12" s="128"/>
    </row>
    <row r="13" spans="1:23" ht="12.75">
      <c r="A13" s="264"/>
      <c r="B13" s="260" t="str">
        <f>$J$8</f>
        <v>5th</v>
      </c>
      <c r="C13" s="260" t="s">
        <v>45</v>
      </c>
      <c r="D13" s="260" t="str">
        <f>$J$9</f>
        <v>6th</v>
      </c>
      <c r="E13" s="260" t="str">
        <f>$J$11</f>
        <v>8th</v>
      </c>
      <c r="F13" s="260" t="str">
        <f>$J$8</f>
        <v>5th</v>
      </c>
      <c r="G13" s="265" t="s">
        <v>968</v>
      </c>
      <c r="W13" s="128"/>
    </row>
    <row r="14" spans="1:23" ht="12.75">
      <c r="A14" s="264"/>
      <c r="B14" s="260" t="str">
        <f>$J$11</f>
        <v>8th</v>
      </c>
      <c r="C14" s="260" t="s">
        <v>45</v>
      </c>
      <c r="D14" s="260" t="str">
        <f>$J$10</f>
        <v>7th</v>
      </c>
      <c r="E14" s="260" t="str">
        <f>$J$8</f>
        <v>5th</v>
      </c>
      <c r="F14" s="260"/>
      <c r="G14" s="265" t="s">
        <v>969</v>
      </c>
      <c r="W14" s="128"/>
    </row>
    <row r="15" spans="1:23" ht="13.5" thickBot="1">
      <c r="A15" s="266"/>
      <c r="B15" s="267"/>
      <c r="C15" s="267"/>
      <c r="D15" s="267"/>
      <c r="E15" s="267"/>
      <c r="F15" s="267"/>
      <c r="G15" s="268"/>
      <c r="W15" s="128"/>
    </row>
    <row r="16" spans="1:23" ht="13.5" thickTop="1">
      <c r="A16" s="261"/>
      <c r="B16" s="262"/>
      <c r="C16" s="262"/>
      <c r="D16" s="262"/>
      <c r="E16" s="262"/>
      <c r="F16" s="262"/>
      <c r="G16" s="263"/>
      <c r="I16" s="290"/>
      <c r="J16" s="290"/>
      <c r="K16" s="290"/>
      <c r="L16" s="290"/>
      <c r="M16" s="290"/>
      <c r="N16" s="290"/>
      <c r="O16" s="290"/>
      <c r="P16" s="290"/>
      <c r="Q16" s="290"/>
      <c r="R16" s="290"/>
      <c r="S16" s="290"/>
      <c r="T16" s="290"/>
      <c r="U16" s="290"/>
      <c r="V16" s="290"/>
      <c r="W16" s="289"/>
    </row>
    <row r="17" spans="1:23" ht="12.75">
      <c r="A17" s="271" t="s">
        <v>1199</v>
      </c>
      <c r="B17" s="62" t="str">
        <f>$J$5</f>
        <v>2nd</v>
      </c>
      <c r="C17" s="62" t="s">
        <v>45</v>
      </c>
      <c r="D17" s="62" t="str">
        <f>$J$7</f>
        <v>4th</v>
      </c>
      <c r="E17" s="62" t="str">
        <f>$J$6</f>
        <v>3rd</v>
      </c>
      <c r="F17" s="62" t="str">
        <f>$J$5</f>
        <v>2nd</v>
      </c>
      <c r="G17" s="275" t="s">
        <v>968</v>
      </c>
      <c r="W17" s="128"/>
    </row>
    <row r="18" spans="1:23" ht="12.75">
      <c r="A18" s="264"/>
      <c r="B18" s="260" t="str">
        <f>$J$4</f>
        <v>1st</v>
      </c>
      <c r="C18" s="260" t="s">
        <v>45</v>
      </c>
      <c r="D18" s="260" t="str">
        <f>$J$6</f>
        <v>3rd</v>
      </c>
      <c r="E18" s="62" t="str">
        <f>$J$5</f>
        <v>2nd</v>
      </c>
      <c r="F18" s="260"/>
      <c r="G18" s="265" t="s">
        <v>969</v>
      </c>
      <c r="W18" s="128"/>
    </row>
    <row r="19" spans="1:23">
      <c r="A19" s="264"/>
      <c r="B19" s="260"/>
      <c r="C19" s="260"/>
      <c r="D19" s="260"/>
      <c r="E19" s="260"/>
      <c r="F19" s="260"/>
      <c r="G19" s="265"/>
    </row>
    <row r="20" spans="1:23">
      <c r="A20" s="264"/>
      <c r="B20" s="260" t="str">
        <f>$J$11</f>
        <v>8th</v>
      </c>
      <c r="C20" s="260" t="s">
        <v>45</v>
      </c>
      <c r="D20" s="260" t="str">
        <f>$J$9</f>
        <v>6th</v>
      </c>
      <c r="E20" s="260" t="str">
        <f>$J$10</f>
        <v>7th</v>
      </c>
      <c r="F20" s="260" t="str">
        <f>$J$11</f>
        <v>8th</v>
      </c>
      <c r="G20" s="265" t="s">
        <v>968</v>
      </c>
    </row>
    <row r="21" spans="1:23">
      <c r="A21" s="264"/>
      <c r="B21" s="260" t="str">
        <f>$J$8</f>
        <v>5th</v>
      </c>
      <c r="C21" s="260" t="s">
        <v>45</v>
      </c>
      <c r="D21" s="260" t="str">
        <f>$J$10</f>
        <v>7th</v>
      </c>
      <c r="E21" s="260" t="str">
        <f>$J$9</f>
        <v>6th</v>
      </c>
      <c r="F21" s="260"/>
      <c r="G21" s="265" t="s">
        <v>969</v>
      </c>
    </row>
    <row r="22" spans="1:23">
      <c r="A22" s="264"/>
      <c r="B22" s="260"/>
      <c r="C22" s="260"/>
      <c r="D22" s="260"/>
      <c r="E22" s="260"/>
      <c r="F22" s="260"/>
      <c r="G22" s="265"/>
    </row>
    <row r="23" spans="1:23">
      <c r="A23" s="42"/>
      <c r="B23" s="43"/>
      <c r="C23" s="43"/>
      <c r="D23" s="43"/>
      <c r="E23" s="43"/>
      <c r="F23" s="43"/>
      <c r="G23" s="43"/>
    </row>
    <row r="24" spans="1:23">
      <c r="A24" s="42"/>
      <c r="B24" s="43"/>
      <c r="C24" s="43"/>
      <c r="D24" s="43"/>
      <c r="E24" s="43"/>
      <c r="F24" s="43"/>
      <c r="G24" s="43"/>
    </row>
    <row r="25" spans="1:23">
      <c r="A25" s="42"/>
      <c r="B25" s="43"/>
      <c r="C25" s="43"/>
      <c r="D25" s="43"/>
      <c r="E25" s="43"/>
      <c r="F25" s="43"/>
      <c r="G25" s="43"/>
    </row>
    <row r="26" spans="1:23">
      <c r="A26" s="42"/>
      <c r="B26" s="43"/>
      <c r="C26" s="43"/>
      <c r="D26" s="43"/>
      <c r="E26" s="43"/>
      <c r="F26" s="43"/>
      <c r="G26" s="43"/>
    </row>
    <row r="27" spans="1:23">
      <c r="A27" s="42"/>
      <c r="B27" s="43"/>
      <c r="C27" s="43"/>
      <c r="D27" s="43"/>
      <c r="E27" s="43"/>
      <c r="F27" s="43"/>
      <c r="G27" s="43"/>
    </row>
    <row r="28" spans="1:23">
      <c r="A28" s="42"/>
      <c r="B28" s="43"/>
      <c r="C28" s="43"/>
      <c r="D28" s="43"/>
      <c r="E28" s="43"/>
      <c r="F28" s="43"/>
      <c r="G28" s="43"/>
    </row>
    <row r="29" spans="1:23">
      <c r="A29" s="42"/>
      <c r="B29" s="43"/>
      <c r="C29" s="43"/>
      <c r="D29" s="43"/>
      <c r="E29" s="43"/>
      <c r="F29" s="43"/>
      <c r="G29" s="43"/>
    </row>
    <row r="30" spans="1:23">
      <c r="A30" s="42"/>
      <c r="B30" s="43"/>
      <c r="C30" s="43"/>
      <c r="D30" s="43"/>
      <c r="E30" s="43"/>
      <c r="F30" s="43"/>
      <c r="G30" s="43"/>
    </row>
    <row r="31" spans="1:23">
      <c r="A31" s="42"/>
      <c r="B31" s="43"/>
      <c r="C31" s="43"/>
      <c r="D31" s="43"/>
      <c r="E31" s="43"/>
      <c r="F31" s="43"/>
      <c r="G31" s="43"/>
    </row>
    <row r="32" spans="1:23">
      <c r="A32" s="42"/>
      <c r="B32" s="43"/>
      <c r="C32" s="43"/>
      <c r="D32" s="43"/>
      <c r="E32" s="43"/>
      <c r="F32" s="43"/>
      <c r="G32" s="43"/>
    </row>
    <row r="33" spans="1:7">
      <c r="A33" s="42"/>
      <c r="B33" s="43"/>
      <c r="C33" s="43"/>
      <c r="D33" s="43"/>
      <c r="E33" s="43"/>
      <c r="F33" s="43"/>
      <c r="G33" s="43"/>
    </row>
    <row r="34" spans="1:7">
      <c r="A34" s="42"/>
      <c r="B34" s="43"/>
      <c r="C34" s="43"/>
      <c r="D34" s="43"/>
      <c r="E34" s="43"/>
      <c r="F34" s="43"/>
      <c r="G34" s="43"/>
    </row>
    <row r="35" spans="1:7">
      <c r="A35" s="42"/>
      <c r="B35" s="43"/>
      <c r="C35" s="43"/>
      <c r="D35" s="43"/>
      <c r="E35" s="43"/>
      <c r="F35" s="43"/>
      <c r="G35" s="43"/>
    </row>
    <row r="36" spans="1:7">
      <c r="A36" s="42"/>
      <c r="B36" s="43"/>
      <c r="C36" s="43"/>
      <c r="D36" s="43"/>
      <c r="E36" s="43"/>
      <c r="F36" s="43"/>
      <c r="G36" s="43"/>
    </row>
    <row r="37" spans="1:7">
      <c r="A37" s="42"/>
      <c r="B37" s="43"/>
      <c r="C37" s="43"/>
      <c r="D37" s="43"/>
      <c r="E37" s="43"/>
      <c r="F37" s="43"/>
      <c r="G37" s="43"/>
    </row>
    <row r="38" spans="1:7">
      <c r="A38" s="42"/>
      <c r="B38" s="43"/>
      <c r="C38" s="43"/>
      <c r="D38" s="43"/>
      <c r="E38" s="43"/>
      <c r="F38" s="43"/>
      <c r="G38" s="43"/>
    </row>
    <row r="39" spans="1:7">
      <c r="A39" s="42"/>
      <c r="B39" s="43"/>
      <c r="C39" s="43"/>
      <c r="D39" s="43"/>
      <c r="E39" s="43"/>
      <c r="F39" s="43"/>
      <c r="G39" s="43"/>
    </row>
    <row r="40" spans="1:7">
      <c r="A40" s="42"/>
      <c r="B40" s="43"/>
      <c r="C40" s="43"/>
      <c r="D40" s="43"/>
      <c r="E40" s="43"/>
      <c r="F40" s="43"/>
      <c r="G40" s="43"/>
    </row>
    <row r="41" spans="1:7">
      <c r="A41" s="42"/>
      <c r="B41" s="43"/>
      <c r="C41" s="43"/>
      <c r="D41" s="43"/>
      <c r="E41" s="43"/>
      <c r="F41" s="43"/>
      <c r="G41" s="43"/>
    </row>
  </sheetData>
  <phoneticPr fontId="21" type="noConversion"/>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dimension ref="A2:J28"/>
  <sheetViews>
    <sheetView workbookViewId="0">
      <selection activeCell="J17" sqref="J17"/>
    </sheetView>
  </sheetViews>
  <sheetFormatPr defaultRowHeight="12.75"/>
  <cols>
    <col min="1" max="1" width="15.109375" style="12" bestFit="1" customWidth="1"/>
    <col min="2" max="2" width="7.21875" style="12" customWidth="1"/>
    <col min="3" max="3" width="5.5546875" style="12" customWidth="1"/>
    <col min="4" max="4" width="6.109375" style="12" customWidth="1"/>
    <col min="5" max="5" width="6.44140625" style="12" customWidth="1"/>
    <col min="6" max="6" width="7.88671875" style="12" customWidth="1"/>
    <col min="7" max="16384" width="8.88671875" style="12"/>
  </cols>
  <sheetData>
    <row r="2" spans="1:9" ht="13.5" thickBot="1"/>
    <row r="3" spans="1:9" ht="13.5" thickBot="1">
      <c r="A3" s="539" t="s">
        <v>4</v>
      </c>
      <c r="B3" s="540"/>
      <c r="C3" s="540"/>
      <c r="D3" s="540"/>
      <c r="E3" s="540"/>
      <c r="F3" s="540"/>
      <c r="G3" s="540"/>
      <c r="H3" s="540"/>
      <c r="I3" s="541"/>
    </row>
    <row r="4" spans="1:9" ht="13.5" thickBot="1">
      <c r="A4" s="477" t="s">
        <v>51</v>
      </c>
      <c r="B4" s="478" t="s">
        <v>41</v>
      </c>
      <c r="C4" s="478" t="s">
        <v>42</v>
      </c>
      <c r="D4" s="478" t="s">
        <v>60</v>
      </c>
      <c r="E4" s="478" t="s">
        <v>43</v>
      </c>
      <c r="F4" s="478" t="s">
        <v>36</v>
      </c>
      <c r="G4" s="478" t="s">
        <v>40</v>
      </c>
      <c r="H4" s="479" t="s">
        <v>52</v>
      </c>
      <c r="I4" s="480" t="s">
        <v>38</v>
      </c>
    </row>
    <row r="5" spans="1:9">
      <c r="A5" s="481" t="str">
        <f>'Results 2011_2012'!A11</f>
        <v xml:space="preserve">Putney </v>
      </c>
      <c r="B5" s="482">
        <f>7-COUNTIF('Results 2011_2012'!T5:T12,"X")</f>
        <v>7</v>
      </c>
      <c r="C5" s="482">
        <f>COUNTIF('Results 2011_2012'!V5:V12,5)</f>
        <v>6</v>
      </c>
      <c r="D5" s="483">
        <f>COUNTIF('Results 2011_2012'!V5:V12,3)</f>
        <v>1</v>
      </c>
      <c r="E5" s="482">
        <f t="shared" ref="E5:E12" si="0">B5-C5-D5</f>
        <v>0</v>
      </c>
      <c r="F5" s="484">
        <f>'Results 2011_2012'!T13</f>
        <v>83</v>
      </c>
      <c r="G5" s="484">
        <f>'Results 2011_2012'!U14</f>
        <v>46</v>
      </c>
      <c r="H5" s="484">
        <f t="shared" ref="H5:H12" si="1">F5-G5</f>
        <v>37</v>
      </c>
      <c r="I5" s="485">
        <f>'Results 2011_2012'!V15</f>
        <v>33</v>
      </c>
    </row>
    <row r="6" spans="1:9">
      <c r="A6" s="469" t="str">
        <f>'Results 2011_2012'!A5</f>
        <v>Centaurs</v>
      </c>
      <c r="B6" s="470">
        <f>7-COUNTIF('Results 2011_2012'!B6:B12,"X")</f>
        <v>7</v>
      </c>
      <c r="C6" s="470">
        <f>COUNTIF('Results 2011_2012'!D6:D12,5)</f>
        <v>6</v>
      </c>
      <c r="D6" s="471">
        <f>COUNTIF('Results 2011_2012'!D5:D12,"3")</f>
        <v>0</v>
      </c>
      <c r="E6" s="470">
        <f t="shared" si="0"/>
        <v>1</v>
      </c>
      <c r="F6" s="486">
        <f>'Results 2011_2012'!B13</f>
        <v>101</v>
      </c>
      <c r="G6" s="486">
        <f>'Results 2011_2012'!C14</f>
        <v>28</v>
      </c>
      <c r="H6" s="486">
        <f t="shared" si="1"/>
        <v>73</v>
      </c>
      <c r="I6" s="487">
        <f>'Results 2011_2012'!D15</f>
        <v>31</v>
      </c>
    </row>
    <row r="7" spans="1:9">
      <c r="A7" s="469" t="str">
        <f>'Results 2011_2012'!A10</f>
        <v xml:space="preserve">West London </v>
      </c>
      <c r="B7" s="470">
        <f>7-COUNTIF('Results 2011_2012'!Q5:Q12,"X")</f>
        <v>7</v>
      </c>
      <c r="C7" s="470">
        <f>COUNTIF('Results 2011_2012'!S5:S12,5)</f>
        <v>4</v>
      </c>
      <c r="D7" s="471">
        <f>COUNTIF('Results 2011_2012'!S5:S12,3)</f>
        <v>1</v>
      </c>
      <c r="E7" s="470">
        <f t="shared" si="0"/>
        <v>2</v>
      </c>
      <c r="F7" s="486">
        <f>'Results 2011_2012'!Q13</f>
        <v>74</v>
      </c>
      <c r="G7" s="486">
        <f>'Results 2011_2012'!R14</f>
        <v>60</v>
      </c>
      <c r="H7" s="486">
        <f t="shared" si="1"/>
        <v>14</v>
      </c>
      <c r="I7" s="487">
        <f>'Results 2011_2012'!S15</f>
        <v>23</v>
      </c>
    </row>
    <row r="8" spans="1:9">
      <c r="A8" s="469" t="str">
        <f>'Results 2011_2012'!A6</f>
        <v>Harpenden</v>
      </c>
      <c r="B8" s="470">
        <f>7-COUNTIF('Results 2011_2012'!E5:E12,"X")</f>
        <v>7</v>
      </c>
      <c r="C8" s="470">
        <f>COUNTIF('Results 2011_2012'!G5:G12,5)</f>
        <v>4</v>
      </c>
      <c r="D8" s="471">
        <f>COUNTIF('Results 2011_2012'!G5:G12,"3")</f>
        <v>0</v>
      </c>
      <c r="E8" s="470">
        <f t="shared" si="0"/>
        <v>3</v>
      </c>
      <c r="F8" s="486">
        <f>'Results 2011_2012'!E13</f>
        <v>90</v>
      </c>
      <c r="G8" s="486">
        <f>'Results 2011_2012'!F14</f>
        <v>72</v>
      </c>
      <c r="H8" s="486">
        <f t="shared" si="1"/>
        <v>18</v>
      </c>
      <c r="I8" s="487">
        <f>'Results 2011_2012'!G15</f>
        <v>22</v>
      </c>
    </row>
    <row r="9" spans="1:9">
      <c r="A9" s="469" t="str">
        <f>'Results 2011_2012'!A7</f>
        <v>Blues</v>
      </c>
      <c r="B9" s="470">
        <f>7-COUNTIF('Results 2011_2012'!H5:H12,"X")</f>
        <v>7</v>
      </c>
      <c r="C9" s="470">
        <f>COUNTIF('Results 2011_2012'!J5:J12,5)</f>
        <v>4</v>
      </c>
      <c r="D9" s="471">
        <f>COUNTIF('Results 2011_2012'!J5:J12,"3")</f>
        <v>0</v>
      </c>
      <c r="E9" s="470">
        <f t="shared" si="0"/>
        <v>3</v>
      </c>
      <c r="F9" s="486">
        <f>'Results 2011_2012'!H13</f>
        <v>65</v>
      </c>
      <c r="G9" s="486">
        <f>'Results 2011_2012'!I14</f>
        <v>72</v>
      </c>
      <c r="H9" s="486">
        <f t="shared" si="1"/>
        <v>-7</v>
      </c>
      <c r="I9" s="487">
        <f>'Results 2011_2012'!J15</f>
        <v>21</v>
      </c>
    </row>
    <row r="10" spans="1:9">
      <c r="A10" s="469" t="str">
        <f>'Results 2011_2012'!A9</f>
        <v>Blackheath Legends</v>
      </c>
      <c r="B10" s="470">
        <f>7-COUNTIF('Results 2011_2012'!N5:N12,"X")</f>
        <v>7</v>
      </c>
      <c r="C10" s="470">
        <f>COUNTIF('Results 2011_2012'!P5:P12,5)</f>
        <v>2</v>
      </c>
      <c r="D10" s="471">
        <f>COUNTIF('Results 2011_2012'!P5:P12,3)</f>
        <v>0</v>
      </c>
      <c r="E10" s="470">
        <f t="shared" si="0"/>
        <v>5</v>
      </c>
      <c r="F10" s="486">
        <f>'Results 2011_2012'!N13</f>
        <v>45</v>
      </c>
      <c r="G10" s="486">
        <f>'Results 2011_2012'!O14</f>
        <v>84</v>
      </c>
      <c r="H10" s="486">
        <f t="shared" si="1"/>
        <v>-39</v>
      </c>
      <c r="I10" s="487">
        <f>'Results 2011_2012'!P15</f>
        <v>12</v>
      </c>
    </row>
    <row r="11" spans="1:9">
      <c r="A11" s="469" t="str">
        <f>'Results 2011_2012'!A8</f>
        <v>Hatch End Hawks</v>
      </c>
      <c r="B11" s="470">
        <f>7-COUNTIF('Results 2011_2012'!K5:K12,"X")</f>
        <v>7</v>
      </c>
      <c r="C11" s="470">
        <f>COUNTIF('Results 2011_2012'!M5:M12,5)</f>
        <v>1</v>
      </c>
      <c r="D11" s="471">
        <f>COUNTIF('Results 2011_2012'!M5:M12,"3")</f>
        <v>0</v>
      </c>
      <c r="E11" s="470">
        <f t="shared" si="0"/>
        <v>6</v>
      </c>
      <c r="F11" s="486">
        <f>'Results 2011_2012'!K13</f>
        <v>59</v>
      </c>
      <c r="G11" s="486">
        <f>'Results 2011_2012'!L14</f>
        <v>83</v>
      </c>
      <c r="H11" s="486">
        <f t="shared" si="1"/>
        <v>-24</v>
      </c>
      <c r="I11" s="487">
        <f>'Results 2011_2012'!M15</f>
        <v>10</v>
      </c>
    </row>
    <row r="12" spans="1:9" ht="13.5" thickBot="1">
      <c r="A12" s="473" t="str">
        <f>'Results 2011_2012'!A12</f>
        <v>Clapham</v>
      </c>
      <c r="B12" s="474">
        <f>7-COUNTIF('Results 2011_2012'!W5:W12,"X")</f>
        <v>7</v>
      </c>
      <c r="C12" s="474">
        <f>COUNTIF('Results 2011_2012'!Y5:Y12,5)</f>
        <v>0</v>
      </c>
      <c r="D12" s="475">
        <f>COUNTIF('Results 2011_2012'!Y5:Y12,3)</f>
        <v>0</v>
      </c>
      <c r="E12" s="474">
        <f t="shared" si="0"/>
        <v>7</v>
      </c>
      <c r="F12" s="488">
        <f>'Results 2011_2012'!W13</f>
        <v>27</v>
      </c>
      <c r="G12" s="488">
        <f>'Results 2011_2012'!X14</f>
        <v>99</v>
      </c>
      <c r="H12" s="488">
        <f t="shared" si="1"/>
        <v>-72</v>
      </c>
      <c r="I12" s="489">
        <f>'Results 2011_2012'!Y15</f>
        <v>2</v>
      </c>
    </row>
    <row r="13" spans="1:9">
      <c r="A13" s="16"/>
      <c r="B13" s="16"/>
      <c r="C13" s="16"/>
      <c r="D13" s="16"/>
      <c r="E13" s="16"/>
      <c r="F13" s="16"/>
      <c r="G13" s="16"/>
      <c r="H13" s="16"/>
      <c r="I13" s="16"/>
    </row>
    <row r="15" spans="1:9" ht="13.5" thickBot="1"/>
    <row r="16" spans="1:9" ht="13.5" thickBot="1">
      <c r="A16" s="539" t="s">
        <v>44</v>
      </c>
      <c r="B16" s="540"/>
      <c r="C16" s="540"/>
      <c r="D16" s="540"/>
      <c r="E16" s="540"/>
      <c r="F16" s="540"/>
      <c r="G16" s="540"/>
      <c r="H16" s="540"/>
      <c r="I16" s="541"/>
    </row>
    <row r="17" spans="1:10">
      <c r="A17" s="465" t="s">
        <v>51</v>
      </c>
      <c r="B17" s="466" t="s">
        <v>41</v>
      </c>
      <c r="C17" s="466" t="s">
        <v>42</v>
      </c>
      <c r="D17" s="466" t="s">
        <v>60</v>
      </c>
      <c r="E17" s="466" t="s">
        <v>43</v>
      </c>
      <c r="F17" s="466" t="s">
        <v>36</v>
      </c>
      <c r="G17" s="466" t="s">
        <v>40</v>
      </c>
      <c r="H17" s="467" t="s">
        <v>52</v>
      </c>
      <c r="I17" s="468" t="s">
        <v>38</v>
      </c>
    </row>
    <row r="18" spans="1:10">
      <c r="A18" s="469" t="str">
        <f>'Results 2011_2012'!A29</f>
        <v>Newbury</v>
      </c>
      <c r="B18" s="470">
        <f>10-COUNTIF('Results 2011_2012'!T23:T33,"X")</f>
        <v>8</v>
      </c>
      <c r="C18" s="470">
        <f>COUNTIF('Results 2011_2012'!V23:V33,5)</f>
        <v>7</v>
      </c>
      <c r="D18" s="471">
        <f>COUNTIF('Results 2011_2012'!V23:V33,3)</f>
        <v>0</v>
      </c>
      <c r="E18" s="470">
        <f t="shared" ref="E18:E28" si="2">B18-C18-D18</f>
        <v>1</v>
      </c>
      <c r="F18" s="470">
        <f>'Results 2011_2012'!T34</f>
        <v>131</v>
      </c>
      <c r="G18" s="470">
        <f>'Results 2011_2012'!U35</f>
        <v>23</v>
      </c>
      <c r="H18" s="470">
        <f t="shared" ref="H18:H28" si="3">F18-G18</f>
        <v>108</v>
      </c>
      <c r="I18" s="472">
        <f>'Results 2011_2012'!V36</f>
        <v>35</v>
      </c>
      <c r="J18" s="208"/>
    </row>
    <row r="19" spans="1:10">
      <c r="A19" s="469" t="str">
        <f>'Results 2011_2012'!A26</f>
        <v>Hitchin Sprites</v>
      </c>
      <c r="B19" s="470">
        <f>10-COUNTIF('Results 2011_2012'!K23:K33,"X")</f>
        <v>7</v>
      </c>
      <c r="C19" s="470">
        <f>COUNTIF('Results 2011_2012'!M23:M33,5)</f>
        <v>7</v>
      </c>
      <c r="D19" s="471">
        <f>COUNTIF('Results 2011_2012'!M23:M33,3)</f>
        <v>0</v>
      </c>
      <c r="E19" s="470">
        <f t="shared" si="2"/>
        <v>0</v>
      </c>
      <c r="F19" s="470">
        <f>'Results 2011_2012'!K34</f>
        <v>127</v>
      </c>
      <c r="G19" s="470">
        <f>'Results 2011_2012'!L35</f>
        <v>35</v>
      </c>
      <c r="H19" s="470">
        <f t="shared" si="3"/>
        <v>92</v>
      </c>
      <c r="I19" s="472">
        <f>'Results 2011_2012'!M36</f>
        <v>35</v>
      </c>
      <c r="J19" s="208"/>
    </row>
    <row r="20" spans="1:10">
      <c r="A20" s="469" t="str">
        <f>'Results 2011_2012'!A24</f>
        <v>West London II</v>
      </c>
      <c r="B20" s="470">
        <f>10-COUNTIF('Results 2011_2012'!E23:E33,"X")</f>
        <v>7</v>
      </c>
      <c r="C20" s="470">
        <f>COUNTIF('Results 2011_2012'!G23:G33,5)</f>
        <v>5</v>
      </c>
      <c r="D20" s="471">
        <f>COUNTIF('Results 2011_2012'!G23:G33,3)</f>
        <v>0</v>
      </c>
      <c r="E20" s="470">
        <f t="shared" si="2"/>
        <v>2</v>
      </c>
      <c r="F20" s="470">
        <f>'Results 2011_2012'!E34</f>
        <v>78</v>
      </c>
      <c r="G20" s="470">
        <f>'Results 2011_2012'!F35</f>
        <v>41</v>
      </c>
      <c r="H20" s="470">
        <f t="shared" si="3"/>
        <v>37</v>
      </c>
      <c r="I20" s="472">
        <f>'Results 2011_2012'!G36</f>
        <v>26</v>
      </c>
      <c r="J20" s="208"/>
    </row>
    <row r="21" spans="1:10">
      <c r="A21" s="469" t="str">
        <f>'Results 2011_2012'!A33</f>
        <v>Cougars</v>
      </c>
      <c r="B21" s="470">
        <f>10-COUNTIF('Results 2011_2012'!AH23:AH33,"X")</f>
        <v>6</v>
      </c>
      <c r="C21" s="470">
        <f>COUNTIF('Results 2011_2012'!AH23:AH33,5)</f>
        <v>5</v>
      </c>
      <c r="D21" s="470">
        <f>COUNTIF('Results 2011_2012'!AH23:AH33,3)</f>
        <v>0</v>
      </c>
      <c r="E21" s="470">
        <f t="shared" si="2"/>
        <v>1</v>
      </c>
      <c r="F21" s="470">
        <f>'Results 2011_2012'!AF34</f>
        <v>66</v>
      </c>
      <c r="G21" s="470">
        <f>'Results 2011_2012'!AG35</f>
        <v>47</v>
      </c>
      <c r="H21" s="470">
        <f t="shared" si="3"/>
        <v>19</v>
      </c>
      <c r="I21" s="472">
        <f>'Results 2011_2012'!AH36</f>
        <v>25</v>
      </c>
      <c r="J21" s="208"/>
    </row>
    <row r="22" spans="1:10">
      <c r="A22" s="469" t="str">
        <f>'Results 2011_2012'!A25</f>
        <v xml:space="preserve">Blackheath Storm </v>
      </c>
      <c r="B22" s="470">
        <f>10-COUNTIF('Results 2011_2012'!H23:H33,"X")</f>
        <v>7</v>
      </c>
      <c r="C22" s="470">
        <f>COUNTIF('Results 2011_2012'!J23:J33,5)</f>
        <v>3</v>
      </c>
      <c r="D22" s="471">
        <f>COUNTIF('Results 2011_2012'!J23:J33,3)</f>
        <v>0</v>
      </c>
      <c r="E22" s="470">
        <f t="shared" si="2"/>
        <v>4</v>
      </c>
      <c r="F22" s="470">
        <f>'Results 2011_2012'!H34</f>
        <v>54</v>
      </c>
      <c r="G22" s="470">
        <f>'Results 2011_2012'!I35</f>
        <v>65</v>
      </c>
      <c r="H22" s="470">
        <f t="shared" si="3"/>
        <v>-11</v>
      </c>
      <c r="I22" s="472">
        <f>'Results 2011_2012'!J36</f>
        <v>18</v>
      </c>
      <c r="J22" s="208"/>
    </row>
    <row r="23" spans="1:10">
      <c r="A23" s="469" t="str">
        <f>'Results 2011_2012'!A30</f>
        <v>Reading</v>
      </c>
      <c r="B23" s="470">
        <f>10-COUNTIF('Results 2011_2012'!W23:W33,"X")</f>
        <v>7</v>
      </c>
      <c r="C23" s="470">
        <f>COUNTIF('Results 2011_2012'!Y23:Y33,5)</f>
        <v>3</v>
      </c>
      <c r="D23" s="471">
        <f>COUNTIF('Results 2011_2012'!Y23:Y33,3)</f>
        <v>0</v>
      </c>
      <c r="E23" s="470">
        <f t="shared" si="2"/>
        <v>4</v>
      </c>
      <c r="F23" s="470">
        <f>'Results 2011_2012'!W34</f>
        <v>55</v>
      </c>
      <c r="G23" s="470">
        <f>'Results 2011_2012'!X35</f>
        <v>67</v>
      </c>
      <c r="H23" s="470">
        <f t="shared" si="3"/>
        <v>-12</v>
      </c>
      <c r="I23" s="472">
        <f>'Results 2011_2012'!Y36</f>
        <v>18</v>
      </c>
      <c r="J23" s="208"/>
    </row>
    <row r="24" spans="1:10">
      <c r="A24" s="469" t="str">
        <f>'Results 2011_2012'!A32</f>
        <v>Reigate</v>
      </c>
      <c r="B24" s="470">
        <f>10-COUNTIF('Results 2011_2012'!AC23:AC33,"X")</f>
        <v>6</v>
      </c>
      <c r="C24" s="470">
        <f>COUNTIF('Results 2011_2012'!AE23:AE33,5)</f>
        <v>2</v>
      </c>
      <c r="D24" s="470">
        <f>COUNTIF('Results 2011_2012'!AE23:AE33,3)</f>
        <v>0</v>
      </c>
      <c r="E24" s="470">
        <f t="shared" si="2"/>
        <v>4</v>
      </c>
      <c r="F24" s="470">
        <f>'Results 2011_2012'!AC34</f>
        <v>31</v>
      </c>
      <c r="G24" s="470">
        <f>'Results 2011_2012'!AD35</f>
        <v>65</v>
      </c>
      <c r="H24" s="470">
        <f t="shared" si="3"/>
        <v>-34</v>
      </c>
      <c r="I24" s="472">
        <f>'Results 2011_2012'!AE36</f>
        <v>10</v>
      </c>
      <c r="J24" s="208"/>
    </row>
    <row r="25" spans="1:10">
      <c r="A25" s="469" t="str">
        <f>'Results 2011_2012'!A31</f>
        <v xml:space="preserve">Royal Holloway </v>
      </c>
      <c r="B25" s="470">
        <f>10-COUNTIF('Results 2011_2012'!Z23:Z33,"X")</f>
        <v>6</v>
      </c>
      <c r="C25" s="470">
        <f>COUNTIF('Results 2011_2012'!AB23:AB33,5)</f>
        <v>2</v>
      </c>
      <c r="D25" s="471">
        <f>COUNTIF('Results 2011_2012'!AB23:AB33,3)</f>
        <v>0</v>
      </c>
      <c r="E25" s="470">
        <f t="shared" si="2"/>
        <v>4</v>
      </c>
      <c r="F25" s="470">
        <f>'Results 2011_2012'!Z34</f>
        <v>2</v>
      </c>
      <c r="G25" s="470">
        <f>'Results 2011_2012'!AA35</f>
        <v>90</v>
      </c>
      <c r="H25" s="470">
        <f t="shared" si="3"/>
        <v>-88</v>
      </c>
      <c r="I25" s="472">
        <f>'Results 2011_2012'!AB36</f>
        <v>10</v>
      </c>
      <c r="J25" s="208"/>
    </row>
    <row r="26" spans="1:10">
      <c r="A26" s="469" t="str">
        <f>'Results 2011_2012'!A28</f>
        <v xml:space="preserve">Welwyn </v>
      </c>
      <c r="B26" s="470">
        <f>10-COUNTIF('Results 2011_2012'!Q23:Q33,"X")</f>
        <v>7</v>
      </c>
      <c r="C26" s="470">
        <f>COUNTIF('Results 2011_2012'!S23:S33,5)</f>
        <v>2</v>
      </c>
      <c r="D26" s="471">
        <f>COUNTIF('Results 2011_2012'!S23:S33,3)</f>
        <v>0</v>
      </c>
      <c r="E26" s="470">
        <f t="shared" si="2"/>
        <v>5</v>
      </c>
      <c r="F26" s="470">
        <f>'Results 2011_2012'!Q34</f>
        <v>4</v>
      </c>
      <c r="G26" s="470">
        <f>'Results 2011_2012'!R35</f>
        <v>87</v>
      </c>
      <c r="H26" s="470">
        <f t="shared" si="3"/>
        <v>-83</v>
      </c>
      <c r="I26" s="472">
        <f>'Results 2011_2012'!S36</f>
        <v>6</v>
      </c>
    </row>
    <row r="27" spans="1:10">
      <c r="A27" s="469" t="str">
        <f>'Results 2011_2012'!A27</f>
        <v xml:space="preserve">Essex Blades </v>
      </c>
      <c r="B27" s="470">
        <f>10-COUNTIF('Results 2011_2012'!N23:N33,"X")</f>
        <v>3</v>
      </c>
      <c r="C27" s="470">
        <f>COUNTIF('Results 2011_2012'!P23:P33,5)</f>
        <v>1</v>
      </c>
      <c r="D27" s="471">
        <f>COUNTIF('Results 2011_2012'!P23:P33,3)</f>
        <v>0</v>
      </c>
      <c r="E27" s="470">
        <f t="shared" si="2"/>
        <v>2</v>
      </c>
      <c r="F27" s="470">
        <f>'Results 2011_2012'!N34</f>
        <v>0</v>
      </c>
      <c r="G27" s="470">
        <f>'Results 2011_2012'!O35</f>
        <v>28</v>
      </c>
      <c r="H27" s="470">
        <f t="shared" si="3"/>
        <v>-28</v>
      </c>
      <c r="I27" s="472">
        <f>'Results 2011_2012'!P36</f>
        <v>4</v>
      </c>
    </row>
    <row r="28" spans="1:10" ht="13.5" thickBot="1">
      <c r="A28" s="473" t="str">
        <f>'Results 2011_2012'!A23</f>
        <v xml:space="preserve">Pendley </v>
      </c>
      <c r="B28" s="474">
        <f>10-COUNTIF('Results 2011_2012'!D23:D33,"X")</f>
        <v>10</v>
      </c>
      <c r="C28" s="474">
        <f>COUNTIF('Results 2011_2012'!D23:D33,5)</f>
        <v>0</v>
      </c>
      <c r="D28" s="475">
        <f>COUNTIF('Results 2011_2012'!D23:D33,3)</f>
        <v>0</v>
      </c>
      <c r="E28" s="474">
        <f t="shared" si="2"/>
        <v>10</v>
      </c>
      <c r="F28" s="474">
        <f>'Results 2011_2012'!B34</f>
        <v>0</v>
      </c>
      <c r="G28" s="474">
        <f>'Results 2011_2012'!C35</f>
        <v>0</v>
      </c>
      <c r="H28" s="474">
        <f t="shared" si="3"/>
        <v>0</v>
      </c>
      <c r="I28" s="476">
        <f>'Results 2011_2012'!D36</f>
        <v>0</v>
      </c>
    </row>
  </sheetData>
  <sortState ref="A18:I28">
    <sortCondition descending="1" ref="I18:I28"/>
    <sortCondition descending="1" ref="H18:H28"/>
  </sortState>
  <mergeCells count="2">
    <mergeCell ref="A3:I3"/>
    <mergeCell ref="A16:I16"/>
  </mergeCells>
  <phoneticPr fontId="21" type="noConversion"/>
  <pageMargins left="0.75" right="0.75" top="1" bottom="1" header="0.5" footer="0.5"/>
  <pageSetup paperSize="9" orientation="portrait" horizontalDpi="200" verticalDpi="200" r:id="rId1"/>
  <headerFooter alignWithMargins="0"/>
</worksheet>
</file>

<file path=xl/worksheets/sheet29.xml><?xml version="1.0" encoding="utf-8"?>
<worksheet xmlns="http://schemas.openxmlformats.org/spreadsheetml/2006/main" xmlns:r="http://schemas.openxmlformats.org/officeDocument/2006/relationships">
  <dimension ref="A1:AH38"/>
  <sheetViews>
    <sheetView topLeftCell="A16" zoomScale="80" zoomScaleNormal="80" workbookViewId="0">
      <pane xSplit="1" topLeftCell="B1" activePane="topRight" state="frozen"/>
      <selection activeCell="A16" sqref="A16"/>
      <selection pane="topRight" activeCell="N29" sqref="N29"/>
    </sheetView>
  </sheetViews>
  <sheetFormatPr defaultColWidth="9.77734375" defaultRowHeight="12"/>
  <cols>
    <col min="1" max="1" width="14" style="108" bestFit="1" customWidth="1"/>
    <col min="2" max="2" width="3.44140625" style="108" customWidth="1"/>
    <col min="3" max="3" width="4.33203125" style="108" customWidth="1"/>
    <col min="4" max="4" width="6.109375" style="108" customWidth="1"/>
    <col min="5" max="5" width="3.5546875" style="108" customWidth="1"/>
    <col min="6" max="6" width="4.109375" style="108" customWidth="1"/>
    <col min="7" max="7" width="4.88671875" style="108" customWidth="1"/>
    <col min="8" max="8" width="3.5546875" style="108" customWidth="1"/>
    <col min="9" max="9" width="4.21875" style="108" customWidth="1"/>
    <col min="10" max="10" width="4.77734375" style="108" customWidth="1"/>
    <col min="11" max="11" width="3.21875" style="108" customWidth="1"/>
    <col min="12" max="12" width="4.109375" style="108" customWidth="1"/>
    <col min="13" max="13" width="4.6640625" style="108" customWidth="1"/>
    <col min="14" max="14" width="3" style="108" customWidth="1"/>
    <col min="15" max="15" width="4.33203125" style="108" customWidth="1"/>
    <col min="16" max="16" width="8.33203125" style="108" customWidth="1"/>
    <col min="17" max="17" width="3.44140625" style="108" customWidth="1"/>
    <col min="18" max="18" width="4.21875" style="108" customWidth="1"/>
    <col min="19" max="19" width="4.77734375" style="108" customWidth="1"/>
    <col min="20" max="20" width="3.109375" style="108" customWidth="1"/>
    <col min="21" max="21" width="4.33203125" style="108" customWidth="1"/>
    <col min="22" max="22" width="4.5546875" style="108" customWidth="1"/>
    <col min="23" max="23" width="3.77734375" style="108" customWidth="1"/>
    <col min="24" max="24" width="4.21875" style="108" customWidth="1"/>
    <col min="25" max="25" width="4.88671875" style="108" customWidth="1"/>
    <col min="26" max="27" width="5" style="108" bestFit="1" customWidth="1"/>
    <col min="28" max="28" width="6" style="108" bestFit="1" customWidth="1"/>
    <col min="29" max="29" width="2.77734375" style="108" bestFit="1" customWidth="1"/>
    <col min="30" max="30" width="4.21875" style="108" bestFit="1" customWidth="1"/>
    <col min="31" max="31" width="4.6640625" style="108" bestFit="1" customWidth="1"/>
    <col min="32" max="32" width="2.77734375" style="108" bestFit="1" customWidth="1"/>
    <col min="33" max="33" width="4.21875" style="108" bestFit="1" customWidth="1"/>
    <col min="34" max="34" width="4.6640625" style="108" bestFit="1" customWidth="1"/>
    <col min="35" max="16384" width="9.77734375" style="108"/>
  </cols>
  <sheetData>
    <row r="1" spans="1:29">
      <c r="A1" s="107"/>
    </row>
    <row r="2" spans="1:29" ht="12.75" thickBot="1"/>
    <row r="3" spans="1:29" ht="12.75" thickTop="1">
      <c r="A3" s="512" t="s">
        <v>4</v>
      </c>
      <c r="B3" s="174" t="s">
        <v>36</v>
      </c>
      <c r="C3" s="174" t="s">
        <v>37</v>
      </c>
      <c r="D3" s="174" t="s">
        <v>38</v>
      </c>
      <c r="E3" s="175" t="s">
        <v>36</v>
      </c>
      <c r="F3" s="174" t="s">
        <v>37</v>
      </c>
      <c r="G3" s="174" t="s">
        <v>38</v>
      </c>
      <c r="H3" s="175" t="s">
        <v>36</v>
      </c>
      <c r="I3" s="174" t="s">
        <v>37</v>
      </c>
      <c r="J3" s="174" t="s">
        <v>38</v>
      </c>
      <c r="K3" s="175" t="s">
        <v>36</v>
      </c>
      <c r="L3" s="174" t="s">
        <v>37</v>
      </c>
      <c r="M3" s="174" t="s">
        <v>38</v>
      </c>
      <c r="N3" s="175" t="s">
        <v>36</v>
      </c>
      <c r="O3" s="174" t="s">
        <v>37</v>
      </c>
      <c r="P3" s="174" t="s">
        <v>38</v>
      </c>
      <c r="Q3" s="175" t="s">
        <v>36</v>
      </c>
      <c r="R3" s="174" t="s">
        <v>37</v>
      </c>
      <c r="S3" s="174" t="s">
        <v>38</v>
      </c>
      <c r="T3" s="175" t="s">
        <v>36</v>
      </c>
      <c r="U3" s="174" t="s">
        <v>37</v>
      </c>
      <c r="V3" s="174" t="s">
        <v>38</v>
      </c>
      <c r="W3" s="175" t="s">
        <v>36</v>
      </c>
      <c r="X3" s="174" t="s">
        <v>37</v>
      </c>
      <c r="Y3" s="174" t="s">
        <v>38</v>
      </c>
      <c r="Z3" s="109"/>
    </row>
    <row r="4" spans="1:29" ht="12.75" thickBot="1">
      <c r="A4" s="513"/>
      <c r="B4" s="510" t="str">
        <f>A5</f>
        <v>Centaurs</v>
      </c>
      <c r="C4" s="510"/>
      <c r="D4" s="511"/>
      <c r="E4" s="509" t="str">
        <f>A6</f>
        <v>Harpenden</v>
      </c>
      <c r="F4" s="510"/>
      <c r="G4" s="511"/>
      <c r="H4" s="509" t="str">
        <f>A7</f>
        <v>Blues</v>
      </c>
      <c r="I4" s="510"/>
      <c r="J4" s="511"/>
      <c r="K4" s="509" t="str">
        <f>A8</f>
        <v>Hatch End Hawks</v>
      </c>
      <c r="L4" s="510"/>
      <c r="M4" s="511"/>
      <c r="N4" s="509" t="str">
        <f>A9</f>
        <v>Blackheath Legends</v>
      </c>
      <c r="O4" s="510"/>
      <c r="P4" s="511"/>
      <c r="Q4" s="509" t="str">
        <f>A10</f>
        <v xml:space="preserve">West London </v>
      </c>
      <c r="R4" s="510"/>
      <c r="S4" s="511"/>
      <c r="T4" s="509" t="str">
        <f>A11</f>
        <v xml:space="preserve">Putney </v>
      </c>
      <c r="U4" s="510"/>
      <c r="V4" s="511"/>
      <c r="W4" s="509" t="str">
        <f>A12</f>
        <v>Clapham</v>
      </c>
      <c r="X4" s="510"/>
      <c r="Y4" s="511"/>
      <c r="Z4" s="109"/>
      <c r="AC4" s="193"/>
    </row>
    <row r="5" spans="1:29" ht="19.899999999999999" customHeight="1" thickTop="1">
      <c r="A5" s="12" t="s">
        <v>8</v>
      </c>
      <c r="B5" s="195"/>
      <c r="C5" s="196"/>
      <c r="D5" s="196"/>
      <c r="E5" s="181">
        <v>3</v>
      </c>
      <c r="F5" s="181">
        <v>21</v>
      </c>
      <c r="G5" s="183">
        <v>0</v>
      </c>
      <c r="H5" s="181">
        <v>3</v>
      </c>
      <c r="I5" s="181">
        <v>15</v>
      </c>
      <c r="J5" s="183">
        <v>0</v>
      </c>
      <c r="K5" s="181">
        <v>6</v>
      </c>
      <c r="L5" s="182">
        <v>10</v>
      </c>
      <c r="M5" s="183">
        <v>1</v>
      </c>
      <c r="N5" s="181">
        <v>0</v>
      </c>
      <c r="O5" s="182">
        <v>23</v>
      </c>
      <c r="P5" s="183">
        <v>0</v>
      </c>
      <c r="Q5" s="181">
        <v>4</v>
      </c>
      <c r="R5" s="182">
        <v>9</v>
      </c>
      <c r="S5" s="183">
        <v>0</v>
      </c>
      <c r="T5" s="181">
        <v>11</v>
      </c>
      <c r="U5" s="182">
        <v>7</v>
      </c>
      <c r="V5" s="183">
        <v>5</v>
      </c>
      <c r="W5" s="181">
        <v>1</v>
      </c>
      <c r="X5" s="182">
        <v>16</v>
      </c>
      <c r="Y5" s="456">
        <v>0</v>
      </c>
      <c r="Z5" s="109"/>
    </row>
    <row r="6" spans="1:29" ht="19.899999999999999" customHeight="1">
      <c r="A6" s="12" t="s">
        <v>39</v>
      </c>
      <c r="B6" s="181">
        <v>21</v>
      </c>
      <c r="C6" s="182">
        <v>3</v>
      </c>
      <c r="D6" s="183">
        <v>5</v>
      </c>
      <c r="E6" s="195"/>
      <c r="F6" s="196"/>
      <c r="G6" s="196"/>
      <c r="H6" s="181">
        <v>13</v>
      </c>
      <c r="I6" s="181">
        <v>12</v>
      </c>
      <c r="J6" s="183">
        <v>5</v>
      </c>
      <c r="K6" s="181">
        <v>6</v>
      </c>
      <c r="L6" s="182">
        <v>19</v>
      </c>
      <c r="M6" s="183">
        <v>0</v>
      </c>
      <c r="N6" s="181">
        <v>6</v>
      </c>
      <c r="O6" s="182">
        <v>17</v>
      </c>
      <c r="P6" s="183">
        <v>0</v>
      </c>
      <c r="Q6" s="181">
        <v>7</v>
      </c>
      <c r="R6" s="182">
        <v>19</v>
      </c>
      <c r="S6" s="183">
        <v>0</v>
      </c>
      <c r="T6" s="181">
        <v>12</v>
      </c>
      <c r="U6" s="182">
        <v>7</v>
      </c>
      <c r="V6" s="183">
        <v>5</v>
      </c>
      <c r="W6" s="181">
        <v>7</v>
      </c>
      <c r="X6" s="182">
        <v>13</v>
      </c>
      <c r="Y6" s="457">
        <v>1</v>
      </c>
      <c r="Z6" s="109"/>
    </row>
    <row r="7" spans="1:29" ht="19.899999999999999" customHeight="1">
      <c r="A7" s="12" t="s">
        <v>961</v>
      </c>
      <c r="B7" s="181">
        <v>15</v>
      </c>
      <c r="C7" s="182">
        <v>3</v>
      </c>
      <c r="D7" s="183">
        <v>5</v>
      </c>
      <c r="E7" s="181">
        <v>12</v>
      </c>
      <c r="F7" s="181">
        <v>13</v>
      </c>
      <c r="G7" s="183">
        <v>1</v>
      </c>
      <c r="H7" s="195"/>
      <c r="I7" s="196"/>
      <c r="J7" s="196"/>
      <c r="K7" s="181">
        <v>10</v>
      </c>
      <c r="L7" s="182">
        <v>13</v>
      </c>
      <c r="M7" s="183">
        <v>1</v>
      </c>
      <c r="N7" s="181">
        <v>6</v>
      </c>
      <c r="O7" s="182">
        <v>9</v>
      </c>
      <c r="P7" s="183">
        <v>1</v>
      </c>
      <c r="Q7" s="181">
        <v>17</v>
      </c>
      <c r="R7" s="182">
        <v>2</v>
      </c>
      <c r="S7" s="183">
        <v>5</v>
      </c>
      <c r="T7" s="181">
        <v>10</v>
      </c>
      <c r="U7" s="182">
        <v>9</v>
      </c>
      <c r="V7" s="183">
        <v>5</v>
      </c>
      <c r="W7" s="181">
        <v>2</v>
      </c>
      <c r="X7" s="182">
        <v>16</v>
      </c>
      <c r="Y7" s="457">
        <v>0</v>
      </c>
      <c r="Z7" s="109"/>
    </row>
    <row r="8" spans="1:29" ht="19.899999999999999" customHeight="1">
      <c r="A8" s="12" t="s">
        <v>896</v>
      </c>
      <c r="B8" s="181">
        <v>10</v>
      </c>
      <c r="C8" s="182">
        <v>6</v>
      </c>
      <c r="D8" s="183">
        <v>5</v>
      </c>
      <c r="E8" s="181">
        <v>19</v>
      </c>
      <c r="F8" s="181">
        <v>6</v>
      </c>
      <c r="G8" s="183">
        <v>5</v>
      </c>
      <c r="H8" s="181">
        <v>13</v>
      </c>
      <c r="I8" s="181">
        <v>10</v>
      </c>
      <c r="J8" s="183">
        <v>5</v>
      </c>
      <c r="K8" s="195"/>
      <c r="L8" s="196"/>
      <c r="M8" s="196"/>
      <c r="N8" s="181">
        <v>11</v>
      </c>
      <c r="O8" s="182">
        <v>9</v>
      </c>
      <c r="P8" s="183">
        <v>5</v>
      </c>
      <c r="Q8" s="181">
        <v>14</v>
      </c>
      <c r="R8" s="182">
        <v>9</v>
      </c>
      <c r="S8" s="183">
        <v>5</v>
      </c>
      <c r="T8" s="181">
        <v>12</v>
      </c>
      <c r="U8" s="182">
        <v>7</v>
      </c>
      <c r="V8" s="183">
        <v>5</v>
      </c>
      <c r="W8" s="181">
        <v>4</v>
      </c>
      <c r="X8" s="182">
        <v>12</v>
      </c>
      <c r="Y8" s="457">
        <v>0</v>
      </c>
      <c r="Z8" s="109"/>
    </row>
    <row r="9" spans="1:29" ht="19.899999999999999" customHeight="1">
      <c r="A9" s="12" t="s">
        <v>951</v>
      </c>
      <c r="B9" s="181">
        <v>23</v>
      </c>
      <c r="C9" s="182">
        <v>0</v>
      </c>
      <c r="D9" s="183">
        <v>5</v>
      </c>
      <c r="E9" s="181">
        <v>17</v>
      </c>
      <c r="F9" s="181">
        <v>6</v>
      </c>
      <c r="G9" s="183">
        <v>5</v>
      </c>
      <c r="H9" s="181">
        <v>9</v>
      </c>
      <c r="I9" s="181">
        <v>6</v>
      </c>
      <c r="J9" s="183">
        <v>5</v>
      </c>
      <c r="K9" s="181">
        <v>9</v>
      </c>
      <c r="L9" s="182">
        <v>11</v>
      </c>
      <c r="M9" s="183">
        <v>1</v>
      </c>
      <c r="N9" s="195"/>
      <c r="O9" s="196"/>
      <c r="P9" s="196"/>
      <c r="Q9" s="181">
        <v>9</v>
      </c>
      <c r="R9" s="182">
        <v>5</v>
      </c>
      <c r="S9" s="183">
        <v>5</v>
      </c>
      <c r="T9" s="181">
        <v>14</v>
      </c>
      <c r="U9" s="182">
        <v>4</v>
      </c>
      <c r="V9" s="183">
        <v>5</v>
      </c>
      <c r="W9" s="181">
        <v>3</v>
      </c>
      <c r="X9" s="182">
        <v>13</v>
      </c>
      <c r="Y9" s="457">
        <v>0</v>
      </c>
      <c r="Z9" s="109"/>
    </row>
    <row r="10" spans="1:29" ht="19.899999999999999" customHeight="1">
      <c r="A10" s="12" t="s">
        <v>816</v>
      </c>
      <c r="B10" s="181">
        <v>9</v>
      </c>
      <c r="C10" s="182">
        <v>4</v>
      </c>
      <c r="D10" s="183">
        <v>5</v>
      </c>
      <c r="E10" s="181">
        <v>19</v>
      </c>
      <c r="F10" s="181">
        <v>7</v>
      </c>
      <c r="G10" s="183">
        <v>5</v>
      </c>
      <c r="H10" s="181">
        <v>2</v>
      </c>
      <c r="I10" s="181">
        <v>17</v>
      </c>
      <c r="J10" s="183">
        <v>0</v>
      </c>
      <c r="K10" s="181">
        <v>9</v>
      </c>
      <c r="L10" s="182">
        <v>14</v>
      </c>
      <c r="M10" s="183">
        <v>1</v>
      </c>
      <c r="N10" s="181">
        <v>5</v>
      </c>
      <c r="O10" s="182">
        <v>9</v>
      </c>
      <c r="P10" s="183">
        <v>1</v>
      </c>
      <c r="Q10" s="195"/>
      <c r="R10" s="196"/>
      <c r="S10" s="196"/>
      <c r="T10" s="181">
        <v>9</v>
      </c>
      <c r="U10" s="182">
        <v>9</v>
      </c>
      <c r="V10" s="183">
        <v>3</v>
      </c>
      <c r="W10" s="181">
        <v>7</v>
      </c>
      <c r="X10" s="182">
        <v>14</v>
      </c>
      <c r="Y10" s="457">
        <v>1</v>
      </c>
      <c r="Z10" s="109"/>
    </row>
    <row r="11" spans="1:29" ht="19.899999999999999" customHeight="1">
      <c r="A11" s="12" t="s">
        <v>200</v>
      </c>
      <c r="B11" s="181">
        <v>7</v>
      </c>
      <c r="C11" s="182">
        <v>11</v>
      </c>
      <c r="D11" s="183">
        <v>1</v>
      </c>
      <c r="E11" s="181">
        <v>7</v>
      </c>
      <c r="F11" s="181">
        <v>12</v>
      </c>
      <c r="G11" s="183">
        <v>1</v>
      </c>
      <c r="H11" s="181">
        <v>9</v>
      </c>
      <c r="I11" s="181">
        <v>10</v>
      </c>
      <c r="J11" s="183">
        <v>1</v>
      </c>
      <c r="K11" s="181">
        <v>7</v>
      </c>
      <c r="L11" s="182">
        <v>12</v>
      </c>
      <c r="M11" s="183">
        <v>1</v>
      </c>
      <c r="N11" s="181">
        <v>4</v>
      </c>
      <c r="O11" s="182">
        <v>14</v>
      </c>
      <c r="P11" s="183">
        <v>0</v>
      </c>
      <c r="Q11" s="181">
        <v>9</v>
      </c>
      <c r="R11" s="182">
        <v>9</v>
      </c>
      <c r="S11" s="183">
        <v>3</v>
      </c>
      <c r="T11" s="195"/>
      <c r="U11" s="196"/>
      <c r="V11" s="196"/>
      <c r="W11" s="181">
        <v>3</v>
      </c>
      <c r="X11" s="182">
        <v>15</v>
      </c>
      <c r="Y11" s="457">
        <v>0</v>
      </c>
      <c r="Z11" s="109"/>
    </row>
    <row r="12" spans="1:29" ht="19.899999999999999" customHeight="1" thickBot="1">
      <c r="A12" s="12" t="s">
        <v>19</v>
      </c>
      <c r="B12" s="181">
        <v>16</v>
      </c>
      <c r="C12" s="182">
        <v>1</v>
      </c>
      <c r="D12" s="183">
        <v>5</v>
      </c>
      <c r="E12" s="181">
        <v>13</v>
      </c>
      <c r="F12" s="181">
        <v>7</v>
      </c>
      <c r="G12" s="183">
        <v>5</v>
      </c>
      <c r="H12" s="181">
        <v>16</v>
      </c>
      <c r="I12" s="181">
        <v>2</v>
      </c>
      <c r="J12" s="183">
        <v>5</v>
      </c>
      <c r="K12" s="181">
        <v>12</v>
      </c>
      <c r="L12" s="182">
        <v>4</v>
      </c>
      <c r="M12" s="183">
        <v>5</v>
      </c>
      <c r="N12" s="181">
        <v>13</v>
      </c>
      <c r="O12" s="182">
        <v>3</v>
      </c>
      <c r="P12" s="183">
        <v>5</v>
      </c>
      <c r="Q12" s="181">
        <v>14</v>
      </c>
      <c r="R12" s="182">
        <v>7</v>
      </c>
      <c r="S12" s="183">
        <v>5</v>
      </c>
      <c r="T12" s="181">
        <v>15</v>
      </c>
      <c r="U12" s="182">
        <v>3</v>
      </c>
      <c r="V12" s="183">
        <v>5</v>
      </c>
      <c r="W12" s="195"/>
      <c r="X12" s="196"/>
      <c r="Y12" s="458"/>
      <c r="Z12" s="109"/>
    </row>
    <row r="13" spans="1:29" ht="12.75" thickTop="1">
      <c r="A13" s="111" t="s">
        <v>36</v>
      </c>
      <c r="B13" s="185">
        <f>SUM(B5:B12)</f>
        <v>101</v>
      </c>
      <c r="C13" s="186"/>
      <c r="D13" s="187"/>
      <c r="E13" s="185">
        <f>SUM(E5:E12)</f>
        <v>90</v>
      </c>
      <c r="F13" s="186"/>
      <c r="G13" s="187"/>
      <c r="H13" s="185">
        <f>SUM(H5:H12)</f>
        <v>65</v>
      </c>
      <c r="I13" s="186"/>
      <c r="J13" s="187"/>
      <c r="K13" s="185">
        <f>SUM(K5:K12)</f>
        <v>59</v>
      </c>
      <c r="L13" s="186"/>
      <c r="M13" s="187"/>
      <c r="N13" s="185">
        <f>SUM(N5:N12)</f>
        <v>45</v>
      </c>
      <c r="O13" s="186"/>
      <c r="P13" s="187"/>
      <c r="Q13" s="185">
        <f>SUM(Q5:Q12)</f>
        <v>74</v>
      </c>
      <c r="R13" s="186"/>
      <c r="S13" s="187"/>
      <c r="T13" s="185">
        <f>SUM(T5:T12)</f>
        <v>83</v>
      </c>
      <c r="U13" s="186"/>
      <c r="V13" s="187"/>
      <c r="W13" s="185">
        <f>SUM(W5:W12)</f>
        <v>27</v>
      </c>
      <c r="X13" s="186"/>
      <c r="Y13" s="459"/>
      <c r="Z13" s="109"/>
    </row>
    <row r="14" spans="1:29">
      <c r="A14" s="110" t="s">
        <v>40</v>
      </c>
      <c r="B14" s="179"/>
      <c r="C14" s="180">
        <f>SUM(C5:C12)</f>
        <v>28</v>
      </c>
      <c r="D14" s="189"/>
      <c r="E14" s="179"/>
      <c r="F14" s="180">
        <f>SUM(F5:F12)</f>
        <v>72</v>
      </c>
      <c r="G14" s="189"/>
      <c r="H14" s="179"/>
      <c r="I14" s="180">
        <f>SUM(I5:I12)</f>
        <v>72</v>
      </c>
      <c r="J14" s="189"/>
      <c r="K14" s="179"/>
      <c r="L14" s="180">
        <f>SUM(L5:L12)</f>
        <v>83</v>
      </c>
      <c r="M14" s="189"/>
      <c r="N14" s="179"/>
      <c r="O14" s="180">
        <f>SUM(O5:O12)</f>
        <v>84</v>
      </c>
      <c r="P14" s="189"/>
      <c r="Q14" s="179"/>
      <c r="R14" s="180">
        <f>SUM(R5:R12)</f>
        <v>60</v>
      </c>
      <c r="S14" s="189"/>
      <c r="T14" s="179"/>
      <c r="U14" s="180">
        <f>SUM(U5:U12)</f>
        <v>46</v>
      </c>
      <c r="V14" s="189"/>
      <c r="W14" s="179"/>
      <c r="X14" s="180">
        <f>SUM(X5:X12)</f>
        <v>99</v>
      </c>
      <c r="Y14" s="460"/>
      <c r="Z14" s="109"/>
    </row>
    <row r="15" spans="1:29" ht="12.75" thickBot="1">
      <c r="A15" s="112" t="s">
        <v>38</v>
      </c>
      <c r="B15" s="191"/>
      <c r="C15" s="192"/>
      <c r="D15" s="177">
        <f>SUM(D5:D12)</f>
        <v>31</v>
      </c>
      <c r="E15" s="191"/>
      <c r="F15" s="192"/>
      <c r="G15" s="177">
        <f>SUM(G5:G12)</f>
        <v>22</v>
      </c>
      <c r="H15" s="191"/>
      <c r="I15" s="192"/>
      <c r="J15" s="177">
        <f>SUM(J5:J12)</f>
        <v>21</v>
      </c>
      <c r="K15" s="191"/>
      <c r="L15" s="192"/>
      <c r="M15" s="177">
        <f>SUM(M5:M12)</f>
        <v>10</v>
      </c>
      <c r="N15" s="191"/>
      <c r="O15" s="192"/>
      <c r="P15" s="177">
        <f>SUM(P5:P12)</f>
        <v>12</v>
      </c>
      <c r="Q15" s="191"/>
      <c r="R15" s="192"/>
      <c r="S15" s="177">
        <f>SUM(S5:S12)</f>
        <v>23</v>
      </c>
      <c r="T15" s="191"/>
      <c r="U15" s="192"/>
      <c r="V15" s="177">
        <f>SUM(V5:V12)</f>
        <v>33</v>
      </c>
      <c r="W15" s="191"/>
      <c r="X15" s="192"/>
      <c r="Y15" s="461">
        <f>SUM(Y5:Y12)</f>
        <v>2</v>
      </c>
      <c r="Z15" s="109"/>
    </row>
    <row r="16" spans="1:29" ht="12.75" thickTop="1">
      <c r="B16" s="193"/>
      <c r="C16" s="193"/>
      <c r="D16" s="193"/>
      <c r="E16" s="193"/>
      <c r="F16" s="193"/>
      <c r="G16" s="193"/>
      <c r="H16" s="193"/>
      <c r="I16" s="193"/>
      <c r="J16" s="193"/>
      <c r="K16" s="193"/>
      <c r="L16" s="193"/>
      <c r="M16" s="193"/>
      <c r="N16" s="193"/>
      <c r="O16" s="193"/>
      <c r="P16" s="193"/>
      <c r="Q16" s="193"/>
      <c r="R16" s="193"/>
      <c r="S16" s="193"/>
      <c r="T16" s="193"/>
      <c r="U16" s="193"/>
      <c r="V16" s="193"/>
      <c r="W16" s="193"/>
      <c r="X16" s="193"/>
      <c r="Y16" s="193"/>
    </row>
    <row r="17" spans="1:34">
      <c r="B17" s="193"/>
      <c r="C17" s="193"/>
      <c r="D17" s="193"/>
      <c r="E17" s="193"/>
      <c r="F17" s="193"/>
      <c r="G17" s="193"/>
      <c r="H17" s="193"/>
      <c r="I17" s="193"/>
      <c r="J17" s="193"/>
      <c r="K17" s="193"/>
      <c r="L17" s="193"/>
      <c r="M17" s="193"/>
      <c r="N17" s="193"/>
      <c r="O17" s="193"/>
      <c r="P17" s="193"/>
      <c r="Q17" s="193"/>
      <c r="R17" s="193"/>
      <c r="S17" s="193"/>
      <c r="T17" s="193"/>
      <c r="U17" s="193"/>
      <c r="V17" s="193"/>
      <c r="W17" s="193"/>
      <c r="X17" s="193"/>
      <c r="Y17" s="193"/>
    </row>
    <row r="18" spans="1:34">
      <c r="A18" s="107"/>
      <c r="B18" s="193"/>
      <c r="C18" s="194" t="s">
        <v>148</v>
      </c>
      <c r="D18" s="193"/>
      <c r="E18" s="193"/>
      <c r="F18" s="193"/>
      <c r="G18" s="193"/>
      <c r="H18" s="193"/>
      <c r="I18" s="193"/>
      <c r="J18" s="193"/>
      <c r="K18" s="193"/>
      <c r="L18" s="193"/>
      <c r="M18" s="193"/>
      <c r="N18" s="193"/>
      <c r="O18" s="193"/>
      <c r="P18" s="193"/>
      <c r="Q18" s="193"/>
      <c r="R18" s="193"/>
      <c r="S18" s="193"/>
      <c r="T18" s="193"/>
      <c r="U18" s="193"/>
      <c r="V18" s="193"/>
      <c r="W18" s="193"/>
      <c r="X18" s="193"/>
      <c r="Y18" s="193"/>
    </row>
    <row r="19" spans="1:34">
      <c r="A19" s="107"/>
      <c r="B19" s="193"/>
      <c r="C19" s="193"/>
      <c r="D19" s="193"/>
      <c r="E19" s="193"/>
      <c r="F19" s="193"/>
      <c r="G19" s="193"/>
      <c r="H19" s="193"/>
      <c r="I19" s="193"/>
      <c r="J19" s="193"/>
      <c r="K19" s="193"/>
      <c r="L19" s="193"/>
      <c r="M19" s="193"/>
      <c r="N19" s="193"/>
      <c r="O19" s="193"/>
      <c r="P19" s="193"/>
      <c r="Q19" s="193"/>
      <c r="R19" s="193"/>
      <c r="S19" s="193"/>
      <c r="T19" s="193"/>
      <c r="U19" s="193"/>
      <c r="V19" s="193"/>
      <c r="W19" s="193"/>
      <c r="X19" s="193"/>
      <c r="Y19" s="193"/>
    </row>
    <row r="20" spans="1:34" ht="12.75" thickBot="1">
      <c r="B20" s="193"/>
      <c r="C20" s="193"/>
      <c r="D20" s="193"/>
      <c r="E20" s="193"/>
      <c r="F20" s="193"/>
      <c r="G20" s="193"/>
      <c r="H20" s="193"/>
      <c r="I20" s="193"/>
      <c r="J20" s="193"/>
      <c r="K20" s="193"/>
      <c r="L20" s="193"/>
      <c r="M20" s="193"/>
      <c r="N20" s="193"/>
      <c r="O20" s="193"/>
      <c r="P20" s="193"/>
      <c r="Q20" s="193"/>
      <c r="R20" s="193"/>
      <c r="S20" s="193"/>
      <c r="T20" s="193"/>
      <c r="U20" s="193"/>
      <c r="V20" s="193"/>
      <c r="W20" s="193"/>
      <c r="X20" s="193"/>
      <c r="Y20" s="193"/>
    </row>
    <row r="21" spans="1:34" ht="12.75" thickTop="1">
      <c r="A21" s="512" t="s">
        <v>700</v>
      </c>
      <c r="B21" s="174" t="s">
        <v>36</v>
      </c>
      <c r="C21" s="174" t="s">
        <v>37</v>
      </c>
      <c r="D21" s="174" t="s">
        <v>38</v>
      </c>
      <c r="E21" s="175" t="s">
        <v>36</v>
      </c>
      <c r="F21" s="174" t="s">
        <v>37</v>
      </c>
      <c r="G21" s="174" t="s">
        <v>38</v>
      </c>
      <c r="H21" s="175" t="s">
        <v>36</v>
      </c>
      <c r="I21" s="174" t="s">
        <v>37</v>
      </c>
      <c r="J21" s="174" t="s">
        <v>38</v>
      </c>
      <c r="K21" s="175" t="s">
        <v>36</v>
      </c>
      <c r="L21" s="174" t="s">
        <v>37</v>
      </c>
      <c r="M21" s="174" t="s">
        <v>38</v>
      </c>
      <c r="N21" s="175" t="s">
        <v>36</v>
      </c>
      <c r="O21" s="174" t="s">
        <v>37</v>
      </c>
      <c r="P21" s="174" t="s">
        <v>38</v>
      </c>
      <c r="Q21" s="175" t="s">
        <v>36</v>
      </c>
      <c r="R21" s="174" t="s">
        <v>37</v>
      </c>
      <c r="S21" s="174" t="s">
        <v>38</v>
      </c>
      <c r="T21" s="175" t="s">
        <v>36</v>
      </c>
      <c r="U21" s="174" t="s">
        <v>37</v>
      </c>
      <c r="V21" s="174" t="s">
        <v>38</v>
      </c>
      <c r="W21" s="175" t="s">
        <v>36</v>
      </c>
      <c r="X21" s="174" t="s">
        <v>37</v>
      </c>
      <c r="Y21" s="174" t="s">
        <v>38</v>
      </c>
      <c r="Z21" s="175" t="s">
        <v>36</v>
      </c>
      <c r="AA21" s="174" t="s">
        <v>37</v>
      </c>
      <c r="AB21" s="174" t="s">
        <v>38</v>
      </c>
      <c r="AC21" s="175" t="s">
        <v>36</v>
      </c>
      <c r="AD21" s="174" t="s">
        <v>37</v>
      </c>
      <c r="AE21" s="174" t="s">
        <v>38</v>
      </c>
      <c r="AF21" s="175" t="s">
        <v>36</v>
      </c>
      <c r="AG21" s="174" t="s">
        <v>37</v>
      </c>
      <c r="AH21" s="174" t="s">
        <v>38</v>
      </c>
    </row>
    <row r="22" spans="1:34" ht="12.75" thickBot="1">
      <c r="A22" s="513"/>
      <c r="B22" s="543" t="str">
        <f>A23</f>
        <v xml:space="preserve">Pendley </v>
      </c>
      <c r="C22" s="543"/>
      <c r="D22" s="544"/>
      <c r="E22" s="542" t="str">
        <f>A24</f>
        <v>West London II</v>
      </c>
      <c r="F22" s="543"/>
      <c r="G22" s="544"/>
      <c r="H22" s="542" t="str">
        <f>A25</f>
        <v xml:space="preserve">Blackheath Storm </v>
      </c>
      <c r="I22" s="543"/>
      <c r="J22" s="544"/>
      <c r="K22" s="542" t="str">
        <f>A26</f>
        <v>Hitchin Sprites</v>
      </c>
      <c r="L22" s="543"/>
      <c r="M22" s="544"/>
      <c r="N22" s="542" t="str">
        <f>A27</f>
        <v xml:space="preserve">Essex Blades </v>
      </c>
      <c r="O22" s="543"/>
      <c r="P22" s="544"/>
      <c r="Q22" s="542" t="str">
        <f>A28</f>
        <v xml:space="preserve">Welwyn </v>
      </c>
      <c r="R22" s="543"/>
      <c r="S22" s="544"/>
      <c r="T22" s="542" t="str">
        <f>A29</f>
        <v>Newbury</v>
      </c>
      <c r="U22" s="543"/>
      <c r="V22" s="544"/>
      <c r="W22" s="542" t="str">
        <f>A30</f>
        <v>Reading</v>
      </c>
      <c r="X22" s="543"/>
      <c r="Y22" s="544"/>
      <c r="Z22" s="542" t="str">
        <f>A31</f>
        <v xml:space="preserve">Royal Holloway </v>
      </c>
      <c r="AA22" s="543"/>
      <c r="AB22" s="544"/>
      <c r="AC22" s="542" t="str">
        <f>A32</f>
        <v>Reigate</v>
      </c>
      <c r="AD22" s="543"/>
      <c r="AE22" s="544"/>
      <c r="AF22" s="542" t="str">
        <f>A33</f>
        <v>Cougars</v>
      </c>
      <c r="AG22" s="543"/>
      <c r="AH22" s="544"/>
    </row>
    <row r="23" spans="1:34" ht="20.100000000000001" customHeight="1" thickTop="1">
      <c r="A23" s="12" t="s">
        <v>1242</v>
      </c>
      <c r="B23" s="195"/>
      <c r="C23" s="196"/>
      <c r="D23" s="196"/>
      <c r="E23" s="181" t="s">
        <v>940</v>
      </c>
      <c r="F23" s="182" t="s">
        <v>941</v>
      </c>
      <c r="G23" s="183">
        <v>5</v>
      </c>
      <c r="H23" s="181" t="s">
        <v>940</v>
      </c>
      <c r="I23" s="182" t="s">
        <v>941</v>
      </c>
      <c r="J23" s="183">
        <v>5</v>
      </c>
      <c r="K23" s="181" t="s">
        <v>940</v>
      </c>
      <c r="L23" s="182" t="s">
        <v>941</v>
      </c>
      <c r="M23" s="183">
        <v>5</v>
      </c>
      <c r="N23" s="181" t="s">
        <v>940</v>
      </c>
      <c r="O23" s="182" t="s">
        <v>941</v>
      </c>
      <c r="P23" s="183">
        <v>5</v>
      </c>
      <c r="Q23" s="181" t="s">
        <v>940</v>
      </c>
      <c r="R23" s="182" t="s">
        <v>941</v>
      </c>
      <c r="S23" s="183">
        <v>5</v>
      </c>
      <c r="T23" s="181" t="s">
        <v>940</v>
      </c>
      <c r="U23" s="182" t="s">
        <v>941</v>
      </c>
      <c r="V23" s="183">
        <v>5</v>
      </c>
      <c r="W23" s="181" t="s">
        <v>940</v>
      </c>
      <c r="X23" s="182" t="s">
        <v>941</v>
      </c>
      <c r="Y23" s="183">
        <v>5</v>
      </c>
      <c r="Z23" s="181" t="s">
        <v>940</v>
      </c>
      <c r="AA23" s="182" t="s">
        <v>941</v>
      </c>
      <c r="AB23" s="183">
        <v>5</v>
      </c>
      <c r="AC23" s="181" t="s">
        <v>940</v>
      </c>
      <c r="AD23" s="182" t="s">
        <v>941</v>
      </c>
      <c r="AE23" s="183">
        <v>5</v>
      </c>
      <c r="AF23" s="181" t="s">
        <v>940</v>
      </c>
      <c r="AG23" s="182" t="s">
        <v>941</v>
      </c>
      <c r="AH23" s="183">
        <v>5</v>
      </c>
    </row>
    <row r="24" spans="1:34" ht="20.100000000000001" customHeight="1">
      <c r="A24" s="12" t="s">
        <v>601</v>
      </c>
      <c r="B24" s="181" t="s">
        <v>941</v>
      </c>
      <c r="C24" s="182" t="s">
        <v>940</v>
      </c>
      <c r="D24" s="183">
        <v>0</v>
      </c>
      <c r="E24" s="197"/>
      <c r="F24" s="196"/>
      <c r="G24" s="196"/>
      <c r="H24" s="181">
        <v>9</v>
      </c>
      <c r="I24" s="182">
        <v>12</v>
      </c>
      <c r="J24" s="183">
        <v>1</v>
      </c>
      <c r="K24" s="181">
        <v>15</v>
      </c>
      <c r="L24" s="182">
        <v>7</v>
      </c>
      <c r="M24" s="183">
        <v>5</v>
      </c>
      <c r="N24" s="181" t="s">
        <v>1241</v>
      </c>
      <c r="O24" s="182" t="s">
        <v>1241</v>
      </c>
      <c r="P24" s="183" t="s">
        <v>1241</v>
      </c>
      <c r="Q24" s="181">
        <v>0</v>
      </c>
      <c r="R24" s="182">
        <v>11</v>
      </c>
      <c r="S24" s="183">
        <v>0</v>
      </c>
      <c r="T24" s="181">
        <v>5</v>
      </c>
      <c r="U24" s="182">
        <v>12</v>
      </c>
      <c r="V24" s="183">
        <v>0</v>
      </c>
      <c r="W24" s="179">
        <v>11</v>
      </c>
      <c r="X24" s="180">
        <v>10</v>
      </c>
      <c r="Y24" s="183">
        <v>5</v>
      </c>
      <c r="Z24" s="179">
        <v>1</v>
      </c>
      <c r="AA24" s="180">
        <v>26</v>
      </c>
      <c r="AB24" s="183">
        <v>0</v>
      </c>
      <c r="AC24" s="179" t="s">
        <v>1241</v>
      </c>
      <c r="AD24" s="180" t="s">
        <v>1241</v>
      </c>
      <c r="AE24" s="183" t="s">
        <v>1241</v>
      </c>
      <c r="AF24" s="179" t="s">
        <v>1241</v>
      </c>
      <c r="AG24" s="180" t="s">
        <v>1241</v>
      </c>
      <c r="AH24" s="183" t="s">
        <v>1241</v>
      </c>
    </row>
    <row r="25" spans="1:34" ht="20.100000000000001" customHeight="1">
      <c r="A25" s="12" t="s">
        <v>741</v>
      </c>
      <c r="B25" s="181" t="s">
        <v>941</v>
      </c>
      <c r="C25" s="182" t="s">
        <v>940</v>
      </c>
      <c r="D25" s="183">
        <v>0</v>
      </c>
      <c r="E25" s="462">
        <v>12</v>
      </c>
      <c r="F25" s="182">
        <v>9</v>
      </c>
      <c r="G25" s="183">
        <v>5</v>
      </c>
      <c r="H25" s="195"/>
      <c r="I25" s="196"/>
      <c r="J25" s="196"/>
      <c r="K25" s="181">
        <v>13</v>
      </c>
      <c r="L25" s="182">
        <v>11</v>
      </c>
      <c r="M25" s="183">
        <v>5</v>
      </c>
      <c r="N25" s="181" t="s">
        <v>1241</v>
      </c>
      <c r="O25" s="182" t="s">
        <v>1241</v>
      </c>
      <c r="P25" s="183" t="s">
        <v>1241</v>
      </c>
      <c r="Q25" s="181" t="s">
        <v>1241</v>
      </c>
      <c r="R25" s="182" t="s">
        <v>1241</v>
      </c>
      <c r="S25" s="183" t="s">
        <v>1241</v>
      </c>
      <c r="T25" s="181">
        <v>19</v>
      </c>
      <c r="U25" s="182">
        <v>1</v>
      </c>
      <c r="V25" s="183">
        <v>5</v>
      </c>
      <c r="W25" s="179">
        <v>7</v>
      </c>
      <c r="X25" s="180">
        <v>12</v>
      </c>
      <c r="Y25" s="183">
        <v>1</v>
      </c>
      <c r="Z25" s="179" t="s">
        <v>1241</v>
      </c>
      <c r="AA25" s="180" t="s">
        <v>1241</v>
      </c>
      <c r="AB25" s="183" t="s">
        <v>1241</v>
      </c>
      <c r="AC25" s="179">
        <v>4</v>
      </c>
      <c r="AD25" s="180">
        <v>12</v>
      </c>
      <c r="AE25" s="183">
        <v>0</v>
      </c>
      <c r="AF25" s="179">
        <v>10</v>
      </c>
      <c r="AG25" s="180">
        <v>9</v>
      </c>
      <c r="AH25" s="183">
        <v>5</v>
      </c>
    </row>
    <row r="26" spans="1:34" ht="20.100000000000001" customHeight="1">
      <c r="A26" s="12" t="s">
        <v>114</v>
      </c>
      <c r="B26" s="181" t="s">
        <v>941</v>
      </c>
      <c r="C26" s="182" t="s">
        <v>940</v>
      </c>
      <c r="D26" s="183">
        <v>0</v>
      </c>
      <c r="E26" s="462">
        <v>7</v>
      </c>
      <c r="F26" s="182">
        <v>15</v>
      </c>
      <c r="G26" s="183">
        <v>0</v>
      </c>
      <c r="H26" s="181">
        <v>11</v>
      </c>
      <c r="I26" s="182">
        <v>13</v>
      </c>
      <c r="J26" s="183">
        <v>1</v>
      </c>
      <c r="K26" s="195"/>
      <c r="L26" s="196"/>
      <c r="M26" s="196"/>
      <c r="N26" s="181" t="s">
        <v>1241</v>
      </c>
      <c r="O26" s="182" t="s">
        <v>1241</v>
      </c>
      <c r="P26" s="183" t="s">
        <v>1241</v>
      </c>
      <c r="Q26" s="181">
        <v>4</v>
      </c>
      <c r="R26" s="182">
        <v>32</v>
      </c>
      <c r="S26" s="183">
        <v>0</v>
      </c>
      <c r="T26" s="181" t="s">
        <v>1241</v>
      </c>
      <c r="U26" s="182" t="s">
        <v>1241</v>
      </c>
      <c r="V26" s="183" t="s">
        <v>1241</v>
      </c>
      <c r="W26" s="181">
        <v>9</v>
      </c>
      <c r="X26" s="182">
        <v>15</v>
      </c>
      <c r="Y26" s="183">
        <v>1</v>
      </c>
      <c r="Z26" s="181">
        <v>1</v>
      </c>
      <c r="AA26" s="182">
        <v>30</v>
      </c>
      <c r="AB26" s="183">
        <v>0</v>
      </c>
      <c r="AC26" s="181">
        <v>3</v>
      </c>
      <c r="AD26" s="182">
        <v>22</v>
      </c>
      <c r="AE26" s="183">
        <v>0</v>
      </c>
      <c r="AF26" s="181" t="s">
        <v>1241</v>
      </c>
      <c r="AG26" s="182" t="s">
        <v>1241</v>
      </c>
      <c r="AH26" s="183" t="s">
        <v>1241</v>
      </c>
    </row>
    <row r="27" spans="1:34" ht="20.100000000000001" customHeight="1">
      <c r="A27" s="12" t="s">
        <v>1243</v>
      </c>
      <c r="B27" s="181" t="s">
        <v>941</v>
      </c>
      <c r="C27" s="182" t="s">
        <v>940</v>
      </c>
      <c r="D27" s="183">
        <v>0</v>
      </c>
      <c r="E27" s="462" t="s">
        <v>1241</v>
      </c>
      <c r="F27" s="182" t="s">
        <v>1241</v>
      </c>
      <c r="G27" s="183" t="s">
        <v>1241</v>
      </c>
      <c r="H27" s="181" t="s">
        <v>1241</v>
      </c>
      <c r="I27" s="182" t="s">
        <v>1241</v>
      </c>
      <c r="J27" s="183" t="s">
        <v>1241</v>
      </c>
      <c r="K27" s="181" t="s">
        <v>1241</v>
      </c>
      <c r="L27" s="182" t="s">
        <v>1241</v>
      </c>
      <c r="M27" s="183" t="s">
        <v>1241</v>
      </c>
      <c r="N27" s="195"/>
      <c r="O27" s="196"/>
      <c r="P27" s="196"/>
      <c r="Q27" s="181" t="s">
        <v>940</v>
      </c>
      <c r="R27" s="182" t="s">
        <v>941</v>
      </c>
      <c r="S27" s="183">
        <v>5</v>
      </c>
      <c r="T27" s="181">
        <v>28</v>
      </c>
      <c r="U27" s="182">
        <v>0</v>
      </c>
      <c r="V27" s="183">
        <v>5</v>
      </c>
      <c r="W27" s="181" t="s">
        <v>1241</v>
      </c>
      <c r="X27" s="182" t="s">
        <v>1241</v>
      </c>
      <c r="Y27" s="183" t="s">
        <v>1241</v>
      </c>
      <c r="Z27" s="181" t="s">
        <v>1241</v>
      </c>
      <c r="AA27" s="182" t="s">
        <v>1241</v>
      </c>
      <c r="AB27" s="183" t="s">
        <v>1241</v>
      </c>
      <c r="AC27" s="181" t="s">
        <v>1241</v>
      </c>
      <c r="AD27" s="182" t="s">
        <v>1241</v>
      </c>
      <c r="AE27" s="183" t="s">
        <v>1241</v>
      </c>
      <c r="AF27" s="181" t="s">
        <v>1241</v>
      </c>
      <c r="AG27" s="182" t="s">
        <v>1241</v>
      </c>
      <c r="AH27" s="183" t="s">
        <v>1241</v>
      </c>
    </row>
    <row r="28" spans="1:34" ht="20.100000000000001" customHeight="1">
      <c r="A28" s="12" t="s">
        <v>736</v>
      </c>
      <c r="B28" s="181" t="s">
        <v>941</v>
      </c>
      <c r="C28" s="182" t="s">
        <v>940</v>
      </c>
      <c r="D28" s="183">
        <v>0</v>
      </c>
      <c r="E28" s="462">
        <v>11</v>
      </c>
      <c r="F28" s="182">
        <v>0</v>
      </c>
      <c r="G28" s="183">
        <v>5</v>
      </c>
      <c r="H28" s="181" t="s">
        <v>1241</v>
      </c>
      <c r="I28" s="182" t="s">
        <v>1241</v>
      </c>
      <c r="J28" s="183" t="s">
        <v>1241</v>
      </c>
      <c r="K28" s="181">
        <v>32</v>
      </c>
      <c r="L28" s="182">
        <v>4</v>
      </c>
      <c r="M28" s="183">
        <v>5</v>
      </c>
      <c r="N28" s="181" t="s">
        <v>941</v>
      </c>
      <c r="O28" s="182" t="s">
        <v>940</v>
      </c>
      <c r="P28" s="183">
        <v>-1</v>
      </c>
      <c r="Q28" s="195"/>
      <c r="R28" s="196"/>
      <c r="S28" s="196"/>
      <c r="T28" s="181">
        <v>24</v>
      </c>
      <c r="U28" s="182">
        <v>0</v>
      </c>
      <c r="V28" s="183">
        <v>5</v>
      </c>
      <c r="W28" s="181" t="s">
        <v>1241</v>
      </c>
      <c r="X28" s="182" t="s">
        <v>1241</v>
      </c>
      <c r="Y28" s="183" t="s">
        <v>1241</v>
      </c>
      <c r="Z28" s="181" t="s">
        <v>940</v>
      </c>
      <c r="AA28" s="182" t="s">
        <v>941</v>
      </c>
      <c r="AB28" s="183">
        <v>5</v>
      </c>
      <c r="AC28" s="181">
        <v>20</v>
      </c>
      <c r="AD28" s="182">
        <v>0</v>
      </c>
      <c r="AE28" s="183">
        <v>5</v>
      </c>
      <c r="AF28" s="181" t="s">
        <v>1241</v>
      </c>
      <c r="AG28" s="182" t="s">
        <v>1241</v>
      </c>
      <c r="AH28" s="183" t="s">
        <v>1241</v>
      </c>
    </row>
    <row r="29" spans="1:34" ht="20.100000000000001" customHeight="1">
      <c r="A29" s="12" t="s">
        <v>1245</v>
      </c>
      <c r="B29" s="181" t="s">
        <v>941</v>
      </c>
      <c r="C29" s="182" t="s">
        <v>940</v>
      </c>
      <c r="D29" s="457">
        <v>0</v>
      </c>
      <c r="E29" s="462">
        <v>12</v>
      </c>
      <c r="F29" s="182">
        <v>5</v>
      </c>
      <c r="G29" s="183">
        <v>5</v>
      </c>
      <c r="H29" s="181">
        <v>1</v>
      </c>
      <c r="I29" s="182">
        <v>19</v>
      </c>
      <c r="J29" s="183">
        <v>0</v>
      </c>
      <c r="K29" s="181" t="s">
        <v>1241</v>
      </c>
      <c r="L29" s="182" t="s">
        <v>1241</v>
      </c>
      <c r="M29" s="183" t="s">
        <v>1241</v>
      </c>
      <c r="N29" s="181">
        <v>0</v>
      </c>
      <c r="O29" s="182">
        <v>28</v>
      </c>
      <c r="P29" s="183">
        <v>0</v>
      </c>
      <c r="Q29" s="181">
        <v>0</v>
      </c>
      <c r="R29" s="182">
        <v>24</v>
      </c>
      <c r="S29" s="183">
        <v>0</v>
      </c>
      <c r="T29" s="195"/>
      <c r="U29" s="196"/>
      <c r="V29" s="196"/>
      <c r="W29" s="181">
        <v>4</v>
      </c>
      <c r="X29" s="182">
        <v>13</v>
      </c>
      <c r="Y29" s="183">
        <v>0</v>
      </c>
      <c r="Z29" s="181">
        <v>0</v>
      </c>
      <c r="AA29" s="182">
        <v>19</v>
      </c>
      <c r="AB29" s="183">
        <v>0</v>
      </c>
      <c r="AC29" s="181" t="s">
        <v>1241</v>
      </c>
      <c r="AD29" s="182" t="s">
        <v>1241</v>
      </c>
      <c r="AE29" s="183" t="s">
        <v>1241</v>
      </c>
      <c r="AF29" s="181">
        <v>6</v>
      </c>
      <c r="AG29" s="182">
        <v>23</v>
      </c>
      <c r="AH29" s="183">
        <v>0</v>
      </c>
    </row>
    <row r="30" spans="1:34" ht="20.100000000000001" customHeight="1">
      <c r="A30" s="12" t="s">
        <v>83</v>
      </c>
      <c r="B30" s="181" t="s">
        <v>941</v>
      </c>
      <c r="C30" s="182" t="s">
        <v>940</v>
      </c>
      <c r="D30" s="457">
        <v>0</v>
      </c>
      <c r="E30" s="462">
        <v>10</v>
      </c>
      <c r="F30" s="182">
        <v>11</v>
      </c>
      <c r="G30" s="183">
        <v>1</v>
      </c>
      <c r="H30" s="181">
        <v>12</v>
      </c>
      <c r="I30" s="182">
        <v>7</v>
      </c>
      <c r="J30" s="183">
        <v>5</v>
      </c>
      <c r="K30" s="181">
        <v>15</v>
      </c>
      <c r="L30" s="182">
        <v>9</v>
      </c>
      <c r="M30" s="183">
        <v>5</v>
      </c>
      <c r="N30" s="181" t="s">
        <v>1241</v>
      </c>
      <c r="O30" s="182" t="s">
        <v>1241</v>
      </c>
      <c r="P30" s="183" t="s">
        <v>1241</v>
      </c>
      <c r="Q30" s="181" t="s">
        <v>1241</v>
      </c>
      <c r="R30" s="182" t="s">
        <v>1241</v>
      </c>
      <c r="S30" s="183" t="s">
        <v>1241</v>
      </c>
      <c r="T30" s="181">
        <v>13</v>
      </c>
      <c r="U30" s="182">
        <v>4</v>
      </c>
      <c r="V30" s="183">
        <v>5</v>
      </c>
      <c r="W30" s="195"/>
      <c r="X30" s="196"/>
      <c r="Y30" s="196"/>
      <c r="Z30" s="181" t="s">
        <v>1241</v>
      </c>
      <c r="AA30" s="182" t="s">
        <v>1241</v>
      </c>
      <c r="AB30" s="183" t="s">
        <v>1241</v>
      </c>
      <c r="AC30" s="181">
        <v>2</v>
      </c>
      <c r="AD30" s="182">
        <v>11</v>
      </c>
      <c r="AE30" s="183">
        <v>0</v>
      </c>
      <c r="AF30" s="181">
        <v>15</v>
      </c>
      <c r="AG30" s="182">
        <v>13</v>
      </c>
      <c r="AH30" s="183">
        <v>5</v>
      </c>
    </row>
    <row r="31" spans="1:34" ht="20.100000000000001" customHeight="1">
      <c r="A31" s="12" t="s">
        <v>1244</v>
      </c>
      <c r="B31" s="181" t="s">
        <v>941</v>
      </c>
      <c r="C31" s="182" t="s">
        <v>940</v>
      </c>
      <c r="D31" s="457">
        <v>0</v>
      </c>
      <c r="E31" s="462">
        <v>26</v>
      </c>
      <c r="F31" s="462">
        <v>1</v>
      </c>
      <c r="G31" s="457">
        <v>5</v>
      </c>
      <c r="H31" s="462" t="s">
        <v>1241</v>
      </c>
      <c r="I31" s="462" t="s">
        <v>1241</v>
      </c>
      <c r="J31" s="457" t="s">
        <v>1241</v>
      </c>
      <c r="K31" s="462">
        <v>30</v>
      </c>
      <c r="L31" s="462">
        <v>1</v>
      </c>
      <c r="M31" s="457">
        <v>5</v>
      </c>
      <c r="N31" s="181" t="s">
        <v>1241</v>
      </c>
      <c r="O31" s="182" t="s">
        <v>1241</v>
      </c>
      <c r="P31" s="183" t="s">
        <v>1241</v>
      </c>
      <c r="Q31" s="181" t="s">
        <v>941</v>
      </c>
      <c r="R31" s="182" t="s">
        <v>940</v>
      </c>
      <c r="S31" s="183">
        <v>-1</v>
      </c>
      <c r="T31" s="181">
        <v>19</v>
      </c>
      <c r="U31" s="182">
        <v>0</v>
      </c>
      <c r="V31" s="183">
        <v>5</v>
      </c>
      <c r="W31" s="181" t="s">
        <v>1241</v>
      </c>
      <c r="X31" s="182" t="s">
        <v>1241</v>
      </c>
      <c r="Y31" s="183" t="s">
        <v>1241</v>
      </c>
      <c r="Z31" s="195"/>
      <c r="AA31" s="196"/>
      <c r="AB31" s="196"/>
      <c r="AC31" s="181" t="s">
        <v>1241</v>
      </c>
      <c r="AD31" s="182" t="s">
        <v>1241</v>
      </c>
      <c r="AE31" s="183" t="s">
        <v>1241</v>
      </c>
      <c r="AF31" s="181">
        <v>15</v>
      </c>
      <c r="AG31" s="182">
        <v>0</v>
      </c>
      <c r="AH31" s="183">
        <v>5</v>
      </c>
    </row>
    <row r="32" spans="1:34" ht="20.100000000000001" customHeight="1" thickBot="1">
      <c r="A32" s="12" t="s">
        <v>1210</v>
      </c>
      <c r="B32" s="181" t="s">
        <v>941</v>
      </c>
      <c r="C32" s="182" t="s">
        <v>940</v>
      </c>
      <c r="D32" s="463">
        <v>0</v>
      </c>
      <c r="E32" s="462" t="s">
        <v>1241</v>
      </c>
      <c r="F32" s="182" t="s">
        <v>1241</v>
      </c>
      <c r="G32" s="183" t="s">
        <v>1241</v>
      </c>
      <c r="H32" s="181">
        <v>12</v>
      </c>
      <c r="I32" s="182">
        <v>4</v>
      </c>
      <c r="J32" s="183">
        <v>5</v>
      </c>
      <c r="K32" s="181">
        <v>22</v>
      </c>
      <c r="L32" s="182">
        <v>3</v>
      </c>
      <c r="M32" s="183">
        <v>5</v>
      </c>
      <c r="N32" s="181" t="s">
        <v>1241</v>
      </c>
      <c r="O32" s="182" t="s">
        <v>1241</v>
      </c>
      <c r="P32" s="183" t="s">
        <v>1241</v>
      </c>
      <c r="Q32" s="181">
        <v>0</v>
      </c>
      <c r="R32" s="182">
        <v>20</v>
      </c>
      <c r="S32" s="183">
        <v>0</v>
      </c>
      <c r="T32" s="181" t="s">
        <v>1241</v>
      </c>
      <c r="U32" s="182" t="s">
        <v>1241</v>
      </c>
      <c r="V32" s="183" t="s">
        <v>1241</v>
      </c>
      <c r="W32" s="181">
        <v>11</v>
      </c>
      <c r="X32" s="182">
        <v>2</v>
      </c>
      <c r="Y32" s="183">
        <v>5</v>
      </c>
      <c r="Z32" s="181" t="s">
        <v>1241</v>
      </c>
      <c r="AA32" s="182" t="s">
        <v>1241</v>
      </c>
      <c r="AB32" s="183" t="s">
        <v>1241</v>
      </c>
      <c r="AC32" s="195"/>
      <c r="AD32" s="196"/>
      <c r="AE32" s="196"/>
      <c r="AF32" s="181">
        <v>20</v>
      </c>
      <c r="AG32" s="182">
        <v>2</v>
      </c>
      <c r="AH32" s="183">
        <v>5</v>
      </c>
    </row>
    <row r="33" spans="1:34" ht="20.100000000000001" customHeight="1" thickTop="1" thickBot="1">
      <c r="A33" s="12" t="s">
        <v>1059</v>
      </c>
      <c r="B33" s="181" t="s">
        <v>941</v>
      </c>
      <c r="C33" s="182" t="s">
        <v>940</v>
      </c>
      <c r="D33" s="183">
        <v>0</v>
      </c>
      <c r="E33" s="181" t="s">
        <v>1241</v>
      </c>
      <c r="F33" s="182" t="s">
        <v>1241</v>
      </c>
      <c r="G33" s="183" t="s">
        <v>1241</v>
      </c>
      <c r="H33" s="181">
        <v>9</v>
      </c>
      <c r="I33" s="182">
        <v>10</v>
      </c>
      <c r="J33" s="183">
        <v>1</v>
      </c>
      <c r="K33" s="181" t="s">
        <v>1241</v>
      </c>
      <c r="L33" s="182" t="s">
        <v>1241</v>
      </c>
      <c r="M33" s="183" t="s">
        <v>1241</v>
      </c>
      <c r="N33" s="181" t="s">
        <v>1241</v>
      </c>
      <c r="O33" s="182" t="s">
        <v>1241</v>
      </c>
      <c r="P33" s="183" t="s">
        <v>1241</v>
      </c>
      <c r="Q33" s="181" t="s">
        <v>1241</v>
      </c>
      <c r="R33" s="182" t="s">
        <v>1241</v>
      </c>
      <c r="S33" s="183" t="s">
        <v>1241</v>
      </c>
      <c r="T33" s="181">
        <v>23</v>
      </c>
      <c r="U33" s="182">
        <v>6</v>
      </c>
      <c r="V33" s="183">
        <v>5</v>
      </c>
      <c r="W33" s="181">
        <v>13</v>
      </c>
      <c r="X33" s="182">
        <v>15</v>
      </c>
      <c r="Y33" s="183">
        <v>1</v>
      </c>
      <c r="Z33" s="181">
        <v>0</v>
      </c>
      <c r="AA33" s="182">
        <v>15</v>
      </c>
      <c r="AB33" s="183">
        <v>0</v>
      </c>
      <c r="AC33" s="181">
        <v>2</v>
      </c>
      <c r="AD33" s="182">
        <v>20</v>
      </c>
      <c r="AE33" s="183">
        <v>0</v>
      </c>
      <c r="AF33" s="195"/>
      <c r="AG33" s="196"/>
      <c r="AH33" s="196"/>
    </row>
    <row r="34" spans="1:34" ht="12.75" thickTop="1">
      <c r="A34" s="111" t="s">
        <v>36</v>
      </c>
      <c r="B34" s="185">
        <f>SUM(B23:B33)</f>
        <v>0</v>
      </c>
      <c r="C34" s="186"/>
      <c r="D34" s="187"/>
      <c r="E34" s="185">
        <f>SUM(E23:E33)</f>
        <v>78</v>
      </c>
      <c r="F34" s="186"/>
      <c r="G34" s="187"/>
      <c r="H34" s="185">
        <f>SUM(H23:H33)</f>
        <v>54</v>
      </c>
      <c r="I34" s="186"/>
      <c r="J34" s="187"/>
      <c r="K34" s="185">
        <f>SUM(K23:K33)</f>
        <v>127</v>
      </c>
      <c r="L34" s="186"/>
      <c r="M34" s="187"/>
      <c r="N34" s="185">
        <f>SUM(N23:N32)</f>
        <v>0</v>
      </c>
      <c r="O34" s="186"/>
      <c r="P34" s="187"/>
      <c r="Q34" s="185">
        <f>SUM(Q23:Q33)</f>
        <v>4</v>
      </c>
      <c r="R34" s="186"/>
      <c r="S34" s="187"/>
      <c r="T34" s="185">
        <f>SUM(T23:T33)</f>
        <v>131</v>
      </c>
      <c r="U34" s="186"/>
      <c r="V34" s="187"/>
      <c r="W34" s="185">
        <f>SUM(W23:W33)</f>
        <v>55</v>
      </c>
      <c r="X34" s="186"/>
      <c r="Y34" s="187"/>
      <c r="Z34" s="185">
        <f>SUM(Z23:Z33)</f>
        <v>2</v>
      </c>
      <c r="AA34" s="186"/>
      <c r="AB34" s="187"/>
      <c r="AC34" s="185">
        <f>SUM(AC23:AC33)</f>
        <v>31</v>
      </c>
      <c r="AD34" s="186"/>
      <c r="AE34" s="187"/>
      <c r="AF34" s="185">
        <f>SUM(AF23:AF33)</f>
        <v>66</v>
      </c>
      <c r="AG34" s="186"/>
      <c r="AH34" s="187"/>
    </row>
    <row r="35" spans="1:34">
      <c r="A35" s="110" t="s">
        <v>40</v>
      </c>
      <c r="B35" s="179"/>
      <c r="C35" s="180">
        <f>SUM(C23:C33)</f>
        <v>0</v>
      </c>
      <c r="D35" s="189"/>
      <c r="E35" s="179"/>
      <c r="F35" s="180">
        <f>SUM(F23:F33)</f>
        <v>41</v>
      </c>
      <c r="G35" s="189"/>
      <c r="H35" s="179"/>
      <c r="I35" s="180">
        <f>SUM(I23:I33)</f>
        <v>65</v>
      </c>
      <c r="J35" s="189"/>
      <c r="K35" s="179"/>
      <c r="L35" s="180">
        <f>SUM(L23:L33)</f>
        <v>35</v>
      </c>
      <c r="M35" s="189"/>
      <c r="N35" s="179"/>
      <c r="O35" s="180">
        <f>SUM(O23:O33)</f>
        <v>28</v>
      </c>
      <c r="P35" s="189"/>
      <c r="Q35" s="179"/>
      <c r="R35" s="180">
        <f>SUM(R23:R33)</f>
        <v>87</v>
      </c>
      <c r="S35" s="189"/>
      <c r="T35" s="179"/>
      <c r="U35" s="180">
        <f>SUM(U23:U33)</f>
        <v>23</v>
      </c>
      <c r="V35" s="189"/>
      <c r="W35" s="179"/>
      <c r="X35" s="180">
        <f>SUM(X23:X33)</f>
        <v>67</v>
      </c>
      <c r="Y35" s="189"/>
      <c r="Z35" s="179"/>
      <c r="AA35" s="180">
        <f>SUM(AA23:AA33)</f>
        <v>90</v>
      </c>
      <c r="AB35" s="189"/>
      <c r="AC35" s="179"/>
      <c r="AD35" s="180">
        <f>SUM(AD23:AD33)</f>
        <v>65</v>
      </c>
      <c r="AE35" s="189"/>
      <c r="AF35" s="179"/>
      <c r="AG35" s="180">
        <f>SUM(AG23:AG33)</f>
        <v>47</v>
      </c>
      <c r="AH35" s="189"/>
    </row>
    <row r="36" spans="1:34" ht="12.75" thickBot="1">
      <c r="A36" s="112" t="s">
        <v>38</v>
      </c>
      <c r="B36" s="191"/>
      <c r="C36" s="192"/>
      <c r="D36" s="177">
        <f>SUM(D23:D33)</f>
        <v>0</v>
      </c>
      <c r="E36" s="191"/>
      <c r="F36" s="192"/>
      <c r="G36" s="177">
        <f>SUM(G23:G33)</f>
        <v>26</v>
      </c>
      <c r="H36" s="191"/>
      <c r="I36" s="192"/>
      <c r="J36" s="177">
        <f>SUM(J23:J33)</f>
        <v>18</v>
      </c>
      <c r="K36" s="191"/>
      <c r="L36" s="192"/>
      <c r="M36" s="177">
        <f>SUM(M23:M33)</f>
        <v>35</v>
      </c>
      <c r="N36" s="191"/>
      <c r="O36" s="192"/>
      <c r="P36" s="177">
        <f>SUM(P23:P33)</f>
        <v>4</v>
      </c>
      <c r="Q36" s="191"/>
      <c r="R36" s="192"/>
      <c r="S36" s="177">
        <f>SUM(S23:S33)-3</f>
        <v>6</v>
      </c>
      <c r="T36" s="191"/>
      <c r="U36" s="192"/>
      <c r="V36" s="177">
        <f>SUM(V23:V33)</f>
        <v>35</v>
      </c>
      <c r="W36" s="191"/>
      <c r="X36" s="192"/>
      <c r="Y36" s="177">
        <f>SUM(Y23:Y33)</f>
        <v>18</v>
      </c>
      <c r="Z36" s="191"/>
      <c r="AA36" s="192"/>
      <c r="AB36" s="177">
        <f>SUM(AB23:AB33)</f>
        <v>10</v>
      </c>
      <c r="AC36" s="191"/>
      <c r="AD36" s="192"/>
      <c r="AE36" s="177">
        <f>SUM(AE23:AE33)</f>
        <v>10</v>
      </c>
      <c r="AF36" s="191"/>
      <c r="AG36" s="192"/>
      <c r="AH36" s="177">
        <f>SUM(AH23:AH33)</f>
        <v>25</v>
      </c>
    </row>
    <row r="37" spans="1:34" ht="12.75" thickTop="1"/>
    <row r="38" spans="1:34">
      <c r="A38" s="107"/>
      <c r="C38" s="113" t="s">
        <v>148</v>
      </c>
    </row>
  </sheetData>
  <mergeCells count="21">
    <mergeCell ref="A21:A22"/>
    <mergeCell ref="B22:D22"/>
    <mergeCell ref="E22:G22"/>
    <mergeCell ref="A3:A4"/>
    <mergeCell ref="B4:D4"/>
    <mergeCell ref="E4:G4"/>
    <mergeCell ref="Q4:S4"/>
    <mergeCell ref="H4:J4"/>
    <mergeCell ref="K4:M4"/>
    <mergeCell ref="N4:P4"/>
    <mergeCell ref="AF22:AH22"/>
    <mergeCell ref="W4:Y4"/>
    <mergeCell ref="Z22:AB22"/>
    <mergeCell ref="AC22:AE22"/>
    <mergeCell ref="W22:Y22"/>
    <mergeCell ref="T4:V4"/>
    <mergeCell ref="Q22:S22"/>
    <mergeCell ref="N22:P22"/>
    <mergeCell ref="K22:M22"/>
    <mergeCell ref="T22:V22"/>
    <mergeCell ref="H22:J22"/>
  </mergeCells>
  <phoneticPr fontId="21"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sheetPr codeName="Sheet14" enableFormatConditionsCalculation="0">
    <tabColor indexed="10"/>
  </sheetPr>
  <dimension ref="A1:T66"/>
  <sheetViews>
    <sheetView topLeftCell="J4" zoomScaleNormal="100" workbookViewId="0">
      <selection activeCell="L35" sqref="L35"/>
    </sheetView>
  </sheetViews>
  <sheetFormatPr defaultRowHeight="12"/>
  <cols>
    <col min="1" max="1" width="14.44140625" style="42" customWidth="1"/>
    <col min="2" max="2" width="7.6640625" style="42" customWidth="1"/>
    <col min="3" max="3" width="12.44140625" style="42" customWidth="1"/>
    <col min="4" max="4" width="17.5546875" style="42" customWidth="1"/>
    <col min="5" max="5" width="15.21875" style="42" customWidth="1"/>
    <col min="6" max="6" width="13.88671875" style="42" customWidth="1"/>
    <col min="7" max="7" width="7" style="42" customWidth="1"/>
    <col min="8" max="8" width="8.21875" style="42" customWidth="1"/>
    <col min="9" max="9" width="10.44140625" style="42" customWidth="1"/>
    <col min="10" max="10" width="11" style="42" customWidth="1"/>
    <col min="11" max="11" width="10.77734375" style="42" customWidth="1"/>
    <col min="12" max="12" width="26.44140625" style="42" customWidth="1"/>
    <col min="13" max="13" width="5.33203125" style="43" customWidth="1"/>
    <col min="14" max="14" width="4" style="43" customWidth="1"/>
    <col min="15" max="16" width="6" style="43" customWidth="1"/>
    <col min="17" max="17" width="23.5546875" style="42" customWidth="1"/>
    <col min="18" max="16384" width="8.88671875" style="42"/>
  </cols>
  <sheetData>
    <row r="1" spans="1:17">
      <c r="E1" s="91">
        <v>2004</v>
      </c>
    </row>
    <row r="2" spans="1:17" ht="12.75" thickBot="1">
      <c r="A2" s="45" t="s">
        <v>62</v>
      </c>
      <c r="B2" s="45" t="s">
        <v>63</v>
      </c>
      <c r="C2" s="45" t="s">
        <v>64</v>
      </c>
      <c r="D2" s="45" t="s">
        <v>65</v>
      </c>
      <c r="E2" s="45" t="s">
        <v>66</v>
      </c>
      <c r="F2" s="45" t="s">
        <v>67</v>
      </c>
      <c r="G2" s="45" t="s">
        <v>68</v>
      </c>
      <c r="H2" s="45" t="s">
        <v>69</v>
      </c>
      <c r="I2" s="45" t="s">
        <v>70</v>
      </c>
      <c r="J2" s="45" t="s">
        <v>71</v>
      </c>
      <c r="K2" s="45" t="s">
        <v>72</v>
      </c>
      <c r="L2" s="45" t="s">
        <v>73</v>
      </c>
      <c r="M2" s="45" t="s">
        <v>153</v>
      </c>
      <c r="N2" s="45" t="s">
        <v>74</v>
      </c>
      <c r="O2" s="45" t="s">
        <v>75</v>
      </c>
      <c r="P2" s="45" t="s">
        <v>76</v>
      </c>
      <c r="Q2" s="45" t="s">
        <v>77</v>
      </c>
    </row>
    <row r="3" spans="1:17">
      <c r="A3" s="57"/>
      <c r="B3" s="57"/>
      <c r="C3" s="57"/>
      <c r="D3" s="57"/>
      <c r="E3" s="57"/>
      <c r="F3" s="57"/>
      <c r="G3" s="57"/>
      <c r="H3" s="57"/>
      <c r="I3" s="57"/>
      <c r="J3" s="57"/>
      <c r="K3" s="57"/>
      <c r="L3" s="57"/>
      <c r="M3" s="58"/>
      <c r="N3" s="58"/>
      <c r="O3" s="58"/>
      <c r="P3" s="58"/>
      <c r="Q3" s="59"/>
    </row>
    <row r="4" spans="1:17" ht="12.75">
      <c r="A4" s="53" t="s">
        <v>22</v>
      </c>
      <c r="B4" s="53" t="s">
        <v>520</v>
      </c>
      <c r="C4" s="53" t="s">
        <v>521</v>
      </c>
      <c r="D4" s="53"/>
      <c r="E4" s="53"/>
      <c r="F4" s="53"/>
      <c r="G4" s="53"/>
      <c r="H4" s="53"/>
      <c r="I4" s="53"/>
      <c r="J4" s="53"/>
      <c r="K4" s="122" t="s">
        <v>522</v>
      </c>
      <c r="L4" s="54" t="s">
        <v>519</v>
      </c>
      <c r="M4" s="55" t="s">
        <v>79</v>
      </c>
      <c r="N4" s="56" t="s">
        <v>79</v>
      </c>
      <c r="O4" s="60">
        <v>25</v>
      </c>
      <c r="P4" s="60" t="s">
        <v>381</v>
      </c>
      <c r="Q4" s="53"/>
    </row>
    <row r="5" spans="1:17" ht="12.75">
      <c r="A5" s="61"/>
      <c r="B5" s="61" t="s">
        <v>382</v>
      </c>
      <c r="C5" s="61" t="s">
        <v>383</v>
      </c>
      <c r="D5" s="61" t="s">
        <v>384</v>
      </c>
      <c r="E5" s="61" t="s">
        <v>385</v>
      </c>
      <c r="F5" s="61" t="s">
        <v>386</v>
      </c>
      <c r="G5" s="61" t="s">
        <v>228</v>
      </c>
      <c r="H5" s="61" t="s">
        <v>387</v>
      </c>
      <c r="I5" s="61" t="s">
        <v>388</v>
      </c>
      <c r="J5" s="61" t="s">
        <v>389</v>
      </c>
      <c r="K5" s="61" t="s">
        <v>390</v>
      </c>
      <c r="L5" s="66" t="s">
        <v>391</v>
      </c>
      <c r="M5" s="62"/>
      <c r="N5" s="62"/>
      <c r="O5" s="62"/>
      <c r="P5" s="62"/>
      <c r="Q5" s="61"/>
    </row>
    <row r="6" spans="1:17">
      <c r="A6" s="57"/>
      <c r="B6" s="57"/>
      <c r="C6" s="57"/>
      <c r="D6" s="57"/>
      <c r="E6" s="57"/>
      <c r="F6" s="57"/>
      <c r="G6" s="57"/>
      <c r="H6" s="57"/>
      <c r="I6" s="57"/>
      <c r="J6" s="57"/>
      <c r="K6" s="57"/>
      <c r="L6" s="57"/>
      <c r="M6" s="58"/>
      <c r="N6" s="58"/>
      <c r="O6" s="58"/>
      <c r="P6" s="58"/>
      <c r="Q6" s="63"/>
    </row>
    <row r="7" spans="1:17" ht="12.75">
      <c r="A7" s="53" t="s">
        <v>17</v>
      </c>
      <c r="B7" s="53" t="s">
        <v>277</v>
      </c>
      <c r="C7" s="53" t="s">
        <v>278</v>
      </c>
      <c r="D7" s="53" t="s">
        <v>392</v>
      </c>
      <c r="E7" s="53" t="s">
        <v>280</v>
      </c>
      <c r="F7" s="53"/>
      <c r="G7" s="53" t="s">
        <v>80</v>
      </c>
      <c r="H7" s="53" t="s">
        <v>281</v>
      </c>
      <c r="I7" s="53" t="s">
        <v>282</v>
      </c>
      <c r="J7" s="64" t="s">
        <v>61</v>
      </c>
      <c r="K7" s="53" t="s">
        <v>393</v>
      </c>
      <c r="L7" s="54" t="s">
        <v>283</v>
      </c>
      <c r="M7" s="55" t="s">
        <v>79</v>
      </c>
      <c r="N7" s="56" t="s">
        <v>115</v>
      </c>
      <c r="O7" s="60">
        <v>25</v>
      </c>
      <c r="P7" s="60" t="s">
        <v>381</v>
      </c>
      <c r="Q7" s="53"/>
    </row>
    <row r="8" spans="1:17" ht="12.75">
      <c r="A8" s="61"/>
      <c r="B8" s="61" t="s">
        <v>128</v>
      </c>
      <c r="C8" s="61" t="s">
        <v>289</v>
      </c>
      <c r="D8" s="61" t="s">
        <v>284</v>
      </c>
      <c r="E8" s="61" t="s">
        <v>285</v>
      </c>
      <c r="F8" s="61"/>
      <c r="G8" s="61" t="s">
        <v>80</v>
      </c>
      <c r="H8" s="61" t="s">
        <v>286</v>
      </c>
      <c r="I8" s="61" t="s">
        <v>287</v>
      </c>
      <c r="J8" s="65"/>
      <c r="K8" s="61" t="s">
        <v>288</v>
      </c>
      <c r="L8" s="66" t="s">
        <v>378</v>
      </c>
      <c r="M8" s="67"/>
      <c r="N8" s="62"/>
      <c r="O8" s="68"/>
      <c r="P8" s="68"/>
      <c r="Q8" s="61"/>
    </row>
    <row r="9" spans="1:17">
      <c r="A9" s="57"/>
      <c r="B9" s="57"/>
      <c r="C9" s="57"/>
      <c r="D9" s="57"/>
      <c r="E9" s="57"/>
      <c r="F9" s="57"/>
      <c r="G9" s="57"/>
      <c r="H9" s="57"/>
      <c r="I9" s="57"/>
      <c r="J9" s="69"/>
      <c r="K9" s="57"/>
      <c r="L9" s="70"/>
      <c r="M9" s="71"/>
      <c r="N9" s="58"/>
      <c r="O9" s="58"/>
      <c r="P9" s="58"/>
      <c r="Q9" s="72"/>
    </row>
    <row r="10" spans="1:17" ht="12.75">
      <c r="A10" s="53" t="s">
        <v>3</v>
      </c>
      <c r="B10" s="53" t="s">
        <v>147</v>
      </c>
      <c r="C10" s="53" t="s">
        <v>394</v>
      </c>
      <c r="D10" s="53" t="s">
        <v>395</v>
      </c>
      <c r="E10" s="53" t="s">
        <v>396</v>
      </c>
      <c r="F10" s="53" t="s">
        <v>397</v>
      </c>
      <c r="G10" s="53" t="s">
        <v>398</v>
      </c>
      <c r="H10" s="53" t="s">
        <v>399</v>
      </c>
      <c r="I10" s="53" t="s">
        <v>401</v>
      </c>
      <c r="J10" s="53"/>
      <c r="K10" s="53" t="s">
        <v>400</v>
      </c>
      <c r="L10" s="54" t="s">
        <v>402</v>
      </c>
      <c r="M10" s="55" t="s">
        <v>79</v>
      </c>
      <c r="N10" s="56" t="s">
        <v>115</v>
      </c>
      <c r="O10" s="60">
        <v>25</v>
      </c>
      <c r="P10" s="60" t="s">
        <v>381</v>
      </c>
      <c r="Q10" s="73"/>
    </row>
    <row r="11" spans="1:17" ht="12.75">
      <c r="A11" s="61"/>
      <c r="B11" s="61" t="s">
        <v>154</v>
      </c>
      <c r="C11" s="61" t="s">
        <v>155</v>
      </c>
      <c r="D11" s="61" t="s">
        <v>156</v>
      </c>
      <c r="E11" s="61" t="s">
        <v>157</v>
      </c>
      <c r="F11" s="61"/>
      <c r="G11" s="61"/>
      <c r="H11" s="61" t="s">
        <v>158</v>
      </c>
      <c r="I11" s="61" t="s">
        <v>159</v>
      </c>
      <c r="J11" s="65"/>
      <c r="K11" s="61" t="s">
        <v>403</v>
      </c>
      <c r="L11" s="66" t="s">
        <v>161</v>
      </c>
      <c r="M11" s="74"/>
      <c r="N11" s="62"/>
      <c r="O11" s="62"/>
      <c r="P11" s="62"/>
      <c r="Q11" s="61"/>
    </row>
    <row r="12" spans="1:17">
      <c r="A12" s="57"/>
      <c r="B12" s="57"/>
      <c r="C12" s="57"/>
      <c r="D12" s="57"/>
      <c r="E12" s="57"/>
      <c r="F12" s="57"/>
      <c r="G12" s="57"/>
      <c r="H12" s="57"/>
      <c r="I12" s="57"/>
      <c r="J12" s="69"/>
      <c r="K12" s="57"/>
      <c r="L12" s="70"/>
      <c r="M12" s="71"/>
      <c r="N12" s="58"/>
      <c r="O12" s="58"/>
      <c r="P12" s="58"/>
      <c r="Q12" s="72"/>
    </row>
    <row r="13" spans="1:17" ht="12.75">
      <c r="A13" s="53" t="s">
        <v>15</v>
      </c>
      <c r="B13" s="53" t="s">
        <v>404</v>
      </c>
      <c r="C13" s="53" t="s">
        <v>405</v>
      </c>
      <c r="D13" s="53" t="s">
        <v>406</v>
      </c>
      <c r="E13" s="53" t="s">
        <v>407</v>
      </c>
      <c r="F13" s="53" t="s">
        <v>94</v>
      </c>
      <c r="G13" s="53"/>
      <c r="H13" s="53" t="s">
        <v>408</v>
      </c>
      <c r="I13" s="53"/>
      <c r="J13" s="53"/>
      <c r="K13" s="53" t="s">
        <v>409</v>
      </c>
      <c r="L13" s="54" t="s">
        <v>410</v>
      </c>
      <c r="M13" s="55" t="s">
        <v>79</v>
      </c>
      <c r="N13" s="56" t="s">
        <v>115</v>
      </c>
      <c r="O13" s="60">
        <v>40</v>
      </c>
      <c r="P13" s="60" t="s">
        <v>381</v>
      </c>
      <c r="Q13" s="53" t="s">
        <v>276</v>
      </c>
    </row>
    <row r="14" spans="1:17" ht="12.75">
      <c r="A14" s="61"/>
      <c r="B14" s="61" t="s">
        <v>120</v>
      </c>
      <c r="C14" s="61" t="s">
        <v>121</v>
      </c>
      <c r="D14" s="61" t="s">
        <v>136</v>
      </c>
      <c r="E14" s="61" t="s">
        <v>137</v>
      </c>
      <c r="F14" s="61" t="s">
        <v>78</v>
      </c>
      <c r="G14" s="61"/>
      <c r="H14" s="61" t="s">
        <v>138</v>
      </c>
      <c r="I14" s="61" t="s">
        <v>139</v>
      </c>
      <c r="J14" s="61" t="s">
        <v>411</v>
      </c>
      <c r="K14" s="61" t="s">
        <v>122</v>
      </c>
      <c r="L14" s="66" t="s">
        <v>140</v>
      </c>
      <c r="M14" s="67"/>
      <c r="N14" s="62"/>
      <c r="O14" s="62"/>
      <c r="P14" s="62"/>
      <c r="Q14" s="61"/>
    </row>
    <row r="15" spans="1:17">
      <c r="A15" s="57"/>
      <c r="B15" s="57"/>
      <c r="C15" s="57"/>
      <c r="D15" s="57"/>
      <c r="E15" s="57"/>
      <c r="F15" s="57"/>
      <c r="G15" s="57"/>
      <c r="H15" s="57"/>
      <c r="I15" s="57"/>
      <c r="J15" s="57"/>
      <c r="K15" s="57"/>
      <c r="L15" s="57"/>
      <c r="M15" s="58"/>
      <c r="N15" s="58"/>
      <c r="O15" s="58"/>
      <c r="P15" s="58"/>
      <c r="Q15" s="72"/>
    </row>
    <row r="16" spans="1:17" ht="12.75">
      <c r="A16" s="53" t="s">
        <v>8</v>
      </c>
      <c r="B16" s="53" t="s">
        <v>164</v>
      </c>
      <c r="C16" s="53" t="s">
        <v>165</v>
      </c>
      <c r="D16" s="53" t="s">
        <v>412</v>
      </c>
      <c r="E16" s="53" t="s">
        <v>78</v>
      </c>
      <c r="F16" s="53"/>
      <c r="G16" s="53"/>
      <c r="H16" s="53" t="s">
        <v>413</v>
      </c>
      <c r="I16" s="53" t="s">
        <v>414</v>
      </c>
      <c r="J16" s="53"/>
      <c r="K16" s="53" t="s">
        <v>166</v>
      </c>
      <c r="L16" s="54" t="s">
        <v>167</v>
      </c>
      <c r="M16" s="75" t="s">
        <v>79</v>
      </c>
      <c r="N16" s="56" t="s">
        <v>115</v>
      </c>
      <c r="O16" s="60">
        <v>25</v>
      </c>
      <c r="P16" s="60" t="s">
        <v>381</v>
      </c>
      <c r="Q16" s="53"/>
    </row>
    <row r="17" spans="1:20" ht="12.75">
      <c r="A17" s="61"/>
      <c r="B17" s="61" t="s">
        <v>184</v>
      </c>
      <c r="C17" s="61" t="s">
        <v>515</v>
      </c>
      <c r="D17" s="61" t="s">
        <v>294</v>
      </c>
      <c r="E17" s="61" t="s">
        <v>295</v>
      </c>
      <c r="F17" s="61"/>
      <c r="G17" s="61"/>
      <c r="H17" s="61"/>
      <c r="I17" s="61"/>
      <c r="J17" s="65"/>
      <c r="K17" s="61" t="s">
        <v>296</v>
      </c>
      <c r="L17" s="66" t="s">
        <v>516</v>
      </c>
      <c r="M17" s="67"/>
      <c r="N17" s="62"/>
      <c r="O17" s="62"/>
      <c r="P17" s="62"/>
      <c r="Q17" s="61"/>
    </row>
    <row r="18" spans="1:20">
      <c r="A18" s="57"/>
      <c r="B18" s="57"/>
      <c r="C18" s="57"/>
      <c r="D18" s="57"/>
      <c r="E18" s="57"/>
      <c r="F18" s="57"/>
      <c r="G18" s="57"/>
      <c r="H18" s="57"/>
      <c r="I18" s="57"/>
      <c r="J18" s="57"/>
      <c r="K18" s="57"/>
      <c r="L18" s="70"/>
      <c r="M18" s="71"/>
      <c r="N18" s="58"/>
      <c r="O18" s="58"/>
      <c r="P18" s="58"/>
      <c r="Q18" s="72"/>
      <c r="T18" s="80"/>
    </row>
    <row r="19" spans="1:20" ht="12.75">
      <c r="A19" s="53" t="s">
        <v>19</v>
      </c>
      <c r="B19" s="53" t="s">
        <v>511</v>
      </c>
      <c r="C19" s="53" t="s">
        <v>513</v>
      </c>
      <c r="D19" s="53"/>
      <c r="E19" s="53"/>
      <c r="F19" s="53"/>
      <c r="G19" s="53"/>
      <c r="H19" s="53"/>
      <c r="I19" s="53"/>
      <c r="J19" s="53"/>
      <c r="K19" s="53"/>
      <c r="L19" s="54" t="s">
        <v>512</v>
      </c>
      <c r="M19" s="55" t="s">
        <v>79</v>
      </c>
      <c r="N19" s="56" t="s">
        <v>115</v>
      </c>
      <c r="O19" s="60">
        <v>25</v>
      </c>
      <c r="P19" s="60" t="s">
        <v>381</v>
      </c>
      <c r="Q19" s="53"/>
    </row>
    <row r="20" spans="1:20" ht="12.75">
      <c r="A20" s="76"/>
      <c r="B20" s="76" t="s">
        <v>492</v>
      </c>
      <c r="C20" s="76" t="s">
        <v>493</v>
      </c>
      <c r="D20" s="117" t="s">
        <v>503</v>
      </c>
      <c r="E20" s="76" t="s">
        <v>504</v>
      </c>
      <c r="F20" s="76" t="s">
        <v>505</v>
      </c>
      <c r="G20" s="76" t="s">
        <v>78</v>
      </c>
      <c r="H20" s="76" t="s">
        <v>506</v>
      </c>
      <c r="I20" s="76" t="s">
        <v>507</v>
      </c>
      <c r="J20" s="119"/>
      <c r="K20" s="76" t="s">
        <v>508</v>
      </c>
      <c r="L20" s="77" t="s">
        <v>496</v>
      </c>
      <c r="M20" s="78"/>
      <c r="N20" s="79"/>
      <c r="O20" s="98"/>
      <c r="P20" s="98"/>
      <c r="Q20" s="76"/>
    </row>
    <row r="21" spans="1:20" ht="12.75">
      <c r="A21" s="76"/>
      <c r="B21" s="76" t="s">
        <v>494</v>
      </c>
      <c r="C21" s="76" t="s">
        <v>495</v>
      </c>
      <c r="D21" s="76" t="s">
        <v>498</v>
      </c>
      <c r="E21" s="76" t="s">
        <v>19</v>
      </c>
      <c r="F21" s="76" t="s">
        <v>78</v>
      </c>
      <c r="G21" s="76"/>
      <c r="H21" s="76" t="s">
        <v>499</v>
      </c>
      <c r="I21" s="76" t="s">
        <v>501</v>
      </c>
      <c r="J21" s="76" t="s">
        <v>502</v>
      </c>
      <c r="K21" s="76" t="s">
        <v>500</v>
      </c>
      <c r="L21" s="77" t="s">
        <v>497</v>
      </c>
      <c r="M21" s="78"/>
      <c r="N21" s="79"/>
      <c r="O21" s="98"/>
      <c r="P21" s="98"/>
      <c r="Q21" s="76"/>
    </row>
    <row r="22" spans="1:20">
      <c r="A22" s="94"/>
      <c r="B22" s="95"/>
      <c r="C22" s="95"/>
      <c r="D22" s="95"/>
      <c r="E22" s="95"/>
      <c r="F22" s="95"/>
      <c r="G22" s="95"/>
      <c r="H22" s="95"/>
      <c r="I22" s="95"/>
      <c r="J22" s="95"/>
      <c r="K22" s="95"/>
      <c r="L22" s="99"/>
      <c r="M22" s="100"/>
      <c r="N22" s="96"/>
      <c r="O22" s="96"/>
      <c r="P22" s="96"/>
      <c r="Q22" s="97"/>
    </row>
    <row r="23" spans="1:20" ht="12.75">
      <c r="A23" s="53" t="s">
        <v>39</v>
      </c>
      <c r="B23" s="53" t="s">
        <v>415</v>
      </c>
      <c r="C23" s="53" t="s">
        <v>117</v>
      </c>
      <c r="D23" s="53" t="s">
        <v>416</v>
      </c>
      <c r="E23" s="53" t="s">
        <v>417</v>
      </c>
      <c r="F23" s="53" t="s">
        <v>16</v>
      </c>
      <c r="G23" s="53"/>
      <c r="H23" s="53" t="s">
        <v>418</v>
      </c>
      <c r="I23" s="53"/>
      <c r="J23" s="53"/>
      <c r="K23" s="53" t="s">
        <v>419</v>
      </c>
      <c r="L23" s="54" t="s">
        <v>420</v>
      </c>
      <c r="M23" s="75" t="s">
        <v>79</v>
      </c>
      <c r="N23" s="56" t="s">
        <v>115</v>
      </c>
      <c r="O23" s="60">
        <v>25</v>
      </c>
      <c r="P23" s="60" t="s">
        <v>381</v>
      </c>
      <c r="Q23" s="54" t="s">
        <v>421</v>
      </c>
    </row>
    <row r="24" spans="1:20" ht="12.75">
      <c r="A24" s="61"/>
      <c r="B24" s="61" t="s">
        <v>141</v>
      </c>
      <c r="C24" s="61" t="s">
        <v>89</v>
      </c>
      <c r="D24" s="61" t="s">
        <v>90</v>
      </c>
      <c r="E24" s="61" t="s">
        <v>91</v>
      </c>
      <c r="F24" s="61" t="s">
        <v>422</v>
      </c>
      <c r="G24" s="61"/>
      <c r="H24" s="61" t="s">
        <v>423</v>
      </c>
      <c r="I24" s="61" t="s">
        <v>93</v>
      </c>
      <c r="J24" s="61" t="s">
        <v>424</v>
      </c>
      <c r="K24" s="61" t="s">
        <v>425</v>
      </c>
      <c r="L24" s="66" t="s">
        <v>426</v>
      </c>
      <c r="M24" s="74"/>
      <c r="N24" s="62"/>
      <c r="O24" s="62"/>
      <c r="P24" s="62"/>
      <c r="Q24" s="61"/>
    </row>
    <row r="25" spans="1:20">
      <c r="A25" s="57"/>
      <c r="B25" s="57"/>
      <c r="C25" s="57"/>
      <c r="D25" s="57"/>
      <c r="E25" s="57"/>
      <c r="F25" s="57"/>
      <c r="G25" s="57"/>
      <c r="H25" s="57"/>
      <c r="I25" s="57"/>
      <c r="J25" s="57"/>
      <c r="K25" s="57"/>
      <c r="L25" s="57"/>
      <c r="M25" s="58"/>
      <c r="N25" s="58"/>
      <c r="O25" s="58"/>
      <c r="P25" s="58"/>
      <c r="Q25" s="72"/>
    </row>
    <row r="26" spans="1:20" ht="12.75">
      <c r="A26" s="53" t="s">
        <v>10</v>
      </c>
      <c r="B26" s="53" t="s">
        <v>265</v>
      </c>
      <c r="C26" s="53" t="s">
        <v>427</v>
      </c>
      <c r="D26" s="53" t="s">
        <v>428</v>
      </c>
      <c r="E26" s="53" t="s">
        <v>429</v>
      </c>
      <c r="F26" s="53" t="s">
        <v>430</v>
      </c>
      <c r="G26" s="53"/>
      <c r="H26" s="53" t="s">
        <v>431</v>
      </c>
      <c r="I26" s="53" t="s">
        <v>432</v>
      </c>
      <c r="J26" s="53"/>
      <c r="K26" s="53" t="s">
        <v>433</v>
      </c>
      <c r="L26" s="81" t="s">
        <v>434</v>
      </c>
      <c r="M26" s="75" t="s">
        <v>79</v>
      </c>
      <c r="N26" s="56" t="s">
        <v>79</v>
      </c>
      <c r="O26" s="60">
        <v>25</v>
      </c>
      <c r="P26" s="60" t="s">
        <v>435</v>
      </c>
      <c r="Q26" s="73"/>
    </row>
    <row r="27" spans="1:20" ht="12.75">
      <c r="A27" s="61"/>
      <c r="B27" s="61" t="s">
        <v>178</v>
      </c>
      <c r="C27" s="61" t="s">
        <v>179</v>
      </c>
      <c r="D27" s="61" t="s">
        <v>302</v>
      </c>
      <c r="E27" s="61" t="s">
        <v>180</v>
      </c>
      <c r="F27" s="61" t="s">
        <v>92</v>
      </c>
      <c r="G27" s="61"/>
      <c r="H27" s="61" t="s">
        <v>261</v>
      </c>
      <c r="I27" s="61" t="s">
        <v>181</v>
      </c>
      <c r="J27" s="61" t="s">
        <v>182</v>
      </c>
      <c r="K27" s="65" t="s">
        <v>61</v>
      </c>
      <c r="L27" s="66" t="s">
        <v>436</v>
      </c>
      <c r="M27" s="67"/>
      <c r="N27" s="62"/>
      <c r="O27" s="62"/>
      <c r="P27" s="62"/>
      <c r="Q27" s="61"/>
    </row>
    <row r="28" spans="1:20">
      <c r="A28" s="57"/>
      <c r="B28" s="57"/>
      <c r="C28" s="57"/>
      <c r="D28" s="57"/>
      <c r="E28" s="57"/>
      <c r="F28" s="57"/>
      <c r="G28" s="57"/>
      <c r="H28" s="57"/>
      <c r="I28" s="57"/>
      <c r="J28" s="57"/>
      <c r="K28" s="57"/>
      <c r="L28" s="57"/>
      <c r="M28" s="58"/>
      <c r="N28" s="58"/>
      <c r="O28" s="58"/>
      <c r="P28" s="58"/>
      <c r="Q28" s="72"/>
    </row>
    <row r="29" spans="1:20" ht="12.75">
      <c r="A29" s="53" t="s">
        <v>114</v>
      </c>
      <c r="B29" s="53" t="s">
        <v>87</v>
      </c>
      <c r="C29" s="53" t="s">
        <v>437</v>
      </c>
      <c r="D29" s="53" t="s">
        <v>270</v>
      </c>
      <c r="E29" s="53" t="s">
        <v>271</v>
      </c>
      <c r="F29" s="53"/>
      <c r="G29" s="53" t="s">
        <v>92</v>
      </c>
      <c r="H29" s="53" t="s">
        <v>272</v>
      </c>
      <c r="I29" s="53" t="s">
        <v>273</v>
      </c>
      <c r="J29" s="64" t="s">
        <v>61</v>
      </c>
      <c r="K29" s="53"/>
      <c r="L29" s="54" t="s">
        <v>438</v>
      </c>
      <c r="M29" s="55" t="s">
        <v>79</v>
      </c>
      <c r="N29" s="56" t="s">
        <v>115</v>
      </c>
      <c r="O29" s="60">
        <v>25</v>
      </c>
      <c r="P29" s="60" t="s">
        <v>435</v>
      </c>
      <c r="Q29" s="81"/>
    </row>
    <row r="30" spans="1:20" ht="12.75">
      <c r="A30" s="61"/>
      <c r="B30" s="61" t="s">
        <v>142</v>
      </c>
      <c r="C30" s="61" t="s">
        <v>313</v>
      </c>
      <c r="D30" s="61" t="s">
        <v>314</v>
      </c>
      <c r="E30" s="61" t="s">
        <v>143</v>
      </c>
      <c r="F30" s="61" t="s">
        <v>94</v>
      </c>
      <c r="G30" s="61"/>
      <c r="H30" s="61"/>
      <c r="I30" s="61" t="s">
        <v>315</v>
      </c>
      <c r="J30" s="61"/>
      <c r="K30" s="61"/>
      <c r="L30" s="66" t="s">
        <v>316</v>
      </c>
      <c r="M30" s="67"/>
      <c r="N30" s="62"/>
      <c r="O30" s="62"/>
      <c r="P30" s="62"/>
      <c r="Q30" s="61"/>
    </row>
    <row r="31" spans="1:20">
      <c r="A31" s="57"/>
      <c r="B31" s="57"/>
      <c r="C31" s="57"/>
      <c r="D31" s="57"/>
      <c r="E31" s="57"/>
      <c r="F31" s="57"/>
      <c r="G31" s="57"/>
      <c r="H31" s="57"/>
      <c r="I31" s="57"/>
      <c r="J31" s="57"/>
      <c r="K31" s="57"/>
      <c r="L31" s="57"/>
      <c r="M31" s="58"/>
      <c r="N31" s="58"/>
      <c r="O31" s="58"/>
      <c r="P31" s="58"/>
      <c r="Q31" s="72"/>
    </row>
    <row r="32" spans="1:20" ht="12.75">
      <c r="A32" s="53" t="s">
        <v>124</v>
      </c>
      <c r="B32" s="53" t="s">
        <v>442</v>
      </c>
      <c r="C32" s="53" t="s">
        <v>443</v>
      </c>
      <c r="D32" s="53" t="s">
        <v>444</v>
      </c>
      <c r="E32" s="53" t="s">
        <v>445</v>
      </c>
      <c r="F32" s="53" t="s">
        <v>446</v>
      </c>
      <c r="G32" s="53" t="s">
        <v>447</v>
      </c>
      <c r="H32" s="53" t="s">
        <v>448</v>
      </c>
      <c r="I32" s="53"/>
      <c r="J32" s="53"/>
      <c r="K32" s="53" t="s">
        <v>449</v>
      </c>
      <c r="L32" s="54" t="s">
        <v>450</v>
      </c>
      <c r="M32" s="55" t="s">
        <v>79</v>
      </c>
      <c r="N32" s="56" t="s">
        <v>115</v>
      </c>
      <c r="O32" s="60">
        <v>25</v>
      </c>
      <c r="P32" s="60" t="s">
        <v>381</v>
      </c>
      <c r="Q32" s="54" t="s">
        <v>456</v>
      </c>
    </row>
    <row r="33" spans="1:19" ht="12.75">
      <c r="A33" s="76"/>
      <c r="B33" s="76" t="s">
        <v>451</v>
      </c>
      <c r="C33" s="76" t="s">
        <v>452</v>
      </c>
      <c r="D33" s="76" t="s">
        <v>453</v>
      </c>
      <c r="E33" s="76" t="s">
        <v>454</v>
      </c>
      <c r="F33" s="76" t="s">
        <v>228</v>
      </c>
      <c r="G33" s="76"/>
      <c r="H33" s="76" t="s">
        <v>455</v>
      </c>
      <c r="I33" s="76"/>
      <c r="J33" s="76"/>
      <c r="K33" s="76"/>
      <c r="L33" s="77"/>
      <c r="M33" s="78"/>
      <c r="N33" s="79"/>
      <c r="O33" s="98"/>
      <c r="P33" s="98"/>
      <c r="Q33" s="93" t="s">
        <v>457</v>
      </c>
    </row>
    <row r="34" spans="1:19" ht="12.75">
      <c r="A34" s="76"/>
      <c r="B34" s="76" t="s">
        <v>320</v>
      </c>
      <c r="C34" s="76" t="s">
        <v>185</v>
      </c>
      <c r="D34" s="76" t="s">
        <v>186</v>
      </c>
      <c r="E34" s="76" t="s">
        <v>187</v>
      </c>
      <c r="F34" s="76" t="s">
        <v>86</v>
      </c>
      <c r="G34" s="76"/>
      <c r="H34" s="76" t="s">
        <v>188</v>
      </c>
      <c r="I34" s="76"/>
      <c r="J34" s="76"/>
      <c r="K34" s="76" t="s">
        <v>321</v>
      </c>
      <c r="L34" s="77" t="s">
        <v>322</v>
      </c>
      <c r="M34" s="78"/>
      <c r="N34" s="79"/>
      <c r="O34" s="79"/>
      <c r="P34" s="79"/>
      <c r="Q34" s="93" t="s">
        <v>458</v>
      </c>
    </row>
    <row r="35" spans="1:19" ht="12.75">
      <c r="A35" s="61"/>
      <c r="B35" s="61" t="s">
        <v>320</v>
      </c>
      <c r="C35" s="61" t="s">
        <v>439</v>
      </c>
      <c r="D35" s="61" t="s">
        <v>440</v>
      </c>
      <c r="E35" s="61" t="s">
        <v>78</v>
      </c>
      <c r="F35" s="61"/>
      <c r="G35" s="61"/>
      <c r="H35" s="61" t="s">
        <v>441</v>
      </c>
      <c r="I35" s="61"/>
      <c r="J35" s="61"/>
      <c r="K35" s="61"/>
      <c r="L35" s="54" t="s">
        <v>258</v>
      </c>
      <c r="M35" s="67"/>
      <c r="N35" s="62"/>
      <c r="O35" s="62"/>
      <c r="P35" s="62"/>
      <c r="Q35" s="66"/>
    </row>
    <row r="36" spans="1:19">
      <c r="A36" s="57"/>
      <c r="B36" s="57"/>
      <c r="C36" s="57"/>
      <c r="D36" s="57"/>
      <c r="E36" s="57"/>
      <c r="F36" s="57"/>
      <c r="G36" s="57"/>
      <c r="H36" s="57"/>
      <c r="I36" s="57"/>
      <c r="J36" s="57"/>
      <c r="K36" s="57"/>
      <c r="L36" s="57"/>
      <c r="M36" s="58"/>
      <c r="N36" s="58"/>
      <c r="O36" s="58"/>
      <c r="P36" s="58"/>
      <c r="Q36" s="72"/>
    </row>
    <row r="37" spans="1:19" ht="12.75">
      <c r="A37" s="53" t="s">
        <v>5</v>
      </c>
      <c r="B37" s="53" t="s">
        <v>96</v>
      </c>
      <c r="C37" s="53" t="s">
        <v>97</v>
      </c>
      <c r="D37" s="53" t="s">
        <v>236</v>
      </c>
      <c r="E37" s="53" t="s">
        <v>98</v>
      </c>
      <c r="F37" s="53" t="s">
        <v>88</v>
      </c>
      <c r="G37" s="53"/>
      <c r="H37" s="53" t="s">
        <v>237</v>
      </c>
      <c r="I37" s="53" t="s">
        <v>238</v>
      </c>
      <c r="J37" s="53"/>
      <c r="K37" s="53" t="s">
        <v>240</v>
      </c>
      <c r="L37" s="54" t="s">
        <v>347</v>
      </c>
      <c r="M37" s="75" t="s">
        <v>79</v>
      </c>
      <c r="N37" s="56" t="s">
        <v>115</v>
      </c>
      <c r="O37" s="60">
        <v>25</v>
      </c>
      <c r="P37" s="60" t="s">
        <v>381</v>
      </c>
      <c r="Q37" s="53"/>
    </row>
    <row r="38" spans="1:19" ht="12.75">
      <c r="A38" s="61"/>
      <c r="B38" s="61" t="s">
        <v>348</v>
      </c>
      <c r="C38" s="61" t="s">
        <v>349</v>
      </c>
      <c r="D38" s="61" t="s">
        <v>350</v>
      </c>
      <c r="E38" s="61" t="s">
        <v>351</v>
      </c>
      <c r="F38" s="61" t="s">
        <v>352</v>
      </c>
      <c r="G38" s="61" t="s">
        <v>2</v>
      </c>
      <c r="H38" s="61" t="s">
        <v>353</v>
      </c>
      <c r="I38" s="61" t="s">
        <v>354</v>
      </c>
      <c r="J38" s="61"/>
      <c r="K38" s="61" t="s">
        <v>356</v>
      </c>
      <c r="L38" s="66" t="s">
        <v>518</v>
      </c>
      <c r="M38" s="67"/>
      <c r="N38" s="62"/>
      <c r="O38" s="62"/>
      <c r="P38" s="62"/>
      <c r="Q38" s="61"/>
    </row>
    <row r="39" spans="1:19">
      <c r="A39" s="57"/>
      <c r="B39" s="57"/>
      <c r="C39" s="57"/>
      <c r="D39" s="57"/>
      <c r="E39" s="57"/>
      <c r="F39" s="57"/>
      <c r="G39" s="57"/>
      <c r="H39" s="57"/>
      <c r="I39" s="57"/>
      <c r="J39" s="57"/>
      <c r="K39" s="57"/>
      <c r="L39" s="57"/>
      <c r="M39" s="58"/>
      <c r="N39" s="58"/>
      <c r="O39" s="58"/>
      <c r="P39" s="58"/>
      <c r="Q39" s="72"/>
    </row>
    <row r="40" spans="1:19" ht="12.75">
      <c r="A40" s="53" t="s">
        <v>21</v>
      </c>
      <c r="B40" s="53" t="s">
        <v>189</v>
      </c>
      <c r="C40" s="53" t="s">
        <v>144</v>
      </c>
      <c r="D40" s="53" t="s">
        <v>190</v>
      </c>
      <c r="E40" s="53" t="s">
        <v>191</v>
      </c>
      <c r="F40" s="53" t="s">
        <v>99</v>
      </c>
      <c r="G40" s="53" t="s">
        <v>86</v>
      </c>
      <c r="H40" s="53" t="s">
        <v>192</v>
      </c>
      <c r="I40" s="53" t="s">
        <v>193</v>
      </c>
      <c r="J40" s="53" t="s">
        <v>194</v>
      </c>
      <c r="K40" s="53" t="s">
        <v>195</v>
      </c>
      <c r="L40" s="54" t="s">
        <v>196</v>
      </c>
      <c r="M40" s="55" t="s">
        <v>79</v>
      </c>
      <c r="N40" s="56" t="s">
        <v>115</v>
      </c>
      <c r="O40" s="60">
        <v>25</v>
      </c>
      <c r="P40" s="60" t="s">
        <v>435</v>
      </c>
      <c r="Q40" s="53"/>
    </row>
    <row r="41" spans="1:19" ht="12.75">
      <c r="A41" s="61"/>
      <c r="B41" s="61" t="s">
        <v>197</v>
      </c>
      <c r="C41" s="61" t="s">
        <v>198</v>
      </c>
      <c r="D41" s="61" t="s">
        <v>199</v>
      </c>
      <c r="E41" s="61" t="s">
        <v>200</v>
      </c>
      <c r="F41" s="61" t="s">
        <v>78</v>
      </c>
      <c r="G41" s="61"/>
      <c r="H41" s="61" t="s">
        <v>201</v>
      </c>
      <c r="I41" s="61" t="s">
        <v>202</v>
      </c>
      <c r="J41" s="65"/>
      <c r="K41" s="61" t="s">
        <v>203</v>
      </c>
      <c r="L41" s="66" t="s">
        <v>204</v>
      </c>
      <c r="M41" s="67"/>
      <c r="N41" s="62"/>
      <c r="O41" s="62"/>
      <c r="P41" s="62"/>
      <c r="Q41" s="61"/>
    </row>
    <row r="42" spans="1:19">
      <c r="A42" s="57"/>
      <c r="B42" s="57"/>
      <c r="C42" s="57"/>
      <c r="D42" s="57"/>
      <c r="E42" s="57"/>
      <c r="F42" s="57"/>
      <c r="G42" s="57"/>
      <c r="H42" s="57"/>
      <c r="I42" s="57"/>
      <c r="J42" s="57"/>
      <c r="K42" s="57"/>
      <c r="L42" s="57"/>
      <c r="M42" s="58"/>
      <c r="N42" s="58"/>
      <c r="O42" s="58"/>
      <c r="P42" s="58"/>
      <c r="Q42" s="72"/>
    </row>
    <row r="43" spans="1:19">
      <c r="A43" s="53" t="s">
        <v>6</v>
      </c>
      <c r="B43" s="53" t="s">
        <v>101</v>
      </c>
      <c r="C43" s="53" t="s">
        <v>102</v>
      </c>
      <c r="D43" s="53" t="s">
        <v>227</v>
      </c>
      <c r="E43" s="53" t="s">
        <v>228</v>
      </c>
      <c r="F43" s="53"/>
      <c r="G43" s="53"/>
      <c r="H43" s="53" t="s">
        <v>229</v>
      </c>
      <c r="I43" s="53" t="s">
        <v>230</v>
      </c>
      <c r="J43" s="64" t="s">
        <v>61</v>
      </c>
      <c r="K43" s="53" t="s">
        <v>145</v>
      </c>
      <c r="L43" s="73" t="s">
        <v>103</v>
      </c>
      <c r="M43" s="75" t="s">
        <v>79</v>
      </c>
      <c r="N43" s="56" t="s">
        <v>115</v>
      </c>
      <c r="O43" s="60">
        <v>40</v>
      </c>
      <c r="P43" s="60" t="s">
        <v>381</v>
      </c>
      <c r="Q43" s="53"/>
      <c r="S43" s="42" t="s">
        <v>468</v>
      </c>
    </row>
    <row r="44" spans="1:19" ht="12.75">
      <c r="A44" s="76"/>
      <c r="B44" s="76"/>
      <c r="C44" s="76"/>
      <c r="D44" s="76"/>
      <c r="E44" s="76"/>
      <c r="F44" s="76"/>
      <c r="G44" s="76"/>
      <c r="H44" s="76"/>
      <c r="I44" s="76"/>
      <c r="J44" s="120"/>
      <c r="K44" s="76"/>
      <c r="L44" s="77" t="s">
        <v>514</v>
      </c>
      <c r="M44" s="121"/>
      <c r="N44" s="79"/>
      <c r="O44" s="98"/>
      <c r="P44" s="98"/>
      <c r="Q44" s="76"/>
    </row>
    <row r="45" spans="1:19" ht="12.75">
      <c r="A45" s="61"/>
      <c r="B45" s="61" t="s">
        <v>459</v>
      </c>
      <c r="C45" s="61" t="s">
        <v>460</v>
      </c>
      <c r="D45" s="61" t="s">
        <v>123</v>
      </c>
      <c r="E45" s="61" t="s">
        <v>461</v>
      </c>
      <c r="F45" s="61" t="s">
        <v>462</v>
      </c>
      <c r="G45" s="61" t="s">
        <v>78</v>
      </c>
      <c r="H45" s="61" t="s">
        <v>463</v>
      </c>
      <c r="I45" s="61" t="s">
        <v>464</v>
      </c>
      <c r="J45" s="61"/>
      <c r="K45" s="61" t="s">
        <v>465</v>
      </c>
      <c r="L45" s="66" t="s">
        <v>466</v>
      </c>
      <c r="M45" s="67"/>
      <c r="N45" s="62"/>
      <c r="O45" s="62"/>
      <c r="P45" s="62"/>
      <c r="Q45" s="61"/>
    </row>
    <row r="46" spans="1:19">
      <c r="A46" s="57"/>
      <c r="B46" s="57"/>
      <c r="C46" s="57"/>
      <c r="D46" s="57"/>
      <c r="E46" s="57"/>
      <c r="F46" s="57"/>
      <c r="G46" s="57"/>
      <c r="H46" s="57"/>
      <c r="I46" s="57"/>
      <c r="J46" s="57"/>
      <c r="K46" s="57"/>
      <c r="L46" s="57"/>
      <c r="M46" s="58"/>
      <c r="N46" s="58"/>
      <c r="O46" s="58"/>
      <c r="P46" s="58"/>
      <c r="Q46" s="72"/>
    </row>
    <row r="47" spans="1:19" ht="12.75">
      <c r="A47" s="53" t="s">
        <v>12</v>
      </c>
      <c r="B47" s="53" t="s">
        <v>358</v>
      </c>
      <c r="C47" s="53" t="s">
        <v>359</v>
      </c>
      <c r="D47" s="53" t="s">
        <v>360</v>
      </c>
      <c r="E47" s="53" t="s">
        <v>100</v>
      </c>
      <c r="F47" s="53"/>
      <c r="G47" s="53" t="s">
        <v>78</v>
      </c>
      <c r="H47" s="53" t="s">
        <v>361</v>
      </c>
      <c r="I47" s="53" t="s">
        <v>362</v>
      </c>
      <c r="J47" s="53"/>
      <c r="K47" s="53" t="s">
        <v>363</v>
      </c>
      <c r="L47" s="54" t="s">
        <v>364</v>
      </c>
      <c r="M47" s="75" t="s">
        <v>79</v>
      </c>
      <c r="N47" s="56" t="s">
        <v>79</v>
      </c>
      <c r="O47" s="60">
        <v>25</v>
      </c>
      <c r="P47" s="60" t="s">
        <v>381</v>
      </c>
      <c r="Q47" s="54" t="s">
        <v>467</v>
      </c>
    </row>
    <row r="48" spans="1:19" ht="12.75">
      <c r="A48" s="76"/>
      <c r="B48" s="76" t="s">
        <v>212</v>
      </c>
      <c r="C48" s="76" t="s">
        <v>213</v>
      </c>
      <c r="D48" s="76" t="s">
        <v>469</v>
      </c>
      <c r="E48" s="76" t="s">
        <v>116</v>
      </c>
      <c r="F48" s="76" t="s">
        <v>78</v>
      </c>
      <c r="G48" s="76"/>
      <c r="H48" s="76" t="s">
        <v>470</v>
      </c>
      <c r="I48" s="76"/>
      <c r="J48" s="76"/>
      <c r="K48" s="76" t="s">
        <v>471</v>
      </c>
      <c r="L48" s="77" t="s">
        <v>472</v>
      </c>
      <c r="M48" s="78"/>
      <c r="N48" s="79"/>
      <c r="O48" s="79"/>
      <c r="P48" s="79"/>
      <c r="Q48" s="76"/>
    </row>
    <row r="49" spans="1:19">
      <c r="A49" s="94"/>
      <c r="B49" s="95"/>
      <c r="C49" s="95"/>
      <c r="D49" s="95"/>
      <c r="E49" s="95"/>
      <c r="F49" s="95"/>
      <c r="G49" s="95"/>
      <c r="H49" s="95"/>
      <c r="I49" s="95"/>
      <c r="J49" s="95"/>
      <c r="K49" s="95"/>
      <c r="L49" s="95"/>
      <c r="M49" s="96"/>
      <c r="N49" s="96"/>
      <c r="O49" s="96"/>
      <c r="P49" s="96"/>
      <c r="Q49" s="97"/>
    </row>
    <row r="50" spans="1:19" ht="12.75">
      <c r="A50" s="53" t="s">
        <v>125</v>
      </c>
      <c r="B50" s="82" t="s">
        <v>368</v>
      </c>
      <c r="C50" s="53" t="s">
        <v>369</v>
      </c>
      <c r="D50" s="82" t="s">
        <v>473</v>
      </c>
      <c r="E50" s="82" t="s">
        <v>474</v>
      </c>
      <c r="F50" s="82" t="s">
        <v>78</v>
      </c>
      <c r="G50" s="82"/>
      <c r="H50" s="53" t="s">
        <v>475</v>
      </c>
      <c r="I50" s="82" t="s">
        <v>372</v>
      </c>
      <c r="J50" s="82"/>
      <c r="K50" s="82" t="s">
        <v>373</v>
      </c>
      <c r="L50" s="54" t="s">
        <v>517</v>
      </c>
      <c r="M50" s="55" t="s">
        <v>79</v>
      </c>
      <c r="N50" s="56" t="s">
        <v>79</v>
      </c>
      <c r="O50" s="60">
        <v>25</v>
      </c>
      <c r="P50" s="60" t="s">
        <v>381</v>
      </c>
      <c r="Q50" s="54"/>
      <c r="S50" s="42" t="s">
        <v>482</v>
      </c>
    </row>
    <row r="51" spans="1:19" ht="12.75">
      <c r="A51" s="76"/>
      <c r="B51" s="118" t="s">
        <v>265</v>
      </c>
      <c r="C51" s="76" t="s">
        <v>509</v>
      </c>
      <c r="D51" s="118"/>
      <c r="E51" s="118"/>
      <c r="F51" s="118"/>
      <c r="G51" s="118"/>
      <c r="H51" s="76"/>
      <c r="I51" s="118"/>
      <c r="J51" s="118"/>
      <c r="K51" s="118"/>
      <c r="L51" s="77" t="s">
        <v>510</v>
      </c>
      <c r="M51" s="78"/>
      <c r="N51" s="79"/>
      <c r="O51" s="98"/>
      <c r="P51" s="98"/>
      <c r="Q51" s="77"/>
    </row>
    <row r="52" spans="1:19" ht="12.75">
      <c r="A52" s="61"/>
      <c r="B52" s="83" t="s">
        <v>476</v>
      </c>
      <c r="C52" s="61" t="s">
        <v>477</v>
      </c>
      <c r="D52" s="84" t="s">
        <v>146</v>
      </c>
      <c r="E52" s="83" t="s">
        <v>478</v>
      </c>
      <c r="F52" s="61" t="s">
        <v>78</v>
      </c>
      <c r="G52" s="61"/>
      <c r="H52" s="84" t="s">
        <v>479</v>
      </c>
      <c r="I52" s="84"/>
      <c r="J52" s="61"/>
      <c r="K52" s="84" t="s">
        <v>480</v>
      </c>
      <c r="L52" s="85" t="s">
        <v>481</v>
      </c>
      <c r="M52" s="86"/>
      <c r="N52" s="62"/>
      <c r="O52" s="62"/>
      <c r="P52" s="62"/>
      <c r="Q52" s="66"/>
    </row>
    <row r="57" spans="1:19">
      <c r="B57" s="1"/>
    </row>
    <row r="59" spans="1:19">
      <c r="B59" s="44"/>
    </row>
    <row r="61" spans="1:19">
      <c r="B61" s="1"/>
    </row>
    <row r="63" spans="1:19">
      <c r="C63" s="1"/>
    </row>
    <row r="65" spans="3:3">
      <c r="C65" s="1"/>
    </row>
    <row r="66" spans="3:3">
      <c r="C66" s="1"/>
    </row>
  </sheetData>
  <phoneticPr fontId="21" type="noConversion"/>
  <hyperlinks>
    <hyperlink ref="L44" r:id="rId1"/>
    <hyperlink ref="L20" r:id="rId2"/>
    <hyperlink ref="L48" r:id="rId3"/>
    <hyperlink ref="Q47" r:id="rId4"/>
    <hyperlink ref="L45" r:id="rId5"/>
    <hyperlink ref="Q32" r:id="rId6"/>
    <hyperlink ref="L32" r:id="rId7"/>
    <hyperlink ref="L35" r:id="rId8"/>
    <hyperlink ref="Q23" r:id="rId9"/>
    <hyperlink ref="L10" r:id="rId10"/>
    <hyperlink ref="L8" r:id="rId11"/>
    <hyperlink ref="L47" r:id="rId12"/>
    <hyperlink ref="L37" r:id="rId13"/>
    <hyperlink ref="L26" r:id="rId14" display="victoriam@media.emap.co.uk"/>
    <hyperlink ref="L17" r:id="rId15"/>
    <hyperlink ref="L13" r:id="rId16"/>
    <hyperlink ref="L7" r:id="rId17"/>
    <hyperlink ref="L29" r:id="rId18"/>
    <hyperlink ref="L5" r:id="rId19"/>
    <hyperlink ref="L24" r:id="rId20"/>
    <hyperlink ref="L30" r:id="rId21"/>
    <hyperlink ref="L11" r:id="rId22"/>
    <hyperlink ref="L52" r:id="rId23"/>
    <hyperlink ref="L21" r:id="rId24"/>
    <hyperlink ref="L16" r:id="rId25"/>
    <hyperlink ref="L34" r:id="rId26"/>
    <hyperlink ref="L27" r:id="rId27"/>
    <hyperlink ref="L41" r:id="rId28"/>
    <hyperlink ref="L40" r:id="rId29"/>
    <hyperlink ref="L43" r:id="rId30"/>
    <hyperlink ref="L14" r:id="rId31"/>
  </hyperlinks>
  <pageMargins left="0.4" right="0.42" top="0.72" bottom="0.64" header="0.5" footer="0.5"/>
  <pageSetup paperSize="9" scale="74" orientation="landscape" r:id="rId32"/>
  <headerFooter alignWithMargins="0"/>
  <colBreaks count="1" manualBreakCount="1">
    <brk id="12" max="1048575" man="1"/>
  </colBreaks>
</worksheet>
</file>

<file path=xl/worksheets/sheet4.xml><?xml version="1.0" encoding="utf-8"?>
<worksheet xmlns="http://schemas.openxmlformats.org/spreadsheetml/2006/main" xmlns:r="http://schemas.openxmlformats.org/officeDocument/2006/relationships">
  <sheetPr codeName="Sheet15" enableFormatConditionsCalculation="0">
    <tabColor indexed="10"/>
  </sheetPr>
  <dimension ref="A1:T64"/>
  <sheetViews>
    <sheetView zoomScaleNormal="100" workbookViewId="0">
      <selection activeCell="H33" sqref="H33"/>
    </sheetView>
  </sheetViews>
  <sheetFormatPr defaultRowHeight="12"/>
  <cols>
    <col min="1" max="1" width="14.44140625" style="42" customWidth="1"/>
    <col min="2" max="2" width="7.6640625" style="42" customWidth="1"/>
    <col min="3" max="3" width="12.44140625" style="42" customWidth="1"/>
    <col min="4" max="4" width="17.5546875" style="42" customWidth="1"/>
    <col min="5" max="5" width="15.21875" style="42" customWidth="1"/>
    <col min="6" max="6" width="13.88671875" style="42" customWidth="1"/>
    <col min="7" max="7" width="7" style="42" customWidth="1"/>
    <col min="8" max="8" width="8.21875" style="42" customWidth="1"/>
    <col min="9" max="9" width="10.44140625" style="42" customWidth="1"/>
    <col min="10" max="10" width="11" style="42" customWidth="1"/>
    <col min="11" max="11" width="10.77734375" style="42" customWidth="1"/>
    <col min="12" max="12" width="26.44140625" style="42" customWidth="1"/>
    <col min="13" max="13" width="5.33203125" style="43" customWidth="1"/>
    <col min="14" max="14" width="4" style="43" customWidth="1"/>
    <col min="15" max="16" width="6" style="43" customWidth="1"/>
    <col min="17" max="17" width="23.5546875" style="42" customWidth="1"/>
    <col min="18" max="16384" width="8.88671875" style="42"/>
  </cols>
  <sheetData>
    <row r="1" spans="1:17">
      <c r="E1" s="91">
        <v>2004</v>
      </c>
    </row>
    <row r="2" spans="1:17" ht="12.75" thickBot="1">
      <c r="A2" s="45" t="s">
        <v>62</v>
      </c>
      <c r="B2" s="45" t="s">
        <v>63</v>
      </c>
      <c r="C2" s="45" t="s">
        <v>64</v>
      </c>
      <c r="D2" s="45" t="s">
        <v>65</v>
      </c>
      <c r="E2" s="45" t="s">
        <v>66</v>
      </c>
      <c r="F2" s="45" t="s">
        <v>67</v>
      </c>
      <c r="G2" s="45" t="s">
        <v>68</v>
      </c>
      <c r="H2" s="45" t="s">
        <v>69</v>
      </c>
      <c r="I2" s="45" t="s">
        <v>70</v>
      </c>
      <c r="J2" s="45" t="s">
        <v>71</v>
      </c>
      <c r="K2" s="45" t="s">
        <v>72</v>
      </c>
      <c r="L2" s="45" t="s">
        <v>73</v>
      </c>
      <c r="M2" s="45" t="s">
        <v>153</v>
      </c>
      <c r="N2" s="45" t="s">
        <v>74</v>
      </c>
      <c r="O2" s="45" t="s">
        <v>75</v>
      </c>
      <c r="P2" s="45" t="s">
        <v>76</v>
      </c>
      <c r="Q2" s="45" t="s">
        <v>77</v>
      </c>
    </row>
    <row r="3" spans="1:17">
      <c r="A3" s="57"/>
      <c r="B3" s="57"/>
      <c r="C3" s="57"/>
      <c r="D3" s="57"/>
      <c r="E3" s="57"/>
      <c r="F3" s="57"/>
      <c r="G3" s="57"/>
      <c r="H3" s="57"/>
      <c r="I3" s="57"/>
      <c r="J3" s="57"/>
      <c r="K3" s="57"/>
      <c r="L3" s="57"/>
      <c r="M3" s="58"/>
      <c r="N3" s="58"/>
      <c r="O3" s="58"/>
      <c r="P3" s="58"/>
      <c r="Q3" s="59"/>
    </row>
    <row r="4" spans="1:17" ht="12.75">
      <c r="A4" s="53" t="s">
        <v>529</v>
      </c>
      <c r="B4" s="53"/>
      <c r="C4" s="53"/>
      <c r="D4" s="53"/>
      <c r="E4" s="53"/>
      <c r="F4" s="53"/>
      <c r="G4" s="53"/>
      <c r="H4" s="53"/>
      <c r="I4" s="53"/>
      <c r="J4" s="53"/>
      <c r="K4" s="122"/>
      <c r="L4" s="54"/>
      <c r="M4" s="55"/>
      <c r="N4" s="56"/>
      <c r="O4" s="60"/>
      <c r="P4" s="60"/>
      <c r="Q4" s="53"/>
    </row>
    <row r="5" spans="1:17" ht="12.75">
      <c r="A5" s="61"/>
      <c r="B5" s="61"/>
      <c r="C5" s="61"/>
      <c r="D5" s="61"/>
      <c r="E5" s="61"/>
      <c r="F5" s="61"/>
      <c r="G5" s="61"/>
      <c r="H5" s="61"/>
      <c r="I5" s="61"/>
      <c r="J5" s="61"/>
      <c r="K5" s="61"/>
      <c r="L5" s="66"/>
      <c r="M5" s="62"/>
      <c r="N5" s="62"/>
      <c r="O5" s="62"/>
      <c r="P5" s="62"/>
      <c r="Q5" s="61"/>
    </row>
    <row r="6" spans="1:17">
      <c r="A6" s="57"/>
      <c r="B6" s="57"/>
      <c r="C6" s="57"/>
      <c r="D6" s="57"/>
      <c r="E6" s="57"/>
      <c r="F6" s="57"/>
      <c r="G6" s="57"/>
      <c r="H6" s="57"/>
      <c r="I6" s="57"/>
      <c r="J6" s="57"/>
      <c r="K6" s="57"/>
      <c r="L6" s="57"/>
      <c r="M6" s="58"/>
      <c r="N6" s="58"/>
      <c r="O6" s="58"/>
      <c r="P6" s="58"/>
      <c r="Q6" s="63"/>
    </row>
    <row r="7" spans="1:17" ht="12.75">
      <c r="A7" s="53" t="s">
        <v>17</v>
      </c>
      <c r="B7" s="53" t="s">
        <v>277</v>
      </c>
      <c r="C7" s="53" t="s">
        <v>278</v>
      </c>
      <c r="D7" s="53" t="s">
        <v>392</v>
      </c>
      <c r="E7" s="53" t="s">
        <v>280</v>
      </c>
      <c r="F7" s="53"/>
      <c r="G7" s="53" t="s">
        <v>80</v>
      </c>
      <c r="H7" s="53" t="s">
        <v>530</v>
      </c>
      <c r="I7" s="53" t="s">
        <v>282</v>
      </c>
      <c r="J7" s="64" t="s">
        <v>61</v>
      </c>
      <c r="K7" s="53" t="s">
        <v>393</v>
      </c>
      <c r="L7" s="54" t="s">
        <v>531</v>
      </c>
      <c r="M7" s="55" t="s">
        <v>79</v>
      </c>
      <c r="N7" s="56"/>
      <c r="O7" s="60"/>
      <c r="P7" s="60" t="s">
        <v>381</v>
      </c>
      <c r="Q7" s="53"/>
    </row>
    <row r="8" spans="1:17" ht="12.75">
      <c r="A8" s="61"/>
      <c r="B8" s="61" t="s">
        <v>128</v>
      </c>
      <c r="C8" s="61" t="s">
        <v>289</v>
      </c>
      <c r="D8" s="61" t="s">
        <v>284</v>
      </c>
      <c r="E8" s="61" t="s">
        <v>285</v>
      </c>
      <c r="F8" s="61"/>
      <c r="G8" s="61" t="s">
        <v>80</v>
      </c>
      <c r="H8" s="61" t="s">
        <v>286</v>
      </c>
      <c r="I8" s="61" t="s">
        <v>287</v>
      </c>
      <c r="J8" s="65"/>
      <c r="K8" s="61" t="s">
        <v>288</v>
      </c>
      <c r="L8" s="66" t="s">
        <v>378</v>
      </c>
      <c r="M8" s="67"/>
      <c r="N8" s="62"/>
      <c r="O8" s="68"/>
      <c r="P8" s="68"/>
      <c r="Q8" s="61"/>
    </row>
    <row r="9" spans="1:17">
      <c r="A9" s="57"/>
      <c r="B9" s="57"/>
      <c r="C9" s="57"/>
      <c r="D9" s="57"/>
      <c r="E9" s="57"/>
      <c r="F9" s="57"/>
      <c r="G9" s="57"/>
      <c r="H9" s="57"/>
      <c r="I9" s="57"/>
      <c r="J9" s="69"/>
      <c r="K9" s="57"/>
      <c r="L9" s="70"/>
      <c r="M9" s="71"/>
      <c r="N9" s="58"/>
      <c r="O9" s="58"/>
      <c r="P9" s="58"/>
      <c r="Q9" s="97"/>
    </row>
    <row r="10" spans="1:17" ht="12.75">
      <c r="A10" s="53" t="s">
        <v>3</v>
      </c>
      <c r="B10" s="53" t="s">
        <v>147</v>
      </c>
      <c r="C10" s="53" t="s">
        <v>394</v>
      </c>
      <c r="D10" s="53" t="s">
        <v>395</v>
      </c>
      <c r="E10" s="53" t="s">
        <v>396</v>
      </c>
      <c r="F10" s="53" t="s">
        <v>397</v>
      </c>
      <c r="G10" s="53" t="s">
        <v>398</v>
      </c>
      <c r="H10" s="53" t="s">
        <v>399</v>
      </c>
      <c r="I10" s="53" t="s">
        <v>401</v>
      </c>
      <c r="J10" s="53"/>
      <c r="K10" s="53" t="s">
        <v>400</v>
      </c>
      <c r="L10" s="54" t="s">
        <v>402</v>
      </c>
      <c r="M10" s="55" t="s">
        <v>79</v>
      </c>
      <c r="N10" s="56" t="s">
        <v>115</v>
      </c>
      <c r="O10" s="60">
        <v>25</v>
      </c>
      <c r="P10" s="123" t="s">
        <v>381</v>
      </c>
      <c r="Q10" s="54" t="s">
        <v>161</v>
      </c>
    </row>
    <row r="11" spans="1:17" ht="12.75">
      <c r="A11" s="61"/>
      <c r="B11" s="61" t="s">
        <v>532</v>
      </c>
      <c r="C11" s="61" t="s">
        <v>533</v>
      </c>
      <c r="D11" s="61" t="s">
        <v>534</v>
      </c>
      <c r="E11" s="61" t="s">
        <v>535</v>
      </c>
      <c r="F11" s="61" t="s">
        <v>157</v>
      </c>
      <c r="G11" s="61"/>
      <c r="H11" s="61" t="s">
        <v>536</v>
      </c>
      <c r="I11" s="61" t="s">
        <v>537</v>
      </c>
      <c r="J11" s="61" t="s">
        <v>538</v>
      </c>
      <c r="K11" s="61" t="s">
        <v>539</v>
      </c>
      <c r="L11" s="66" t="s">
        <v>540</v>
      </c>
      <c r="M11" s="74"/>
      <c r="N11" s="62"/>
      <c r="O11" s="62"/>
      <c r="P11" s="62"/>
      <c r="Q11" s="61"/>
    </row>
    <row r="12" spans="1:17">
      <c r="A12" s="57"/>
      <c r="B12" s="57"/>
      <c r="C12" s="57"/>
      <c r="D12" s="57"/>
      <c r="E12" s="57"/>
      <c r="F12" s="57"/>
      <c r="G12" s="57"/>
      <c r="H12" s="57"/>
      <c r="I12" s="57"/>
      <c r="J12" s="69"/>
      <c r="K12" s="57"/>
      <c r="L12" s="70"/>
      <c r="M12" s="71"/>
      <c r="N12" s="58"/>
      <c r="O12" s="58"/>
      <c r="P12" s="58"/>
      <c r="Q12" s="72"/>
    </row>
    <row r="13" spans="1:17" ht="12.75">
      <c r="A13" s="53" t="s">
        <v>15</v>
      </c>
      <c r="B13" s="53" t="s">
        <v>541</v>
      </c>
      <c r="C13" s="53" t="s">
        <v>542</v>
      </c>
      <c r="D13" s="53" t="s">
        <v>543</v>
      </c>
      <c r="E13" s="53" t="s">
        <v>78</v>
      </c>
      <c r="F13" s="53"/>
      <c r="G13" s="53"/>
      <c r="H13" s="53" t="s">
        <v>544</v>
      </c>
      <c r="I13" s="53"/>
      <c r="J13" s="53"/>
      <c r="K13" s="53" t="s">
        <v>545</v>
      </c>
      <c r="L13" s="54" t="s">
        <v>546</v>
      </c>
      <c r="M13" s="55" t="s">
        <v>79</v>
      </c>
      <c r="N13" s="56" t="s">
        <v>115</v>
      </c>
      <c r="O13" s="60">
        <v>40</v>
      </c>
      <c r="P13" s="60" t="s">
        <v>381</v>
      </c>
      <c r="Q13" s="53"/>
    </row>
    <row r="14" spans="1:17" ht="12.75">
      <c r="A14" s="61"/>
      <c r="B14" s="61" t="s">
        <v>120</v>
      </c>
      <c r="C14" s="61" t="s">
        <v>121</v>
      </c>
      <c r="D14" s="61" t="s">
        <v>136</v>
      </c>
      <c r="E14" s="61" t="s">
        <v>137</v>
      </c>
      <c r="F14" s="61" t="s">
        <v>78</v>
      </c>
      <c r="G14" s="61"/>
      <c r="H14" s="61" t="s">
        <v>138</v>
      </c>
      <c r="I14" s="61" t="s">
        <v>139</v>
      </c>
      <c r="J14" s="61" t="s">
        <v>411</v>
      </c>
      <c r="K14" s="61" t="s">
        <v>122</v>
      </c>
      <c r="L14" s="66" t="s">
        <v>140</v>
      </c>
      <c r="M14" s="67"/>
      <c r="N14" s="62"/>
      <c r="O14" s="62"/>
      <c r="P14" s="62"/>
      <c r="Q14" s="61"/>
    </row>
    <row r="15" spans="1:17">
      <c r="A15" s="57"/>
      <c r="B15" s="57"/>
      <c r="C15" s="57"/>
      <c r="D15" s="57"/>
      <c r="E15" s="57"/>
      <c r="F15" s="57"/>
      <c r="G15" s="57"/>
      <c r="H15" s="57"/>
      <c r="I15" s="57"/>
      <c r="J15" s="57"/>
      <c r="K15" s="57"/>
      <c r="L15" s="57"/>
      <c r="M15" s="58"/>
      <c r="N15" s="58"/>
      <c r="O15" s="58"/>
      <c r="P15" s="58"/>
      <c r="Q15" s="72"/>
    </row>
    <row r="16" spans="1:17" ht="12.75">
      <c r="A16" s="53" t="s">
        <v>8</v>
      </c>
      <c r="B16" s="53" t="s">
        <v>164</v>
      </c>
      <c r="C16" s="53" t="s">
        <v>165</v>
      </c>
      <c r="D16" s="53" t="s">
        <v>547</v>
      </c>
      <c r="E16" s="53" t="s">
        <v>78</v>
      </c>
      <c r="F16" s="53"/>
      <c r="G16" s="53"/>
      <c r="H16" s="53" t="s">
        <v>548</v>
      </c>
      <c r="I16" s="53"/>
      <c r="J16" s="53" t="s">
        <v>414</v>
      </c>
      <c r="K16" s="53" t="s">
        <v>166</v>
      </c>
      <c r="L16" s="54" t="s">
        <v>617</v>
      </c>
      <c r="M16" s="75" t="s">
        <v>79</v>
      </c>
      <c r="N16" s="56" t="s">
        <v>115</v>
      </c>
      <c r="O16" s="60">
        <v>25</v>
      </c>
      <c r="P16" s="60" t="s">
        <v>381</v>
      </c>
      <c r="Q16" s="53"/>
    </row>
    <row r="17" spans="1:20" ht="12.75">
      <c r="A17" s="61"/>
      <c r="B17" s="61" t="s">
        <v>184</v>
      </c>
      <c r="C17" s="61" t="s">
        <v>515</v>
      </c>
      <c r="D17" s="61" t="s">
        <v>294</v>
      </c>
      <c r="E17" s="61" t="s">
        <v>295</v>
      </c>
      <c r="F17" s="61"/>
      <c r="G17" s="61"/>
      <c r="H17" s="61"/>
      <c r="I17" s="61"/>
      <c r="J17" s="65"/>
      <c r="K17" s="61" t="s">
        <v>296</v>
      </c>
      <c r="L17" s="66" t="s">
        <v>516</v>
      </c>
      <c r="M17" s="67"/>
      <c r="N17" s="62"/>
      <c r="O17" s="62"/>
      <c r="P17" s="62"/>
      <c r="Q17" s="61"/>
    </row>
    <row r="18" spans="1:20">
      <c r="A18" s="57"/>
      <c r="B18" s="57"/>
      <c r="C18" s="57"/>
      <c r="D18" s="57"/>
      <c r="E18" s="57"/>
      <c r="F18" s="57"/>
      <c r="G18" s="57"/>
      <c r="H18" s="57"/>
      <c r="I18" s="57"/>
      <c r="J18" s="57"/>
      <c r="K18" s="57"/>
      <c r="L18" s="70"/>
      <c r="M18" s="71"/>
      <c r="N18" s="58"/>
      <c r="O18" s="58"/>
      <c r="P18" s="58"/>
      <c r="Q18" s="72"/>
      <c r="T18" s="80"/>
    </row>
    <row r="19" spans="1:20" ht="12.75">
      <c r="A19" s="53" t="s">
        <v>19</v>
      </c>
      <c r="B19" s="53" t="s">
        <v>511</v>
      </c>
      <c r="C19" s="53" t="s">
        <v>549</v>
      </c>
      <c r="D19" s="53"/>
      <c r="E19" s="53"/>
      <c r="F19" s="53"/>
      <c r="G19" s="53"/>
      <c r="H19" s="53"/>
      <c r="I19" s="53"/>
      <c r="J19" s="53"/>
      <c r="K19" s="53"/>
      <c r="L19" s="54" t="s">
        <v>550</v>
      </c>
      <c r="M19" s="55" t="s">
        <v>79</v>
      </c>
      <c r="N19" s="56" t="s">
        <v>115</v>
      </c>
      <c r="O19" s="60">
        <v>25</v>
      </c>
      <c r="P19" s="60" t="s">
        <v>381</v>
      </c>
      <c r="Q19" s="53"/>
    </row>
    <row r="20" spans="1:20" ht="12.75">
      <c r="A20" s="76"/>
      <c r="B20" s="76" t="s">
        <v>551</v>
      </c>
      <c r="C20" s="76" t="s">
        <v>552</v>
      </c>
      <c r="D20" s="76"/>
      <c r="E20" s="76"/>
      <c r="F20" s="76"/>
      <c r="G20" s="76"/>
      <c r="H20" s="76"/>
      <c r="I20" s="76"/>
      <c r="J20" s="76"/>
      <c r="K20" s="76" t="s">
        <v>554</v>
      </c>
      <c r="L20" s="77" t="s">
        <v>553</v>
      </c>
      <c r="M20" s="78"/>
      <c r="N20" s="79"/>
      <c r="O20" s="98"/>
      <c r="P20" s="98"/>
      <c r="Q20" s="76"/>
    </row>
    <row r="21" spans="1:20">
      <c r="A21" s="94"/>
      <c r="B21" s="95"/>
      <c r="C21" s="95"/>
      <c r="D21" s="95"/>
      <c r="E21" s="95"/>
      <c r="F21" s="95"/>
      <c r="G21" s="95"/>
      <c r="H21" s="95"/>
      <c r="I21" s="95"/>
      <c r="J21" s="95"/>
      <c r="K21" s="95"/>
      <c r="L21" s="99"/>
      <c r="M21" s="100"/>
      <c r="N21" s="96"/>
      <c r="O21" s="96"/>
      <c r="P21" s="96"/>
      <c r="Q21" s="97"/>
    </row>
    <row r="22" spans="1:20" ht="12.75">
      <c r="A22" s="53" t="s">
        <v>39</v>
      </c>
      <c r="B22" s="53" t="s">
        <v>415</v>
      </c>
      <c r="C22" s="53" t="s">
        <v>117</v>
      </c>
      <c r="D22" s="53" t="s">
        <v>416</v>
      </c>
      <c r="E22" s="53" t="s">
        <v>417</v>
      </c>
      <c r="F22" s="53" t="s">
        <v>16</v>
      </c>
      <c r="G22" s="53"/>
      <c r="H22" s="53" t="s">
        <v>418</v>
      </c>
      <c r="I22" s="53"/>
      <c r="J22" s="53"/>
      <c r="K22" s="53" t="s">
        <v>419</v>
      </c>
      <c r="L22" s="54" t="s">
        <v>420</v>
      </c>
      <c r="M22" s="75" t="s">
        <v>79</v>
      </c>
      <c r="N22" s="56" t="s">
        <v>115</v>
      </c>
      <c r="O22" s="60">
        <v>25</v>
      </c>
      <c r="P22" s="60" t="s">
        <v>435</v>
      </c>
      <c r="Q22" s="54" t="s">
        <v>421</v>
      </c>
    </row>
    <row r="23" spans="1:20" ht="12.75">
      <c r="A23" s="61"/>
      <c r="B23" s="61" t="s">
        <v>141</v>
      </c>
      <c r="C23" s="61" t="s">
        <v>89</v>
      </c>
      <c r="D23" s="61" t="s">
        <v>90</v>
      </c>
      <c r="E23" s="61" t="s">
        <v>91</v>
      </c>
      <c r="F23" s="61" t="s">
        <v>422</v>
      </c>
      <c r="G23" s="61"/>
      <c r="H23" s="61" t="s">
        <v>423</v>
      </c>
      <c r="I23" s="61" t="s">
        <v>93</v>
      </c>
      <c r="J23" s="61"/>
      <c r="K23" s="61" t="s">
        <v>425</v>
      </c>
      <c r="L23" s="66" t="s">
        <v>426</v>
      </c>
      <c r="M23" s="74"/>
      <c r="N23" s="62"/>
      <c r="O23" s="62"/>
      <c r="P23" s="62"/>
      <c r="Q23" s="66" t="s">
        <v>615</v>
      </c>
    </row>
    <row r="24" spans="1:20">
      <c r="A24" s="57"/>
      <c r="B24" s="57"/>
      <c r="C24" s="57"/>
      <c r="D24" s="57"/>
      <c r="E24" s="57"/>
      <c r="F24" s="57"/>
      <c r="G24" s="57"/>
      <c r="H24" s="57"/>
      <c r="I24" s="57"/>
      <c r="J24" s="57"/>
      <c r="K24" s="57"/>
      <c r="L24" s="57"/>
      <c r="M24" s="58"/>
      <c r="N24" s="58"/>
      <c r="O24" s="58"/>
      <c r="P24" s="58"/>
      <c r="Q24" s="72"/>
    </row>
    <row r="25" spans="1:20" ht="12.75">
      <c r="A25" s="53" t="s">
        <v>10</v>
      </c>
      <c r="B25" s="53" t="s">
        <v>618</v>
      </c>
      <c r="C25" s="53" t="s">
        <v>555</v>
      </c>
      <c r="D25" s="53"/>
      <c r="E25" s="53"/>
      <c r="F25" s="53"/>
      <c r="G25" s="53"/>
      <c r="H25" s="53"/>
      <c r="I25" s="53"/>
      <c r="J25" s="53" t="s">
        <v>556</v>
      </c>
      <c r="K25" s="53" t="s">
        <v>557</v>
      </c>
      <c r="L25" s="54" t="s">
        <v>558</v>
      </c>
      <c r="M25" s="75" t="s">
        <v>79</v>
      </c>
      <c r="N25" s="56" t="s">
        <v>79</v>
      </c>
      <c r="O25" s="60">
        <v>25</v>
      </c>
      <c r="P25" s="60" t="s">
        <v>435</v>
      </c>
      <c r="Q25" s="54" t="s">
        <v>623</v>
      </c>
    </row>
    <row r="26" spans="1:20" ht="12.75">
      <c r="A26" s="61"/>
      <c r="B26" s="61" t="s">
        <v>232</v>
      </c>
      <c r="C26" s="61" t="s">
        <v>619</v>
      </c>
      <c r="D26" s="61"/>
      <c r="E26" s="61"/>
      <c r="F26" s="61"/>
      <c r="G26" s="61"/>
      <c r="H26" s="61"/>
      <c r="I26" s="61"/>
      <c r="J26" s="61"/>
      <c r="K26" s="128" t="s">
        <v>620</v>
      </c>
      <c r="L26" s="66" t="s">
        <v>621</v>
      </c>
      <c r="M26" s="67"/>
      <c r="N26" s="62"/>
      <c r="O26" s="62"/>
      <c r="P26" s="62"/>
      <c r="Q26" s="66" t="s">
        <v>622</v>
      </c>
    </row>
    <row r="27" spans="1:20" ht="15">
      <c r="A27" s="57"/>
      <c r="B27" s="57"/>
      <c r="C27" s="57"/>
      <c r="D27" s="57"/>
      <c r="E27" s="57"/>
      <c r="F27" s="57"/>
      <c r="G27" s="57"/>
      <c r="H27" s="57"/>
      <c r="I27" s="57"/>
      <c r="J27" s="57"/>
      <c r="K27"/>
      <c r="L27" s="57"/>
      <c r="M27" s="58"/>
      <c r="N27" s="58"/>
      <c r="O27" s="58"/>
      <c r="P27" s="58"/>
      <c r="Q27" s="72"/>
    </row>
    <row r="28" spans="1:20" ht="12.75">
      <c r="A28" s="53" t="s">
        <v>114</v>
      </c>
      <c r="B28" s="53" t="s">
        <v>87</v>
      </c>
      <c r="C28" s="53" t="s">
        <v>437</v>
      </c>
      <c r="D28" s="53" t="s">
        <v>270</v>
      </c>
      <c r="E28" s="53" t="s">
        <v>271</v>
      </c>
      <c r="F28" s="53"/>
      <c r="G28" s="53" t="s">
        <v>92</v>
      </c>
      <c r="H28" s="53" t="s">
        <v>272</v>
      </c>
      <c r="I28" s="53" t="s">
        <v>273</v>
      </c>
      <c r="J28" s="64" t="s">
        <v>61</v>
      </c>
      <c r="K28" s="53"/>
      <c r="L28" s="54" t="s">
        <v>438</v>
      </c>
      <c r="M28" s="55" t="s">
        <v>79</v>
      </c>
      <c r="N28" s="56" t="s">
        <v>115</v>
      </c>
      <c r="O28" s="60">
        <v>25</v>
      </c>
      <c r="P28" s="60" t="s">
        <v>435</v>
      </c>
      <c r="Q28" s="54" t="s">
        <v>274</v>
      </c>
    </row>
    <row r="29" spans="1:20" ht="12.75">
      <c r="A29" s="61"/>
      <c r="B29" s="61" t="s">
        <v>142</v>
      </c>
      <c r="C29" s="61" t="s">
        <v>313</v>
      </c>
      <c r="D29" s="61" t="s">
        <v>314</v>
      </c>
      <c r="E29" s="61" t="s">
        <v>143</v>
      </c>
      <c r="F29" s="61" t="s">
        <v>559</v>
      </c>
      <c r="G29" s="61" t="s">
        <v>94</v>
      </c>
      <c r="H29" s="61"/>
      <c r="I29" s="61" t="s">
        <v>315</v>
      </c>
      <c r="J29" s="61"/>
      <c r="K29" s="61" t="s">
        <v>560</v>
      </c>
      <c r="L29" s="66" t="s">
        <v>316</v>
      </c>
      <c r="M29" s="67"/>
      <c r="N29" s="62"/>
      <c r="O29" s="62"/>
      <c r="P29" s="62"/>
      <c r="Q29" s="61"/>
    </row>
    <row r="30" spans="1:20">
      <c r="A30" s="57"/>
      <c r="B30" s="57"/>
      <c r="C30" s="57"/>
      <c r="D30" s="57"/>
      <c r="E30" s="57"/>
      <c r="F30" s="57"/>
      <c r="G30" s="57"/>
      <c r="H30" s="57"/>
      <c r="I30" s="57"/>
      <c r="J30" s="57"/>
      <c r="K30" s="57"/>
      <c r="L30" s="57"/>
      <c r="M30" s="58"/>
      <c r="N30" s="58"/>
      <c r="O30" s="58"/>
      <c r="P30" s="58"/>
      <c r="Q30" s="72"/>
    </row>
    <row r="31" spans="1:20" ht="12.75">
      <c r="A31" s="53" t="s">
        <v>124</v>
      </c>
      <c r="B31" s="53" t="s">
        <v>561</v>
      </c>
      <c r="C31" s="53" t="s">
        <v>562</v>
      </c>
      <c r="D31" s="53"/>
      <c r="E31" s="53"/>
      <c r="F31" s="53"/>
      <c r="G31" s="53"/>
      <c r="H31" s="53"/>
      <c r="I31" s="53"/>
      <c r="J31" s="53"/>
      <c r="K31" s="53" t="s">
        <v>563</v>
      </c>
      <c r="L31" s="54" t="s">
        <v>258</v>
      </c>
      <c r="M31" s="55" t="s">
        <v>79</v>
      </c>
      <c r="N31" s="56" t="s">
        <v>115</v>
      </c>
      <c r="O31" s="60">
        <v>25</v>
      </c>
      <c r="P31" s="60" t="s">
        <v>381</v>
      </c>
      <c r="Q31" s="54"/>
    </row>
    <row r="32" spans="1:20" ht="12.75">
      <c r="A32" s="61" t="s">
        <v>576</v>
      </c>
      <c r="B32" s="61" t="s">
        <v>564</v>
      </c>
      <c r="C32" s="61" t="s">
        <v>565</v>
      </c>
      <c r="D32" s="61" t="s">
        <v>566</v>
      </c>
      <c r="E32" s="61" t="s">
        <v>567</v>
      </c>
      <c r="F32" s="61" t="s">
        <v>568</v>
      </c>
      <c r="G32" s="61" t="s">
        <v>94</v>
      </c>
      <c r="H32" s="61" t="s">
        <v>569</v>
      </c>
      <c r="I32" s="61"/>
      <c r="J32" s="61"/>
      <c r="K32" s="61" t="s">
        <v>570</v>
      </c>
      <c r="L32" s="66"/>
      <c r="M32" s="67"/>
      <c r="N32" s="62"/>
      <c r="O32" s="68"/>
      <c r="P32" s="68"/>
      <c r="Q32" s="124"/>
    </row>
    <row r="33" spans="1:19">
      <c r="A33" s="57"/>
      <c r="B33" s="57"/>
      <c r="C33" s="57"/>
      <c r="D33" s="57"/>
      <c r="E33" s="57"/>
      <c r="F33" s="57"/>
      <c r="G33" s="57"/>
      <c r="H33" s="57"/>
      <c r="I33" s="57"/>
      <c r="J33" s="57"/>
      <c r="K33" s="57"/>
      <c r="L33" s="57"/>
      <c r="M33" s="58"/>
      <c r="N33" s="58"/>
      <c r="O33" s="58"/>
      <c r="P33" s="58"/>
      <c r="Q33" s="72"/>
    </row>
    <row r="34" spans="1:19" ht="12.75">
      <c r="A34" s="53" t="s">
        <v>5</v>
      </c>
      <c r="B34" s="53" t="s">
        <v>96</v>
      </c>
      <c r="C34" s="53" t="s">
        <v>97</v>
      </c>
      <c r="D34" s="53" t="s">
        <v>236</v>
      </c>
      <c r="E34" s="53" t="s">
        <v>98</v>
      </c>
      <c r="F34" s="53" t="s">
        <v>88</v>
      </c>
      <c r="G34" s="53"/>
      <c r="H34" s="53" t="s">
        <v>237</v>
      </c>
      <c r="I34" s="53" t="s">
        <v>238</v>
      </c>
      <c r="J34" s="53"/>
      <c r="K34" s="53" t="s">
        <v>240</v>
      </c>
      <c r="L34" s="54" t="s">
        <v>616</v>
      </c>
      <c r="M34" s="75" t="s">
        <v>79</v>
      </c>
      <c r="N34" s="56" t="s">
        <v>115</v>
      </c>
      <c r="O34" s="60">
        <v>25</v>
      </c>
      <c r="P34" s="60" t="s">
        <v>381</v>
      </c>
      <c r="Q34" s="53"/>
    </row>
    <row r="35" spans="1:19" ht="12.75">
      <c r="A35" s="61"/>
      <c r="B35" s="61" t="s">
        <v>348</v>
      </c>
      <c r="C35" s="61" t="s">
        <v>349</v>
      </c>
      <c r="D35" s="61" t="s">
        <v>571</v>
      </c>
      <c r="E35" s="61" t="s">
        <v>572</v>
      </c>
      <c r="F35" s="61" t="s">
        <v>430</v>
      </c>
      <c r="G35" s="61" t="s">
        <v>94</v>
      </c>
      <c r="H35" s="61" t="s">
        <v>573</v>
      </c>
      <c r="I35" s="61" t="s">
        <v>574</v>
      </c>
      <c r="J35" s="61"/>
      <c r="K35" s="61" t="s">
        <v>356</v>
      </c>
      <c r="L35" s="66" t="s">
        <v>518</v>
      </c>
      <c r="M35" s="67"/>
      <c r="N35" s="62"/>
      <c r="O35" s="62"/>
      <c r="P35" s="62"/>
      <c r="Q35" s="66" t="s">
        <v>575</v>
      </c>
    </row>
    <row r="36" spans="1:19">
      <c r="A36" s="57"/>
      <c r="B36" s="57"/>
      <c r="C36" s="57"/>
      <c r="D36" s="57"/>
      <c r="E36" s="57"/>
      <c r="F36" s="57"/>
      <c r="G36" s="57"/>
      <c r="H36" s="57"/>
      <c r="I36" s="57"/>
      <c r="J36" s="57"/>
      <c r="K36" s="57"/>
      <c r="L36" s="57"/>
      <c r="M36" s="58"/>
      <c r="N36" s="58"/>
      <c r="O36" s="58"/>
      <c r="P36" s="58"/>
      <c r="Q36" s="72"/>
    </row>
    <row r="37" spans="1:19" ht="12.75">
      <c r="A37" s="53" t="s">
        <v>21</v>
      </c>
      <c r="B37" s="53" t="s">
        <v>189</v>
      </c>
      <c r="C37" s="53" t="s">
        <v>144</v>
      </c>
      <c r="D37" s="53" t="s">
        <v>190</v>
      </c>
      <c r="E37" s="53" t="s">
        <v>191</v>
      </c>
      <c r="F37" s="53" t="s">
        <v>99</v>
      </c>
      <c r="G37" s="53" t="s">
        <v>86</v>
      </c>
      <c r="H37" s="53" t="s">
        <v>192</v>
      </c>
      <c r="I37" s="53" t="s">
        <v>193</v>
      </c>
      <c r="J37" s="53" t="s">
        <v>194</v>
      </c>
      <c r="K37" s="53" t="s">
        <v>195</v>
      </c>
      <c r="L37" s="54" t="s">
        <v>196</v>
      </c>
      <c r="M37" s="55" t="s">
        <v>79</v>
      </c>
      <c r="N37" s="56" t="s">
        <v>115</v>
      </c>
      <c r="O37" s="60">
        <v>25</v>
      </c>
      <c r="P37" s="60" t="s">
        <v>435</v>
      </c>
      <c r="Q37" s="53"/>
    </row>
    <row r="38" spans="1:19" ht="12.75">
      <c r="A38" s="61"/>
      <c r="B38" s="61" t="s">
        <v>197</v>
      </c>
      <c r="C38" s="61" t="s">
        <v>198</v>
      </c>
      <c r="D38" s="61" t="s">
        <v>199</v>
      </c>
      <c r="E38" s="61" t="s">
        <v>200</v>
      </c>
      <c r="F38" s="61" t="s">
        <v>78</v>
      </c>
      <c r="G38" s="61"/>
      <c r="H38" s="61" t="s">
        <v>201</v>
      </c>
      <c r="I38" s="61" t="s">
        <v>202</v>
      </c>
      <c r="J38" s="65"/>
      <c r="K38" s="61" t="s">
        <v>203</v>
      </c>
      <c r="L38" s="66" t="s">
        <v>204</v>
      </c>
      <c r="M38" s="67"/>
      <c r="N38" s="62"/>
      <c r="O38" s="62"/>
      <c r="P38" s="62"/>
      <c r="Q38" s="61"/>
    </row>
    <row r="39" spans="1:19">
      <c r="A39" s="57"/>
      <c r="B39" s="57"/>
      <c r="C39" s="57"/>
      <c r="D39" s="57"/>
      <c r="E39" s="57"/>
      <c r="F39" s="57"/>
      <c r="G39" s="57"/>
      <c r="H39" s="57"/>
      <c r="I39" s="57"/>
      <c r="J39" s="57"/>
      <c r="K39" s="57"/>
      <c r="L39" s="57"/>
      <c r="M39" s="58"/>
      <c r="N39" s="58"/>
      <c r="O39" s="58"/>
      <c r="P39" s="58"/>
      <c r="Q39" s="72"/>
    </row>
    <row r="40" spans="1:19" ht="12.75">
      <c r="A40" s="53" t="s">
        <v>6</v>
      </c>
      <c r="B40" s="53" t="s">
        <v>551</v>
      </c>
      <c r="C40" s="53" t="s">
        <v>460</v>
      </c>
      <c r="D40" s="53" t="s">
        <v>123</v>
      </c>
      <c r="E40" s="53" t="s">
        <v>461</v>
      </c>
      <c r="F40" s="53" t="s">
        <v>462</v>
      </c>
      <c r="G40" s="53" t="s">
        <v>228</v>
      </c>
      <c r="H40" s="53" t="s">
        <v>463</v>
      </c>
      <c r="I40" s="53" t="s">
        <v>464</v>
      </c>
      <c r="J40" s="53" t="s">
        <v>577</v>
      </c>
      <c r="K40" s="53" t="s">
        <v>578</v>
      </c>
      <c r="L40" s="54" t="s">
        <v>514</v>
      </c>
      <c r="M40" s="75" t="s">
        <v>79</v>
      </c>
      <c r="N40" s="56" t="s">
        <v>115</v>
      </c>
      <c r="O40" s="60">
        <v>40</v>
      </c>
      <c r="P40" s="60" t="s">
        <v>381</v>
      </c>
      <c r="Q40" s="53"/>
      <c r="S40" s="42" t="s">
        <v>583</v>
      </c>
    </row>
    <row r="41" spans="1:19" ht="12.75">
      <c r="A41" s="76"/>
      <c r="B41" s="76"/>
      <c r="C41" s="76"/>
      <c r="D41" s="76"/>
      <c r="E41" s="76"/>
      <c r="F41" s="76"/>
      <c r="G41" s="76"/>
      <c r="H41" s="76"/>
      <c r="I41" s="76"/>
      <c r="J41" s="120"/>
      <c r="K41" s="76"/>
      <c r="L41" s="77" t="s">
        <v>466</v>
      </c>
      <c r="M41" s="121"/>
      <c r="N41" s="79"/>
      <c r="O41" s="98"/>
      <c r="P41" s="98"/>
      <c r="Q41" s="76"/>
    </row>
    <row r="42" spans="1:19" ht="12.75">
      <c r="A42" s="61"/>
      <c r="B42" s="61" t="s">
        <v>579</v>
      </c>
      <c r="C42" s="61" t="s">
        <v>580</v>
      </c>
      <c r="D42" s="61"/>
      <c r="E42" s="61"/>
      <c r="F42" s="61"/>
      <c r="G42" s="61"/>
      <c r="H42" s="61"/>
      <c r="I42" s="61"/>
      <c r="J42" s="61"/>
      <c r="K42" s="61" t="s">
        <v>581</v>
      </c>
      <c r="L42" s="66" t="s">
        <v>582</v>
      </c>
      <c r="M42" s="67"/>
      <c r="N42" s="62"/>
      <c r="O42" s="62"/>
      <c r="P42" s="62"/>
      <c r="Q42" s="61"/>
    </row>
    <row r="43" spans="1:19">
      <c r="A43" s="57"/>
      <c r="B43" s="57"/>
      <c r="C43" s="57"/>
      <c r="D43" s="57"/>
      <c r="E43" s="57"/>
      <c r="F43" s="57"/>
      <c r="G43" s="57"/>
      <c r="H43" s="57"/>
      <c r="I43" s="57"/>
      <c r="J43" s="57"/>
      <c r="K43" s="57"/>
      <c r="L43" s="57"/>
      <c r="M43" s="58"/>
      <c r="N43" s="58"/>
      <c r="O43" s="58"/>
      <c r="P43" s="58"/>
      <c r="Q43" s="72"/>
    </row>
    <row r="44" spans="1:19" ht="12.75">
      <c r="A44" s="53" t="s">
        <v>12</v>
      </c>
      <c r="B44" s="53" t="s">
        <v>476</v>
      </c>
      <c r="C44" s="53" t="s">
        <v>610</v>
      </c>
      <c r="D44" s="53"/>
      <c r="E44" s="53"/>
      <c r="F44" s="53"/>
      <c r="G44" s="53"/>
      <c r="H44" s="53"/>
      <c r="I44" s="53"/>
      <c r="J44" s="53"/>
      <c r="K44" s="53"/>
      <c r="L44" s="54" t="s">
        <v>613</v>
      </c>
      <c r="M44" s="75" t="s">
        <v>79</v>
      </c>
      <c r="N44" s="56" t="s">
        <v>79</v>
      </c>
      <c r="O44" s="60">
        <v>25</v>
      </c>
      <c r="P44" s="60" t="s">
        <v>381</v>
      </c>
      <c r="Q44" s="54"/>
    </row>
    <row r="45" spans="1:19" ht="12.75">
      <c r="A45" s="76"/>
      <c r="B45" s="76" t="s">
        <v>611</v>
      </c>
      <c r="C45" s="76" t="s">
        <v>612</v>
      </c>
      <c r="D45" s="76"/>
      <c r="E45" s="76"/>
      <c r="F45" s="76"/>
      <c r="G45" s="76"/>
      <c r="H45" s="76"/>
      <c r="I45" s="76"/>
      <c r="J45" s="76"/>
      <c r="K45" s="76"/>
      <c r="L45" s="77" t="s">
        <v>614</v>
      </c>
      <c r="M45" s="78"/>
      <c r="N45" s="79"/>
      <c r="O45" s="79"/>
      <c r="P45" s="79"/>
      <c r="Q45" s="76"/>
    </row>
    <row r="46" spans="1:19">
      <c r="A46" s="94"/>
      <c r="B46" s="95"/>
      <c r="C46" s="95"/>
      <c r="D46" s="95"/>
      <c r="E46" s="95"/>
      <c r="F46" s="95"/>
      <c r="G46" s="95"/>
      <c r="H46" s="95"/>
      <c r="I46" s="95"/>
      <c r="J46" s="95"/>
      <c r="K46" s="95"/>
      <c r="L46" s="95"/>
      <c r="M46" s="96"/>
      <c r="N46" s="96"/>
      <c r="O46" s="96"/>
      <c r="P46" s="96"/>
      <c r="Q46" s="97"/>
    </row>
    <row r="47" spans="1:19" ht="12.75">
      <c r="A47" s="53" t="s">
        <v>125</v>
      </c>
      <c r="B47" s="82" t="s">
        <v>584</v>
      </c>
      <c r="C47" s="53" t="s">
        <v>585</v>
      </c>
      <c r="D47" s="82" t="s">
        <v>586</v>
      </c>
      <c r="E47" s="82" t="s">
        <v>587</v>
      </c>
      <c r="F47" s="82" t="s">
        <v>78</v>
      </c>
      <c r="G47" s="82"/>
      <c r="H47" s="53" t="s">
        <v>588</v>
      </c>
      <c r="I47" s="82" t="s">
        <v>589</v>
      </c>
      <c r="J47" s="82"/>
      <c r="K47" s="82" t="s">
        <v>590</v>
      </c>
      <c r="L47" s="54" t="s">
        <v>606</v>
      </c>
      <c r="M47" s="55" t="s">
        <v>79</v>
      </c>
      <c r="N47" s="56" t="s">
        <v>79</v>
      </c>
      <c r="O47" s="60">
        <v>40</v>
      </c>
      <c r="P47" s="60" t="s">
        <v>381</v>
      </c>
      <c r="Q47" s="54"/>
      <c r="S47" s="42" t="s">
        <v>595</v>
      </c>
    </row>
    <row r="48" spans="1:19" ht="12.75">
      <c r="A48" s="76"/>
      <c r="B48" s="118" t="s">
        <v>265</v>
      </c>
      <c r="C48" s="76" t="s">
        <v>509</v>
      </c>
      <c r="D48" s="118" t="s">
        <v>591</v>
      </c>
      <c r="E48" s="118" t="s">
        <v>592</v>
      </c>
      <c r="F48" s="118" t="s">
        <v>228</v>
      </c>
      <c r="G48" s="118"/>
      <c r="H48" s="76" t="s">
        <v>593</v>
      </c>
      <c r="I48" s="118"/>
      <c r="J48" s="118"/>
      <c r="K48" s="118" t="s">
        <v>594</v>
      </c>
      <c r="L48" s="77" t="s">
        <v>510</v>
      </c>
      <c r="M48" s="78"/>
      <c r="N48" s="79"/>
      <c r="O48" s="98"/>
      <c r="P48" s="98"/>
      <c r="Q48" s="77"/>
    </row>
    <row r="49" spans="1:17" ht="12.75">
      <c r="A49" s="76"/>
      <c r="B49" s="118" t="s">
        <v>607</v>
      </c>
      <c r="C49" s="76" t="s">
        <v>608</v>
      </c>
      <c r="D49" s="118"/>
      <c r="E49" s="118"/>
      <c r="F49" s="118"/>
      <c r="G49" s="118"/>
      <c r="H49" s="76"/>
      <c r="I49" s="118"/>
      <c r="J49" s="118"/>
      <c r="K49" s="118"/>
      <c r="L49" s="77" t="s">
        <v>609</v>
      </c>
      <c r="M49" s="78"/>
      <c r="N49" s="79"/>
      <c r="O49" s="98"/>
      <c r="P49" s="98"/>
      <c r="Q49" s="77"/>
    </row>
    <row r="50" spans="1:17" ht="12.75">
      <c r="A50" s="61"/>
      <c r="B50" s="83"/>
      <c r="C50" s="61"/>
      <c r="D50" s="84"/>
      <c r="E50" s="83"/>
      <c r="F50" s="61"/>
      <c r="G50" s="61"/>
      <c r="H50" s="84"/>
      <c r="I50" s="84"/>
      <c r="J50" s="61"/>
      <c r="K50" s="84"/>
      <c r="L50" s="81" t="s">
        <v>517</v>
      </c>
      <c r="M50" s="86"/>
      <c r="N50" s="62"/>
      <c r="O50" s="62"/>
      <c r="P50" s="62"/>
      <c r="Q50" s="66"/>
    </row>
    <row r="55" spans="1:17">
      <c r="B55" s="1"/>
    </row>
    <row r="57" spans="1:17">
      <c r="B57" s="44"/>
    </row>
    <row r="59" spans="1:17">
      <c r="B59" s="1"/>
    </row>
    <row r="61" spans="1:17">
      <c r="C61" s="1"/>
    </row>
    <row r="63" spans="1:17">
      <c r="C63" s="1"/>
    </row>
    <row r="64" spans="1:17">
      <c r="C64" s="1"/>
    </row>
  </sheetData>
  <phoneticPr fontId="21" type="noConversion"/>
  <hyperlinks>
    <hyperlink ref="L14" r:id="rId1"/>
    <hyperlink ref="L37" r:id="rId2"/>
    <hyperlink ref="L38" r:id="rId3"/>
    <hyperlink ref="L16" r:id="rId4"/>
    <hyperlink ref="L29" r:id="rId5"/>
    <hyperlink ref="L23" r:id="rId6"/>
    <hyperlink ref="L28" r:id="rId7"/>
    <hyperlink ref="L7" r:id="rId8"/>
    <hyperlink ref="L13" r:id="rId9"/>
    <hyperlink ref="L17" r:id="rId10"/>
    <hyperlink ref="L8" r:id="rId11"/>
    <hyperlink ref="L10" r:id="rId12"/>
    <hyperlink ref="Q22" r:id="rId13"/>
    <hyperlink ref="Q10" r:id="rId14"/>
    <hyperlink ref="L11" r:id="rId15"/>
    <hyperlink ref="L19" r:id="rId16"/>
    <hyperlink ref="L20" r:id="rId17"/>
    <hyperlink ref="L25" r:id="rId18"/>
    <hyperlink ref="Q28" r:id="rId19"/>
    <hyperlink ref="L31" r:id="rId20"/>
    <hyperlink ref="Q35" r:id="rId21"/>
    <hyperlink ref="L40" r:id="rId22"/>
    <hyperlink ref="L41" r:id="rId23"/>
    <hyperlink ref="L42" r:id="rId24"/>
    <hyperlink ref="L47" r:id="rId25"/>
    <hyperlink ref="L49" r:id="rId26"/>
    <hyperlink ref="L44" r:id="rId27"/>
    <hyperlink ref="L45" r:id="rId28"/>
    <hyperlink ref="Q23" r:id="rId29"/>
    <hyperlink ref="L22" r:id="rId30"/>
    <hyperlink ref="L35" r:id="rId31"/>
    <hyperlink ref="L34" r:id="rId32"/>
    <hyperlink ref="L48" r:id="rId33"/>
    <hyperlink ref="L26" r:id="rId34"/>
    <hyperlink ref="Q26" r:id="rId35"/>
    <hyperlink ref="Q25" r:id="rId36"/>
  </hyperlinks>
  <pageMargins left="0.4" right="0.42" top="0.72" bottom="0.64" header="0.5" footer="0.5"/>
  <pageSetup paperSize="9" scale="74" orientation="landscape" r:id="rId37"/>
  <headerFooter alignWithMargins="0"/>
  <colBreaks count="1" manualBreakCount="1">
    <brk id="12" max="1048575" man="1"/>
  </colBreaks>
</worksheet>
</file>

<file path=xl/worksheets/sheet5.xml><?xml version="1.0" encoding="utf-8"?>
<worksheet xmlns="http://schemas.openxmlformats.org/spreadsheetml/2006/main" xmlns:r="http://schemas.openxmlformats.org/officeDocument/2006/relationships">
  <sheetPr codeName="Sheet16" enableFormatConditionsCalculation="0">
    <tabColor indexed="10"/>
  </sheetPr>
  <dimension ref="A1:X62"/>
  <sheetViews>
    <sheetView zoomScaleNormal="100" workbookViewId="0">
      <selection activeCell="K43" sqref="K43"/>
    </sheetView>
  </sheetViews>
  <sheetFormatPr defaultRowHeight="12"/>
  <cols>
    <col min="1" max="1" width="14.44140625" style="42" customWidth="1"/>
    <col min="2" max="2" width="7.6640625" style="42" customWidth="1"/>
    <col min="3" max="3" width="12.44140625" style="42" customWidth="1"/>
    <col min="4" max="4" width="17.5546875" style="42" customWidth="1"/>
    <col min="5" max="5" width="15.21875" style="42" customWidth="1"/>
    <col min="6" max="6" width="13.88671875" style="42" customWidth="1"/>
    <col min="7" max="7" width="7" style="42" customWidth="1"/>
    <col min="8" max="8" width="8.21875" style="42" customWidth="1"/>
    <col min="9" max="9" width="10.44140625" style="42" customWidth="1"/>
    <col min="10" max="10" width="11" style="42" customWidth="1"/>
    <col min="11" max="11" width="10.77734375" style="42" customWidth="1"/>
    <col min="12" max="12" width="26.44140625" style="42" customWidth="1"/>
    <col min="13" max="13" width="5.33203125" style="43" customWidth="1"/>
    <col min="14" max="14" width="4" style="43" customWidth="1"/>
    <col min="15" max="16" width="6" style="43" customWidth="1"/>
    <col min="17" max="17" width="23.5546875" style="42" customWidth="1"/>
    <col min="18" max="16384" width="8.88671875" style="42"/>
  </cols>
  <sheetData>
    <row r="1" spans="1:24">
      <c r="E1" s="91">
        <v>2004</v>
      </c>
    </row>
    <row r="2" spans="1:24" ht="12.75" thickBot="1">
      <c r="A2" s="45" t="s">
        <v>62</v>
      </c>
      <c r="B2" s="45" t="s">
        <v>63</v>
      </c>
      <c r="C2" s="45" t="s">
        <v>64</v>
      </c>
      <c r="D2" s="45" t="s">
        <v>65</v>
      </c>
      <c r="E2" s="45" t="s">
        <v>66</v>
      </c>
      <c r="F2" s="45" t="s">
        <v>67</v>
      </c>
      <c r="G2" s="45" t="s">
        <v>68</v>
      </c>
      <c r="H2" s="45" t="s">
        <v>69</v>
      </c>
      <c r="I2" s="45" t="s">
        <v>70</v>
      </c>
      <c r="J2" s="45" t="s">
        <v>71</v>
      </c>
      <c r="K2" s="45" t="s">
        <v>72</v>
      </c>
      <c r="L2" s="45" t="s">
        <v>73</v>
      </c>
      <c r="M2" s="45" t="s">
        <v>153</v>
      </c>
      <c r="N2" s="45" t="s">
        <v>74</v>
      </c>
      <c r="O2" s="45" t="s">
        <v>75</v>
      </c>
      <c r="P2" s="45" t="s">
        <v>76</v>
      </c>
      <c r="Q2" s="45" t="s">
        <v>77</v>
      </c>
    </row>
    <row r="3" spans="1:24">
      <c r="A3" s="57"/>
      <c r="B3" s="57"/>
      <c r="C3" s="57"/>
      <c r="D3" s="57"/>
      <c r="E3" s="57"/>
      <c r="F3" s="57"/>
      <c r="G3" s="57"/>
      <c r="H3" s="57"/>
      <c r="I3" s="57"/>
      <c r="J3" s="57"/>
      <c r="K3" s="57"/>
      <c r="L3" s="57"/>
      <c r="M3" s="58"/>
      <c r="N3" s="58"/>
      <c r="O3" s="58"/>
      <c r="P3" s="58"/>
      <c r="Q3" s="59"/>
    </row>
    <row r="4" spans="1:24" ht="12.75">
      <c r="A4" s="154" t="s">
        <v>17</v>
      </c>
      <c r="B4" s="53" t="s">
        <v>277</v>
      </c>
      <c r="C4" s="53" t="s">
        <v>278</v>
      </c>
      <c r="D4" s="53" t="s">
        <v>687</v>
      </c>
      <c r="E4" s="53" t="s">
        <v>280</v>
      </c>
      <c r="F4" s="53"/>
      <c r="G4" s="53" t="s">
        <v>80</v>
      </c>
      <c r="H4" s="53" t="s">
        <v>688</v>
      </c>
      <c r="I4" s="53" t="s">
        <v>689</v>
      </c>
      <c r="J4" s="64" t="s">
        <v>61</v>
      </c>
      <c r="K4" s="53" t="s">
        <v>393</v>
      </c>
      <c r="L4" s="54" t="s">
        <v>531</v>
      </c>
      <c r="M4" s="55" t="s">
        <v>79</v>
      </c>
      <c r="N4" s="56"/>
      <c r="O4" s="155">
        <v>25</v>
      </c>
      <c r="P4" s="155" t="s">
        <v>381</v>
      </c>
      <c r="Q4" s="53"/>
    </row>
    <row r="5" spans="1:24" ht="12.75">
      <c r="A5" s="61"/>
      <c r="B5" s="61" t="s">
        <v>128</v>
      </c>
      <c r="C5" s="61" t="s">
        <v>289</v>
      </c>
      <c r="D5" s="61" t="s">
        <v>685</v>
      </c>
      <c r="E5" s="61" t="s">
        <v>285</v>
      </c>
      <c r="F5" s="61"/>
      <c r="G5" s="61" t="s">
        <v>80</v>
      </c>
      <c r="H5" s="61" t="s">
        <v>686</v>
      </c>
      <c r="I5" s="61" t="s">
        <v>287</v>
      </c>
      <c r="J5" s="65"/>
      <c r="K5" s="61" t="s">
        <v>288</v>
      </c>
      <c r="L5" s="66" t="s">
        <v>378</v>
      </c>
      <c r="M5" s="67"/>
      <c r="N5" s="62"/>
      <c r="O5" s="68"/>
      <c r="P5" s="68"/>
      <c r="Q5" s="61"/>
    </row>
    <row r="6" spans="1:24">
      <c r="A6" s="57"/>
      <c r="B6" s="57"/>
      <c r="C6" s="57"/>
      <c r="D6" s="57"/>
      <c r="E6" s="57"/>
      <c r="F6" s="57"/>
      <c r="G6" s="57"/>
      <c r="H6" s="57"/>
      <c r="I6" s="57"/>
      <c r="J6" s="69"/>
      <c r="K6" s="57"/>
      <c r="L6" s="70"/>
      <c r="M6" s="71"/>
      <c r="N6" s="58"/>
      <c r="O6" s="58"/>
      <c r="P6" s="58"/>
      <c r="Q6" s="97"/>
    </row>
    <row r="7" spans="1:24" ht="12.75">
      <c r="A7" s="154" t="s">
        <v>3</v>
      </c>
      <c r="B7" s="53" t="s">
        <v>147</v>
      </c>
      <c r="C7" s="53" t="s">
        <v>394</v>
      </c>
      <c r="D7" s="53" t="s">
        <v>651</v>
      </c>
      <c r="E7" s="53" t="s">
        <v>652</v>
      </c>
      <c r="F7" s="53" t="s">
        <v>653</v>
      </c>
      <c r="G7" s="53"/>
      <c r="H7" s="53" t="s">
        <v>654</v>
      </c>
      <c r="I7" s="53" t="s">
        <v>655</v>
      </c>
      <c r="J7" s="53"/>
      <c r="K7" s="53" t="s">
        <v>400</v>
      </c>
      <c r="L7" s="54" t="s">
        <v>402</v>
      </c>
      <c r="M7" s="55" t="s">
        <v>79</v>
      </c>
      <c r="N7" s="56" t="s">
        <v>115</v>
      </c>
      <c r="O7" s="155">
        <v>25</v>
      </c>
      <c r="P7" s="156" t="s">
        <v>435</v>
      </c>
      <c r="Q7" s="54" t="s">
        <v>161</v>
      </c>
    </row>
    <row r="8" spans="1:24" ht="12.75">
      <c r="A8" s="61"/>
      <c r="B8" s="61" t="s">
        <v>532</v>
      </c>
      <c r="C8" s="61" t="s">
        <v>533</v>
      </c>
      <c r="D8" s="61"/>
      <c r="E8" s="61"/>
      <c r="F8" s="61"/>
      <c r="G8" s="61"/>
      <c r="H8" s="61"/>
      <c r="I8" s="61"/>
      <c r="J8" s="61"/>
      <c r="K8" s="61" t="s">
        <v>539</v>
      </c>
      <c r="L8" s="66" t="s">
        <v>540</v>
      </c>
      <c r="M8" s="74"/>
      <c r="N8" s="62"/>
      <c r="O8" s="62"/>
      <c r="P8" s="62"/>
      <c r="Q8" s="61"/>
    </row>
    <row r="9" spans="1:24" ht="12.75">
      <c r="A9" s="57"/>
      <c r="B9" s="57"/>
      <c r="C9" s="57"/>
      <c r="D9" s="57"/>
      <c r="E9" s="57"/>
      <c r="F9" s="57"/>
      <c r="G9" s="57"/>
      <c r="H9" s="57"/>
      <c r="I9" s="57"/>
      <c r="J9" s="69"/>
      <c r="K9" s="57"/>
      <c r="L9" s="70"/>
      <c r="M9" s="71"/>
      <c r="N9" s="58"/>
      <c r="O9" s="58"/>
      <c r="P9" s="58"/>
      <c r="Q9" s="72"/>
      <c r="S9" s="12" t="s">
        <v>721</v>
      </c>
      <c r="T9" s="12" t="s">
        <v>722</v>
      </c>
      <c r="U9" s="12" t="s">
        <v>723</v>
      </c>
      <c r="V9" s="12" t="s">
        <v>724</v>
      </c>
      <c r="W9" s="12" t="s">
        <v>725</v>
      </c>
      <c r="X9" s="12" t="s">
        <v>726</v>
      </c>
    </row>
    <row r="10" spans="1:24" ht="12.75">
      <c r="A10" s="154" t="s">
        <v>15</v>
      </c>
      <c r="B10" s="53" t="s">
        <v>541</v>
      </c>
      <c r="C10" s="53" t="s">
        <v>542</v>
      </c>
      <c r="D10" s="53" t="s">
        <v>543</v>
      </c>
      <c r="E10" s="53" t="s">
        <v>78</v>
      </c>
      <c r="F10" s="53"/>
      <c r="G10" s="53"/>
      <c r="H10" s="53" t="s">
        <v>544</v>
      </c>
      <c r="I10" s="53"/>
      <c r="J10" s="53"/>
      <c r="K10" s="53" t="s">
        <v>545</v>
      </c>
      <c r="L10" s="54" t="s">
        <v>656</v>
      </c>
      <c r="M10" s="55" t="s">
        <v>79</v>
      </c>
      <c r="N10" s="56" t="s">
        <v>79</v>
      </c>
      <c r="O10" s="155">
        <v>40</v>
      </c>
      <c r="P10" s="155" t="s">
        <v>435</v>
      </c>
      <c r="Q10" s="53"/>
    </row>
    <row r="11" spans="1:24" ht="12.75">
      <c r="A11" s="61"/>
      <c r="B11" s="61" t="s">
        <v>120</v>
      </c>
      <c r="C11" s="61" t="s">
        <v>121</v>
      </c>
      <c r="D11" s="61" t="s">
        <v>136</v>
      </c>
      <c r="E11" s="61" t="s">
        <v>137</v>
      </c>
      <c r="F11" s="61" t="s">
        <v>78</v>
      </c>
      <c r="G11" s="61"/>
      <c r="H11" s="61" t="s">
        <v>138</v>
      </c>
      <c r="I11" s="61" t="s">
        <v>139</v>
      </c>
      <c r="J11" s="61" t="s">
        <v>411</v>
      </c>
      <c r="K11" s="61" t="s">
        <v>122</v>
      </c>
      <c r="L11" s="66" t="s">
        <v>657</v>
      </c>
      <c r="M11" s="67"/>
      <c r="N11" s="62"/>
      <c r="O11" s="62"/>
      <c r="P11" s="62"/>
      <c r="Q11" s="61"/>
    </row>
    <row r="12" spans="1:24">
      <c r="A12" s="57"/>
      <c r="B12" s="57"/>
      <c r="C12" s="57"/>
      <c r="D12" s="57"/>
      <c r="E12" s="57"/>
      <c r="F12" s="57"/>
      <c r="G12" s="57"/>
      <c r="H12" s="57"/>
      <c r="I12" s="57"/>
      <c r="J12" s="57"/>
      <c r="K12" s="57"/>
      <c r="L12" s="57"/>
      <c r="M12" s="58"/>
      <c r="N12" s="58"/>
      <c r="O12" s="58"/>
      <c r="P12" s="58"/>
      <c r="Q12" s="72"/>
    </row>
    <row r="13" spans="1:24" ht="12.75">
      <c r="A13" s="154" t="s">
        <v>8</v>
      </c>
      <c r="B13" s="53" t="s">
        <v>164</v>
      </c>
      <c r="C13" s="53" t="s">
        <v>165</v>
      </c>
      <c r="D13" s="53" t="s">
        <v>649</v>
      </c>
      <c r="E13" s="53" t="s">
        <v>78</v>
      </c>
      <c r="F13" s="53"/>
      <c r="G13" s="53"/>
      <c r="H13" s="53" t="s">
        <v>650</v>
      </c>
      <c r="I13" s="53"/>
      <c r="J13" s="53"/>
      <c r="K13" s="53" t="s">
        <v>166</v>
      </c>
      <c r="L13" s="54" t="s">
        <v>617</v>
      </c>
      <c r="M13" s="75" t="s">
        <v>79</v>
      </c>
      <c r="N13" s="56" t="s">
        <v>115</v>
      </c>
      <c r="O13" s="155">
        <f>25+15</f>
        <v>40</v>
      </c>
      <c r="P13" s="155" t="s">
        <v>435</v>
      </c>
      <c r="Q13" s="53"/>
      <c r="S13" s="42" t="s">
        <v>715</v>
      </c>
      <c r="T13" s="42" t="s">
        <v>716</v>
      </c>
      <c r="U13" s="42" t="s">
        <v>717</v>
      </c>
      <c r="V13" s="42" t="s">
        <v>718</v>
      </c>
      <c r="W13" s="42" t="s">
        <v>719</v>
      </c>
      <c r="X13" s="42" t="s">
        <v>720</v>
      </c>
    </row>
    <row r="14" spans="1:24" ht="12.75">
      <c r="A14" s="61"/>
      <c r="B14" s="61" t="s">
        <v>184</v>
      </c>
      <c r="C14" s="61" t="s">
        <v>515</v>
      </c>
      <c r="D14" s="61"/>
      <c r="E14" s="61"/>
      <c r="F14" s="61"/>
      <c r="G14" s="61"/>
      <c r="H14" s="61"/>
      <c r="I14" s="61"/>
      <c r="J14" s="65"/>
      <c r="K14" s="61" t="s">
        <v>296</v>
      </c>
      <c r="L14" s="66" t="s">
        <v>516</v>
      </c>
      <c r="M14" s="67"/>
      <c r="N14" s="62"/>
      <c r="O14" s="62"/>
      <c r="P14" s="62"/>
      <c r="Q14" s="61"/>
    </row>
    <row r="15" spans="1:24">
      <c r="A15" s="57"/>
      <c r="B15" s="57"/>
      <c r="C15" s="57"/>
      <c r="D15" s="57"/>
      <c r="E15" s="57"/>
      <c r="F15" s="57"/>
      <c r="G15" s="57"/>
      <c r="H15" s="57"/>
      <c r="I15" s="57"/>
      <c r="J15" s="57"/>
      <c r="K15" s="57"/>
      <c r="L15" s="70"/>
      <c r="M15" s="71"/>
      <c r="N15" s="58"/>
      <c r="O15" s="58"/>
      <c r="P15" s="58"/>
      <c r="Q15" s="72"/>
      <c r="T15" s="80"/>
    </row>
    <row r="16" spans="1:24" ht="12.75">
      <c r="A16" s="154" t="s">
        <v>19</v>
      </c>
      <c r="B16" s="53" t="s">
        <v>511</v>
      </c>
      <c r="C16" s="53" t="s">
        <v>549</v>
      </c>
      <c r="D16" s="53" t="s">
        <v>643</v>
      </c>
      <c r="E16" s="53" t="s">
        <v>644</v>
      </c>
      <c r="F16" s="53" t="s">
        <v>228</v>
      </c>
      <c r="G16" s="53"/>
      <c r="H16" s="53" t="s">
        <v>645</v>
      </c>
      <c r="I16" s="53" t="s">
        <v>646</v>
      </c>
      <c r="J16" s="53"/>
      <c r="K16" s="53" t="s">
        <v>647</v>
      </c>
      <c r="L16" s="54" t="s">
        <v>648</v>
      </c>
      <c r="M16" s="55" t="s">
        <v>79</v>
      </c>
      <c r="N16" s="56" t="s">
        <v>115</v>
      </c>
      <c r="O16" s="155">
        <v>25</v>
      </c>
      <c r="P16" s="155" t="s">
        <v>435</v>
      </c>
      <c r="Q16" s="53"/>
    </row>
    <row r="17" spans="1:17" ht="12.75">
      <c r="A17" s="76"/>
      <c r="B17" s="76" t="s">
        <v>551</v>
      </c>
      <c r="C17" s="76" t="s">
        <v>552</v>
      </c>
      <c r="D17" s="76" t="s">
        <v>638</v>
      </c>
      <c r="E17" s="76" t="s">
        <v>639</v>
      </c>
      <c r="F17" s="76" t="s">
        <v>228</v>
      </c>
      <c r="G17" s="76"/>
      <c r="H17" s="76" t="s">
        <v>640</v>
      </c>
      <c r="I17" s="76" t="s">
        <v>641</v>
      </c>
      <c r="J17" s="76" t="s">
        <v>642</v>
      </c>
      <c r="K17" s="76" t="s">
        <v>554</v>
      </c>
      <c r="L17" s="77" t="s">
        <v>553</v>
      </c>
      <c r="M17" s="78"/>
      <c r="N17" s="79"/>
      <c r="O17" s="98"/>
      <c r="P17" s="98"/>
      <c r="Q17" s="76"/>
    </row>
    <row r="18" spans="1:17">
      <c r="A18" s="94"/>
      <c r="B18" s="95"/>
      <c r="C18" s="95"/>
      <c r="D18" s="95"/>
      <c r="E18" s="95"/>
      <c r="F18" s="95"/>
      <c r="G18" s="95"/>
      <c r="H18" s="95"/>
      <c r="I18" s="95"/>
      <c r="J18" s="95"/>
      <c r="K18" s="95"/>
      <c r="L18" s="99"/>
      <c r="M18" s="100"/>
      <c r="N18" s="96"/>
      <c r="O18" s="96"/>
      <c r="P18" s="96"/>
      <c r="Q18" s="97"/>
    </row>
    <row r="19" spans="1:17" ht="12.75">
      <c r="A19" s="154" t="s">
        <v>39</v>
      </c>
      <c r="B19" s="131"/>
      <c r="C19" s="131"/>
      <c r="D19" s="131"/>
      <c r="E19" s="131"/>
      <c r="F19" s="131"/>
      <c r="G19" s="131"/>
      <c r="H19" s="131"/>
      <c r="I19" s="131"/>
      <c r="J19" s="131"/>
      <c r="K19" s="131"/>
      <c r="L19" s="129"/>
      <c r="M19" s="75" t="s">
        <v>79</v>
      </c>
      <c r="N19" s="56" t="s">
        <v>115</v>
      </c>
      <c r="O19" s="155">
        <v>25</v>
      </c>
      <c r="P19" s="155" t="s">
        <v>435</v>
      </c>
      <c r="Q19" s="54"/>
    </row>
    <row r="20" spans="1:17" ht="12.75">
      <c r="A20" s="61"/>
      <c r="B20" s="61" t="s">
        <v>706</v>
      </c>
      <c r="C20" s="61" t="s">
        <v>707</v>
      </c>
      <c r="D20" s="61" t="s">
        <v>708</v>
      </c>
      <c r="E20" s="61" t="s">
        <v>709</v>
      </c>
      <c r="F20" s="61" t="s">
        <v>78</v>
      </c>
      <c r="G20" s="61"/>
      <c r="H20" s="61" t="s">
        <v>710</v>
      </c>
      <c r="I20" s="61"/>
      <c r="J20" s="61"/>
      <c r="K20" s="61" t="s">
        <v>711</v>
      </c>
      <c r="L20" s="157" t="s">
        <v>712</v>
      </c>
      <c r="M20" s="74"/>
      <c r="N20" s="62"/>
      <c r="O20" s="62"/>
      <c r="P20" s="62"/>
      <c r="Q20" s="157"/>
    </row>
    <row r="21" spans="1:17">
      <c r="A21" s="57"/>
      <c r="B21" s="57"/>
      <c r="C21" s="57"/>
      <c r="D21" s="57"/>
      <c r="E21" s="57"/>
      <c r="F21" s="57"/>
      <c r="G21" s="57"/>
      <c r="H21" s="57"/>
      <c r="I21" s="57"/>
      <c r="J21" s="57"/>
      <c r="K21" s="57"/>
      <c r="L21" s="57"/>
      <c r="M21" s="58"/>
      <c r="N21" s="58"/>
      <c r="O21" s="58"/>
      <c r="P21" s="58"/>
      <c r="Q21" s="72"/>
    </row>
    <row r="22" spans="1:17" ht="12.75">
      <c r="A22" s="53" t="s">
        <v>10</v>
      </c>
      <c r="B22" s="53" t="s">
        <v>618</v>
      </c>
      <c r="C22" s="53" t="s">
        <v>555</v>
      </c>
      <c r="D22" s="53"/>
      <c r="E22" s="53"/>
      <c r="F22" s="53"/>
      <c r="G22" s="53"/>
      <c r="H22" s="53"/>
      <c r="I22" s="53"/>
      <c r="J22" s="53" t="s">
        <v>556</v>
      </c>
      <c r="K22" s="53" t="s">
        <v>557</v>
      </c>
      <c r="L22" s="54" t="s">
        <v>713</v>
      </c>
      <c r="M22" s="75" t="s">
        <v>79</v>
      </c>
      <c r="N22" s="56" t="s">
        <v>79</v>
      </c>
      <c r="O22" s="155">
        <v>25</v>
      </c>
      <c r="P22" s="155" t="s">
        <v>435</v>
      </c>
      <c r="Q22" s="54" t="s">
        <v>623</v>
      </c>
    </row>
    <row r="23" spans="1:17" ht="12.75">
      <c r="A23" s="61"/>
      <c r="B23" s="61" t="s">
        <v>232</v>
      </c>
      <c r="C23" s="61" t="s">
        <v>619</v>
      </c>
      <c r="D23" s="61"/>
      <c r="E23" s="61"/>
      <c r="F23" s="61"/>
      <c r="G23" s="61"/>
      <c r="H23" s="61"/>
      <c r="I23" s="61"/>
      <c r="J23" s="61"/>
      <c r="K23" s="128" t="s">
        <v>620</v>
      </c>
      <c r="L23" s="66" t="s">
        <v>621</v>
      </c>
      <c r="M23" s="67"/>
      <c r="N23" s="62"/>
      <c r="O23" s="62"/>
      <c r="P23" s="62"/>
      <c r="Q23" s="66" t="s">
        <v>622</v>
      </c>
    </row>
    <row r="24" spans="1:17" ht="15">
      <c r="A24" s="57"/>
      <c r="B24" s="57"/>
      <c r="C24" s="57"/>
      <c r="D24" s="57"/>
      <c r="E24" s="57"/>
      <c r="F24" s="57"/>
      <c r="G24" s="57"/>
      <c r="H24" s="57"/>
      <c r="I24" s="57"/>
      <c r="J24" s="57"/>
      <c r="K24"/>
      <c r="L24" s="57"/>
      <c r="M24" s="58"/>
      <c r="N24" s="58"/>
      <c r="O24" s="58"/>
      <c r="P24" s="58"/>
      <c r="Q24" s="72"/>
    </row>
    <row r="25" spans="1:17" ht="12.75">
      <c r="A25" s="53" t="s">
        <v>114</v>
      </c>
      <c r="B25" s="53" t="s">
        <v>87</v>
      </c>
      <c r="C25" s="53" t="s">
        <v>437</v>
      </c>
      <c r="D25" s="53" t="s">
        <v>270</v>
      </c>
      <c r="E25" s="53" t="s">
        <v>271</v>
      </c>
      <c r="F25" s="53"/>
      <c r="G25" s="53" t="s">
        <v>92</v>
      </c>
      <c r="H25" s="53" t="s">
        <v>272</v>
      </c>
      <c r="I25" s="53" t="s">
        <v>273</v>
      </c>
      <c r="J25" s="64" t="s">
        <v>61</v>
      </c>
      <c r="K25" s="53"/>
      <c r="L25" s="54" t="s">
        <v>274</v>
      </c>
      <c r="M25" s="55" t="s">
        <v>79</v>
      </c>
      <c r="N25" s="56" t="s">
        <v>115</v>
      </c>
      <c r="O25" s="155">
        <v>25</v>
      </c>
      <c r="P25" s="155" t="s">
        <v>435</v>
      </c>
      <c r="Q25" s="54"/>
    </row>
    <row r="26" spans="1:17" ht="12.75">
      <c r="A26" s="61"/>
      <c r="B26" s="61" t="s">
        <v>142</v>
      </c>
      <c r="C26" s="61" t="s">
        <v>313</v>
      </c>
      <c r="D26" s="61" t="s">
        <v>314</v>
      </c>
      <c r="E26" s="61" t="s">
        <v>143</v>
      </c>
      <c r="F26" s="61" t="s">
        <v>559</v>
      </c>
      <c r="G26" s="61" t="s">
        <v>94</v>
      </c>
      <c r="H26" s="61"/>
      <c r="I26" s="61" t="s">
        <v>315</v>
      </c>
      <c r="J26" s="61"/>
      <c r="K26" s="61" t="s">
        <v>560</v>
      </c>
      <c r="L26" s="66" t="s">
        <v>316</v>
      </c>
      <c r="M26" s="67"/>
      <c r="N26" s="62"/>
      <c r="O26" s="62"/>
      <c r="P26" s="62"/>
      <c r="Q26" s="61"/>
    </row>
    <row r="27" spans="1:17">
      <c r="A27" s="57"/>
      <c r="B27" s="57"/>
      <c r="C27" s="57"/>
      <c r="D27" s="57"/>
      <c r="E27" s="57"/>
      <c r="F27" s="57"/>
      <c r="G27" s="57"/>
      <c r="H27" s="57"/>
      <c r="I27" s="57"/>
      <c r="J27" s="57"/>
      <c r="K27" s="57"/>
      <c r="L27" s="57"/>
      <c r="M27" s="58"/>
      <c r="N27" s="58"/>
      <c r="O27" s="58"/>
      <c r="P27" s="58"/>
      <c r="Q27" s="72"/>
    </row>
    <row r="28" spans="1:17" ht="12.75">
      <c r="A28" s="53" t="s">
        <v>124</v>
      </c>
      <c r="B28" s="53" t="s">
        <v>561</v>
      </c>
      <c r="C28" s="53" t="s">
        <v>562</v>
      </c>
      <c r="D28" s="53"/>
      <c r="E28" s="53"/>
      <c r="F28" s="53"/>
      <c r="G28" s="53"/>
      <c r="H28" s="53"/>
      <c r="I28" s="53"/>
      <c r="J28" s="53"/>
      <c r="K28" s="53" t="s">
        <v>563</v>
      </c>
      <c r="L28" s="54" t="s">
        <v>258</v>
      </c>
      <c r="M28" s="55" t="s">
        <v>79</v>
      </c>
      <c r="N28" s="56" t="s">
        <v>115</v>
      </c>
      <c r="O28" s="155">
        <v>25</v>
      </c>
      <c r="P28" s="155" t="s">
        <v>435</v>
      </c>
      <c r="Q28" s="54"/>
    </row>
    <row r="29" spans="1:17" ht="12.75">
      <c r="A29" s="61"/>
      <c r="B29" s="61" t="s">
        <v>564</v>
      </c>
      <c r="C29" s="61" t="s">
        <v>565</v>
      </c>
      <c r="D29" s="61" t="s">
        <v>566</v>
      </c>
      <c r="E29" s="61" t="s">
        <v>567</v>
      </c>
      <c r="F29" s="61" t="s">
        <v>568</v>
      </c>
      <c r="G29" s="61" t="s">
        <v>94</v>
      </c>
      <c r="H29" s="61" t="s">
        <v>569</v>
      </c>
      <c r="I29" s="61"/>
      <c r="J29" s="61"/>
      <c r="K29" s="61" t="s">
        <v>570</v>
      </c>
      <c r="L29" s="66"/>
      <c r="M29" s="67"/>
      <c r="N29" s="62"/>
      <c r="O29" s="68"/>
      <c r="P29" s="68"/>
      <c r="Q29" s="124"/>
    </row>
    <row r="30" spans="1:17">
      <c r="A30" s="57"/>
      <c r="B30" s="57"/>
      <c r="C30" s="57"/>
      <c r="D30" s="57"/>
      <c r="E30" s="57"/>
      <c r="F30" s="57"/>
      <c r="G30" s="57"/>
      <c r="H30" s="57"/>
      <c r="I30" s="57"/>
      <c r="J30" s="57"/>
      <c r="K30" s="57"/>
      <c r="L30" s="57"/>
      <c r="M30" s="58"/>
      <c r="N30" s="58"/>
      <c r="O30" s="58"/>
      <c r="P30" s="58"/>
      <c r="Q30" s="72"/>
    </row>
    <row r="31" spans="1:17" ht="12.75">
      <c r="A31" s="154" t="s">
        <v>5</v>
      </c>
      <c r="B31" s="53" t="s">
        <v>96</v>
      </c>
      <c r="C31" s="53" t="s">
        <v>97</v>
      </c>
      <c r="D31" s="53" t="s">
        <v>236</v>
      </c>
      <c r="E31" s="53" t="s">
        <v>98</v>
      </c>
      <c r="F31" s="53" t="s">
        <v>88</v>
      </c>
      <c r="G31" s="53"/>
      <c r="H31" s="53" t="s">
        <v>237</v>
      </c>
      <c r="I31" s="53" t="s">
        <v>238</v>
      </c>
      <c r="J31" s="53"/>
      <c r="K31" s="53" t="s">
        <v>240</v>
      </c>
      <c r="L31" s="54" t="s">
        <v>616</v>
      </c>
      <c r="M31" s="75" t="s">
        <v>79</v>
      </c>
      <c r="N31" s="56" t="s">
        <v>115</v>
      </c>
      <c r="O31" s="155">
        <v>25</v>
      </c>
      <c r="P31" s="155" t="s">
        <v>435</v>
      </c>
      <c r="Q31" s="53"/>
    </row>
    <row r="32" spans="1:17" ht="12.75">
      <c r="A32" s="61"/>
      <c r="B32" s="61" t="s">
        <v>348</v>
      </c>
      <c r="C32" s="61" t="s">
        <v>679</v>
      </c>
      <c r="D32" s="61" t="s">
        <v>680</v>
      </c>
      <c r="E32" s="61" t="s">
        <v>681</v>
      </c>
      <c r="F32" s="61" t="s">
        <v>78</v>
      </c>
      <c r="G32" s="61"/>
      <c r="H32" s="61" t="s">
        <v>682</v>
      </c>
      <c r="I32" s="61" t="s">
        <v>683</v>
      </c>
      <c r="J32" s="61" t="s">
        <v>684</v>
      </c>
      <c r="K32" s="61" t="s">
        <v>356</v>
      </c>
      <c r="L32" s="66" t="s">
        <v>714</v>
      </c>
      <c r="M32" s="67"/>
      <c r="N32" s="62"/>
      <c r="O32" s="62"/>
      <c r="P32" s="62"/>
      <c r="Q32" s="66" t="s">
        <v>575</v>
      </c>
    </row>
    <row r="33" spans="1:19">
      <c r="A33" s="57"/>
      <c r="B33" s="57"/>
      <c r="C33" s="57"/>
      <c r="D33" s="57"/>
      <c r="E33" s="57"/>
      <c r="F33" s="57"/>
      <c r="G33" s="57"/>
      <c r="H33" s="57"/>
      <c r="I33" s="57"/>
      <c r="J33" s="57"/>
      <c r="K33" s="57"/>
      <c r="L33" s="57"/>
      <c r="M33" s="58"/>
      <c r="N33" s="58"/>
      <c r="O33" s="58"/>
      <c r="P33" s="58"/>
      <c r="Q33" s="72"/>
    </row>
    <row r="34" spans="1:19" ht="12.75">
      <c r="A34" s="154" t="s">
        <v>21</v>
      </c>
      <c r="B34" s="53" t="s">
        <v>189</v>
      </c>
      <c r="C34" s="53" t="s">
        <v>144</v>
      </c>
      <c r="D34" s="53" t="s">
        <v>190</v>
      </c>
      <c r="E34" s="53" t="s">
        <v>191</v>
      </c>
      <c r="F34" s="53" t="s">
        <v>99</v>
      </c>
      <c r="G34" s="53" t="s">
        <v>86</v>
      </c>
      <c r="H34" s="53" t="s">
        <v>192</v>
      </c>
      <c r="I34" s="53" t="s">
        <v>193</v>
      </c>
      <c r="J34" s="53" t="s">
        <v>194</v>
      </c>
      <c r="K34" s="53" t="s">
        <v>195</v>
      </c>
      <c r="L34" s="54" t="s">
        <v>196</v>
      </c>
      <c r="M34" s="55" t="s">
        <v>79</v>
      </c>
      <c r="N34" s="56" t="s">
        <v>115</v>
      </c>
      <c r="O34" s="155">
        <v>25</v>
      </c>
      <c r="P34" s="155" t="s">
        <v>435</v>
      </c>
      <c r="Q34" s="53"/>
    </row>
    <row r="35" spans="1:19" ht="12.75">
      <c r="A35" s="61"/>
      <c r="B35" s="61" t="s">
        <v>690</v>
      </c>
      <c r="C35" s="61" t="s">
        <v>691</v>
      </c>
      <c r="D35" s="61" t="s">
        <v>692</v>
      </c>
      <c r="E35" s="61" t="s">
        <v>21</v>
      </c>
      <c r="F35" s="61" t="s">
        <v>86</v>
      </c>
      <c r="G35" s="61"/>
      <c r="H35" s="61" t="s">
        <v>693</v>
      </c>
      <c r="I35" s="61" t="s">
        <v>694</v>
      </c>
      <c r="J35" s="65"/>
      <c r="K35" s="133" t="s">
        <v>695</v>
      </c>
      <c r="L35" s="66" t="s">
        <v>696</v>
      </c>
      <c r="M35" s="67"/>
      <c r="N35" s="62"/>
      <c r="O35" s="62"/>
      <c r="P35" s="62"/>
      <c r="Q35" s="61"/>
    </row>
    <row r="36" spans="1:19">
      <c r="A36" s="57"/>
      <c r="B36" s="57"/>
      <c r="C36" s="57"/>
      <c r="D36" s="57"/>
      <c r="E36" s="57"/>
      <c r="F36" s="57"/>
      <c r="G36" s="57"/>
      <c r="H36" s="57"/>
      <c r="I36" s="57"/>
      <c r="J36" s="57"/>
      <c r="K36" s="57"/>
      <c r="L36" s="57"/>
      <c r="M36" s="58"/>
      <c r="N36" s="58"/>
      <c r="O36" s="58"/>
      <c r="P36" s="58"/>
      <c r="Q36" s="72"/>
    </row>
    <row r="37" spans="1:19" ht="12.75">
      <c r="A37" s="154" t="s">
        <v>6</v>
      </c>
      <c r="B37" s="53" t="s">
        <v>658</v>
      </c>
      <c r="C37" s="53" t="s">
        <v>185</v>
      </c>
      <c r="D37" s="53" t="s">
        <v>659</v>
      </c>
      <c r="E37" s="53" t="s">
        <v>660</v>
      </c>
      <c r="F37" s="53" t="s">
        <v>78</v>
      </c>
      <c r="G37" s="53"/>
      <c r="H37" s="53" t="s">
        <v>661</v>
      </c>
      <c r="I37" s="53"/>
      <c r="J37" s="53"/>
      <c r="K37" s="53" t="s">
        <v>662</v>
      </c>
      <c r="L37" s="54" t="s">
        <v>514</v>
      </c>
      <c r="M37" s="75" t="s">
        <v>79</v>
      </c>
      <c r="N37" s="56" t="s">
        <v>115</v>
      </c>
      <c r="O37" s="155">
        <v>40</v>
      </c>
      <c r="P37" s="155" t="s">
        <v>435</v>
      </c>
      <c r="Q37" s="53"/>
      <c r="S37" s="42" t="s">
        <v>728</v>
      </c>
    </row>
    <row r="38" spans="1:19" ht="12.75">
      <c r="A38" s="76"/>
      <c r="B38" s="76"/>
      <c r="C38" s="76"/>
      <c r="D38" s="76"/>
      <c r="E38" s="76"/>
      <c r="F38" s="76"/>
      <c r="G38" s="76"/>
      <c r="H38" s="76"/>
      <c r="I38" s="76"/>
      <c r="J38" s="120"/>
      <c r="K38" s="76"/>
      <c r="L38" s="77" t="s">
        <v>663</v>
      </c>
      <c r="M38" s="121"/>
      <c r="N38" s="79"/>
      <c r="O38" s="98"/>
      <c r="P38" s="98"/>
      <c r="Q38" s="76"/>
    </row>
    <row r="39" spans="1:19" ht="12.75">
      <c r="A39" s="61"/>
      <c r="B39" s="61" t="s">
        <v>664</v>
      </c>
      <c r="C39" s="61" t="s">
        <v>665</v>
      </c>
      <c r="D39" s="61" t="s">
        <v>473</v>
      </c>
      <c r="E39" s="61" t="s">
        <v>666</v>
      </c>
      <c r="F39" s="61" t="s">
        <v>78</v>
      </c>
      <c r="G39" s="61"/>
      <c r="H39" s="61" t="s">
        <v>667</v>
      </c>
      <c r="I39" s="61"/>
      <c r="J39" s="61" t="s">
        <v>668</v>
      </c>
      <c r="K39" s="61" t="s">
        <v>669</v>
      </c>
      <c r="L39" s="66" t="s">
        <v>670</v>
      </c>
      <c r="M39" s="67"/>
      <c r="N39" s="62"/>
      <c r="O39" s="62"/>
      <c r="P39" s="62"/>
      <c r="Q39" s="61"/>
    </row>
    <row r="40" spans="1:19">
      <c r="A40" s="57"/>
      <c r="B40" s="57"/>
      <c r="C40" s="57"/>
      <c r="D40" s="57"/>
      <c r="E40" s="57"/>
      <c r="F40" s="57"/>
      <c r="G40" s="57"/>
      <c r="H40" s="57"/>
      <c r="I40" s="57"/>
      <c r="J40" s="57"/>
      <c r="K40" s="57"/>
      <c r="L40" s="57"/>
      <c r="M40" s="58"/>
      <c r="N40" s="58"/>
      <c r="O40" s="58"/>
      <c r="P40" s="58"/>
      <c r="Q40" s="72"/>
    </row>
    <row r="41" spans="1:19" ht="12.75">
      <c r="A41" s="154" t="s">
        <v>12</v>
      </c>
      <c r="B41" s="53" t="s">
        <v>624</v>
      </c>
      <c r="C41" s="53" t="s">
        <v>215</v>
      </c>
      <c r="D41" s="53"/>
      <c r="E41" s="53"/>
      <c r="F41" s="53"/>
      <c r="G41" s="53"/>
      <c r="H41" s="53"/>
      <c r="I41" s="53"/>
      <c r="J41" s="53"/>
      <c r="K41" s="53"/>
      <c r="L41" s="54" t="s">
        <v>625</v>
      </c>
      <c r="M41" s="75" t="s">
        <v>79</v>
      </c>
      <c r="N41" s="56" t="s">
        <v>79</v>
      </c>
      <c r="O41" s="158">
        <v>25</v>
      </c>
      <c r="P41" s="158" t="s">
        <v>435</v>
      </c>
      <c r="Q41" s="54"/>
    </row>
    <row r="42" spans="1:19" ht="12.75">
      <c r="A42" s="132"/>
      <c r="B42" s="76" t="s">
        <v>476</v>
      </c>
      <c r="C42" s="76" t="s">
        <v>610</v>
      </c>
      <c r="D42" s="76"/>
      <c r="E42" s="76"/>
      <c r="F42" s="76"/>
      <c r="G42" s="76"/>
      <c r="H42" s="76"/>
      <c r="I42" s="76"/>
      <c r="J42" s="76"/>
      <c r="K42" s="76" t="s">
        <v>678</v>
      </c>
      <c r="L42" s="77" t="s">
        <v>677</v>
      </c>
      <c r="M42" s="121"/>
      <c r="N42" s="79"/>
      <c r="O42" s="98"/>
      <c r="P42" s="98"/>
      <c r="Q42" s="77"/>
    </row>
    <row r="43" spans="1:19" ht="12.75">
      <c r="A43" s="76"/>
      <c r="B43" s="76" t="s">
        <v>611</v>
      </c>
      <c r="C43" s="76" t="s">
        <v>612</v>
      </c>
      <c r="D43" s="76" t="s">
        <v>671</v>
      </c>
      <c r="E43" s="76" t="s">
        <v>672</v>
      </c>
      <c r="F43" s="76" t="s">
        <v>673</v>
      </c>
      <c r="G43" s="76"/>
      <c r="H43" s="76" t="s">
        <v>674</v>
      </c>
      <c r="I43" s="76"/>
      <c r="J43" s="76" t="s">
        <v>675</v>
      </c>
      <c r="K43" s="76" t="s">
        <v>676</v>
      </c>
      <c r="L43" s="77" t="s">
        <v>626</v>
      </c>
      <c r="M43" s="78"/>
      <c r="N43" s="79"/>
      <c r="O43" s="79"/>
      <c r="P43" s="79"/>
      <c r="Q43" s="76"/>
    </row>
    <row r="44" spans="1:19" ht="12.75">
      <c r="A44" s="159"/>
      <c r="L44" s="162" t="s">
        <v>727</v>
      </c>
      <c r="M44" s="160"/>
      <c r="Q44" s="161"/>
    </row>
    <row r="45" spans="1:19">
      <c r="A45" s="94"/>
      <c r="B45" s="95"/>
      <c r="C45" s="95"/>
      <c r="D45" s="95"/>
      <c r="E45" s="95"/>
      <c r="F45" s="95"/>
      <c r="G45" s="95"/>
      <c r="H45" s="95"/>
      <c r="I45" s="95"/>
      <c r="J45" s="95"/>
      <c r="K45" s="95"/>
      <c r="L45" s="95"/>
      <c r="M45" s="96"/>
      <c r="N45" s="96"/>
      <c r="O45" s="96"/>
      <c r="P45" s="96"/>
      <c r="Q45" s="97"/>
    </row>
    <row r="46" spans="1:19" ht="12.75">
      <c r="A46" s="154" t="s">
        <v>125</v>
      </c>
      <c r="B46" s="118" t="s">
        <v>627</v>
      </c>
      <c r="C46" s="76" t="s">
        <v>628</v>
      </c>
      <c r="D46" s="118" t="s">
        <v>629</v>
      </c>
      <c r="E46" s="118" t="s">
        <v>630</v>
      </c>
      <c r="F46" s="118" t="s">
        <v>228</v>
      </c>
      <c r="G46" s="118"/>
      <c r="H46" s="76" t="s">
        <v>631</v>
      </c>
      <c r="I46" s="118"/>
      <c r="J46" s="118"/>
      <c r="K46" s="118" t="s">
        <v>632</v>
      </c>
      <c r="L46" s="77" t="s">
        <v>633</v>
      </c>
      <c r="M46" s="55" t="s">
        <v>79</v>
      </c>
      <c r="N46" s="56" t="s">
        <v>79</v>
      </c>
      <c r="O46" s="155">
        <v>40</v>
      </c>
      <c r="P46" s="155" t="s">
        <v>435</v>
      </c>
      <c r="Q46" s="130"/>
      <c r="S46" s="42" t="s">
        <v>595</v>
      </c>
    </row>
    <row r="47" spans="1:19" ht="12.75">
      <c r="A47" s="76"/>
      <c r="B47" s="118" t="s">
        <v>635</v>
      </c>
      <c r="C47" s="76" t="s">
        <v>636</v>
      </c>
      <c r="D47" s="118"/>
      <c r="E47" s="118"/>
      <c r="F47" s="118"/>
      <c r="G47" s="118"/>
      <c r="H47" s="76"/>
      <c r="I47" s="118"/>
      <c r="J47" s="118"/>
      <c r="K47" s="118" t="s">
        <v>637</v>
      </c>
      <c r="L47" s="77" t="s">
        <v>634</v>
      </c>
      <c r="M47" s="78"/>
      <c r="N47" s="79"/>
      <c r="O47" s="98"/>
      <c r="P47" s="98"/>
      <c r="Q47" s="77"/>
    </row>
    <row r="48" spans="1:19" ht="12.75">
      <c r="A48" s="61"/>
      <c r="B48" s="83"/>
      <c r="C48" s="61"/>
      <c r="D48" s="84"/>
      <c r="E48" s="83"/>
      <c r="F48" s="61"/>
      <c r="G48" s="61"/>
      <c r="H48" s="84"/>
      <c r="I48" s="84"/>
      <c r="J48" s="61"/>
      <c r="K48" s="84"/>
      <c r="L48" s="81"/>
      <c r="M48" s="78"/>
      <c r="N48" s="79"/>
      <c r="O48" s="98"/>
      <c r="P48" s="98"/>
      <c r="Q48" s="77"/>
    </row>
    <row r="49" spans="2:17" ht="12.75">
      <c r="M49" s="86"/>
      <c r="N49" s="62"/>
      <c r="O49" s="62"/>
      <c r="P49" s="62"/>
      <c r="Q49" s="66"/>
    </row>
    <row r="53" spans="2:17">
      <c r="B53" s="1"/>
    </row>
    <row r="55" spans="2:17">
      <c r="B55" s="44"/>
    </row>
    <row r="57" spans="2:17">
      <c r="B57" s="1"/>
    </row>
    <row r="59" spans="2:17">
      <c r="C59" s="1"/>
    </row>
    <row r="61" spans="2:17">
      <c r="C61" s="1"/>
    </row>
    <row r="62" spans="2:17">
      <c r="C62" s="1"/>
    </row>
  </sheetData>
  <phoneticPr fontId="21" type="noConversion"/>
  <hyperlinks>
    <hyperlink ref="Q7" r:id="rId1"/>
    <hyperlink ref="Q32" r:id="rId2"/>
    <hyperlink ref="Q23" r:id="rId3"/>
    <hyperlink ref="Q22" r:id="rId4"/>
    <hyperlink ref="L11" r:id="rId5" display="mcknightmmm@aol.com"/>
    <hyperlink ref="L34" r:id="rId6"/>
    <hyperlink ref="L13" r:id="rId7"/>
    <hyperlink ref="L26" r:id="rId8"/>
    <hyperlink ref="L20" r:id="rId9" display="www.hatchendladieslacrosse.co.uk"/>
    <hyperlink ref="L22" r:id="rId10"/>
    <hyperlink ref="L32" r:id="rId11"/>
    <hyperlink ref="L25" r:id="rId12"/>
    <hyperlink ref="L44" r:id="rId13"/>
    <hyperlink ref="L47" r:id="rId14"/>
    <hyperlink ref="L31" r:id="rId15"/>
    <hyperlink ref="L41" r:id="rId16"/>
    <hyperlink ref="L4" r:id="rId17"/>
    <hyperlink ref="L8" r:id="rId18"/>
    <hyperlink ref="L35" r:id="rId19"/>
    <hyperlink ref="L10" r:id="rId20"/>
    <hyperlink ref="L28" r:id="rId21"/>
    <hyperlink ref="L46" r:id="rId22"/>
  </hyperlinks>
  <pageMargins left="0.4" right="0.42" top="0.72" bottom="0.64" header="0.5" footer="0.5"/>
  <pageSetup paperSize="9" scale="74" orientation="landscape" r:id="rId23"/>
  <headerFooter alignWithMargins="0"/>
  <colBreaks count="1" manualBreakCount="1">
    <brk id="12" max="1048575" man="1"/>
  </colBreaks>
</worksheet>
</file>

<file path=xl/worksheets/sheet6.xml><?xml version="1.0" encoding="utf-8"?>
<worksheet xmlns="http://schemas.openxmlformats.org/spreadsheetml/2006/main" xmlns:r="http://schemas.openxmlformats.org/officeDocument/2006/relationships">
  <sheetPr enableFormatConditionsCalculation="0">
    <tabColor indexed="10"/>
    <pageSetUpPr fitToPage="1"/>
  </sheetPr>
  <dimension ref="A1:X62"/>
  <sheetViews>
    <sheetView zoomScale="75" workbookViewId="0">
      <selection sqref="A1:IV65536"/>
    </sheetView>
  </sheetViews>
  <sheetFormatPr defaultRowHeight="12"/>
  <cols>
    <col min="1" max="1" width="14.44140625" style="42" customWidth="1"/>
    <col min="2" max="2" width="9.77734375" style="42" bestFit="1" customWidth="1"/>
    <col min="3" max="3" width="12.44140625" style="42" customWidth="1"/>
    <col min="4" max="4" width="17.5546875" style="42" customWidth="1"/>
    <col min="5" max="5" width="15.21875" style="42" customWidth="1"/>
    <col min="6" max="6" width="13.88671875" style="42" customWidth="1"/>
    <col min="7" max="7" width="7" style="42" customWidth="1"/>
    <col min="8" max="8" width="8.21875" style="42" customWidth="1"/>
    <col min="9" max="9" width="10.44140625" style="42" customWidth="1"/>
    <col min="10" max="10" width="11" style="42" customWidth="1"/>
    <col min="11" max="11" width="10.77734375" style="42" customWidth="1"/>
    <col min="12" max="12" width="26.44140625" style="42" customWidth="1"/>
    <col min="13" max="13" width="5.33203125" style="43" customWidth="1"/>
    <col min="14" max="14" width="4" style="43" customWidth="1"/>
    <col min="15" max="16" width="6" style="43" customWidth="1"/>
    <col min="17" max="17" width="23.5546875" style="42" customWidth="1"/>
    <col min="18" max="16384" width="8.88671875" style="42"/>
  </cols>
  <sheetData>
    <row r="1" spans="1:24">
      <c r="E1" s="91">
        <v>2004</v>
      </c>
    </row>
    <row r="2" spans="1:24" ht="12.75" thickBot="1">
      <c r="A2" s="45" t="s">
        <v>62</v>
      </c>
      <c r="B2" s="45" t="s">
        <v>63</v>
      </c>
      <c r="C2" s="45" t="s">
        <v>64</v>
      </c>
      <c r="D2" s="45" t="s">
        <v>65</v>
      </c>
      <c r="E2" s="45" t="s">
        <v>66</v>
      </c>
      <c r="F2" s="45" t="s">
        <v>67</v>
      </c>
      <c r="G2" s="45" t="s">
        <v>68</v>
      </c>
      <c r="H2" s="45" t="s">
        <v>69</v>
      </c>
      <c r="I2" s="45" t="s">
        <v>70</v>
      </c>
      <c r="J2" s="45" t="s">
        <v>71</v>
      </c>
      <c r="K2" s="45" t="s">
        <v>72</v>
      </c>
      <c r="L2" s="45" t="s">
        <v>73</v>
      </c>
      <c r="M2" s="45" t="s">
        <v>153</v>
      </c>
      <c r="N2" s="45" t="s">
        <v>74</v>
      </c>
      <c r="O2" s="45" t="s">
        <v>75</v>
      </c>
      <c r="P2" s="45" t="s">
        <v>76</v>
      </c>
      <c r="Q2" s="45" t="s">
        <v>77</v>
      </c>
    </row>
    <row r="3" spans="1:24">
      <c r="A3" s="57"/>
      <c r="B3" s="57"/>
      <c r="C3" s="57"/>
      <c r="D3" s="57"/>
      <c r="E3" s="57"/>
      <c r="F3" s="57"/>
      <c r="G3" s="57"/>
      <c r="H3" s="57"/>
      <c r="I3" s="57"/>
      <c r="J3" s="57"/>
      <c r="K3" s="57"/>
      <c r="L3" s="57"/>
      <c r="M3" s="58"/>
      <c r="N3" s="58"/>
      <c r="O3" s="58"/>
      <c r="P3" s="58"/>
      <c r="Q3" s="59"/>
    </row>
    <row r="4" spans="1:24" ht="12.75">
      <c r="A4" s="203" t="s">
        <v>17</v>
      </c>
      <c r="B4" s="53" t="s">
        <v>277</v>
      </c>
      <c r="C4" s="53" t="s">
        <v>278</v>
      </c>
      <c r="D4" s="53" t="s">
        <v>687</v>
      </c>
      <c r="E4" s="53" t="s">
        <v>280</v>
      </c>
      <c r="F4" s="53"/>
      <c r="G4" s="53" t="s">
        <v>80</v>
      </c>
      <c r="H4" s="53" t="s">
        <v>688</v>
      </c>
      <c r="I4" s="53" t="s">
        <v>689</v>
      </c>
      <c r="J4" s="64" t="s">
        <v>61</v>
      </c>
      <c r="K4" s="53" t="s">
        <v>393</v>
      </c>
      <c r="L4" s="54" t="s">
        <v>531</v>
      </c>
      <c r="M4" s="55" t="s">
        <v>79</v>
      </c>
      <c r="N4" s="56"/>
      <c r="O4" s="155">
        <v>25</v>
      </c>
      <c r="P4" s="155" t="s">
        <v>435</v>
      </c>
      <c r="Q4" s="53"/>
    </row>
    <row r="5" spans="1:24" ht="12.75">
      <c r="A5" s="61"/>
      <c r="B5" s="61" t="s">
        <v>128</v>
      </c>
      <c r="C5" s="61" t="s">
        <v>289</v>
      </c>
      <c r="D5" s="61" t="s">
        <v>685</v>
      </c>
      <c r="E5" s="61" t="s">
        <v>285</v>
      </c>
      <c r="F5" s="61"/>
      <c r="G5" s="61" t="s">
        <v>80</v>
      </c>
      <c r="H5" s="61" t="s">
        <v>686</v>
      </c>
      <c r="I5" s="61" t="s">
        <v>287</v>
      </c>
      <c r="J5" s="65"/>
      <c r="K5" s="61" t="s">
        <v>288</v>
      </c>
      <c r="L5" s="66" t="s">
        <v>378</v>
      </c>
      <c r="M5" s="67"/>
      <c r="N5" s="62"/>
      <c r="O5" s="68"/>
      <c r="P5" s="68"/>
      <c r="Q5" s="61"/>
    </row>
    <row r="6" spans="1:24">
      <c r="A6" s="57"/>
      <c r="B6" s="57"/>
      <c r="C6" s="57"/>
      <c r="D6" s="57"/>
      <c r="E6" s="57"/>
      <c r="F6" s="57"/>
      <c r="G6" s="57"/>
      <c r="H6" s="57"/>
      <c r="I6" s="57"/>
      <c r="J6" s="69"/>
      <c r="K6" s="57"/>
      <c r="L6" s="70"/>
      <c r="M6" s="71"/>
      <c r="N6" s="58"/>
      <c r="O6" s="58"/>
      <c r="P6" s="58"/>
      <c r="Q6" s="97"/>
    </row>
    <row r="7" spans="1:24" ht="12.75">
      <c r="A7" s="203" t="s">
        <v>3</v>
      </c>
      <c r="B7" s="53" t="s">
        <v>147</v>
      </c>
      <c r="C7" s="53" t="s">
        <v>394</v>
      </c>
      <c r="D7" s="53" t="s">
        <v>651</v>
      </c>
      <c r="E7" s="53" t="s">
        <v>652</v>
      </c>
      <c r="F7" s="53" t="s">
        <v>653</v>
      </c>
      <c r="G7" s="53"/>
      <c r="H7" s="53" t="s">
        <v>654</v>
      </c>
      <c r="I7" s="53" t="s">
        <v>655</v>
      </c>
      <c r="J7" s="53"/>
      <c r="K7" s="53" t="s">
        <v>400</v>
      </c>
      <c r="L7" s="54" t="s">
        <v>402</v>
      </c>
      <c r="M7" s="55" t="s">
        <v>79</v>
      </c>
      <c r="N7" s="56" t="s">
        <v>79</v>
      </c>
      <c r="O7" s="155">
        <v>25</v>
      </c>
      <c r="P7" s="156" t="s">
        <v>435</v>
      </c>
      <c r="Q7" s="54" t="s">
        <v>745</v>
      </c>
    </row>
    <row r="8" spans="1:24" ht="12.75">
      <c r="A8" s="61"/>
      <c r="B8" s="61" t="s">
        <v>532</v>
      </c>
      <c r="C8" s="61" t="s">
        <v>533</v>
      </c>
      <c r="D8" s="61" t="s">
        <v>742</v>
      </c>
      <c r="E8" s="61" t="s">
        <v>157</v>
      </c>
      <c r="F8" s="61"/>
      <c r="G8" s="61"/>
      <c r="H8" s="61" t="s">
        <v>743</v>
      </c>
      <c r="I8" s="61" t="s">
        <v>744</v>
      </c>
      <c r="J8" s="61"/>
      <c r="K8" s="61" t="s">
        <v>539</v>
      </c>
      <c r="L8" s="66" t="s">
        <v>540</v>
      </c>
      <c r="M8" s="74"/>
      <c r="N8" s="62"/>
      <c r="O8" s="62"/>
      <c r="P8" s="62"/>
      <c r="Q8" s="61"/>
    </row>
    <row r="9" spans="1:24" ht="12.75">
      <c r="A9" s="57"/>
      <c r="B9" s="57"/>
      <c r="C9" s="57"/>
      <c r="D9" s="57"/>
      <c r="E9" s="57"/>
      <c r="F9" s="57"/>
      <c r="G9" s="57"/>
      <c r="H9" s="57"/>
      <c r="I9" s="57"/>
      <c r="J9" s="69"/>
      <c r="K9" s="57"/>
      <c r="L9" s="70"/>
      <c r="M9" s="71"/>
      <c r="N9" s="58"/>
      <c r="O9" s="58"/>
      <c r="P9" s="58"/>
      <c r="Q9" s="72"/>
      <c r="R9" s="42" t="s">
        <v>740</v>
      </c>
      <c r="S9" s="12" t="s">
        <v>721</v>
      </c>
      <c r="T9" s="12" t="s">
        <v>722</v>
      </c>
      <c r="U9" s="12" t="s">
        <v>723</v>
      </c>
      <c r="V9" s="12" t="s">
        <v>724</v>
      </c>
      <c r="W9" s="12" t="s">
        <v>725</v>
      </c>
      <c r="X9" s="12" t="s">
        <v>726</v>
      </c>
    </row>
    <row r="10" spans="1:24" ht="12.75">
      <c r="A10" s="203" t="s">
        <v>15</v>
      </c>
      <c r="B10" s="53" t="s">
        <v>541</v>
      </c>
      <c r="C10" s="53" t="s">
        <v>542</v>
      </c>
      <c r="D10" s="53" t="s">
        <v>543</v>
      </c>
      <c r="E10" s="53" t="s">
        <v>78</v>
      </c>
      <c r="F10" s="53"/>
      <c r="G10" s="53"/>
      <c r="H10" s="53" t="s">
        <v>544</v>
      </c>
      <c r="I10" s="53"/>
      <c r="J10" s="53"/>
      <c r="K10" s="53" t="s">
        <v>545</v>
      </c>
      <c r="L10" s="54" t="s">
        <v>656</v>
      </c>
      <c r="M10" s="55" t="s">
        <v>79</v>
      </c>
      <c r="N10" s="56" t="s">
        <v>79</v>
      </c>
      <c r="O10" s="155">
        <v>40</v>
      </c>
      <c r="P10" s="155" t="s">
        <v>435</v>
      </c>
      <c r="Q10" s="53"/>
    </row>
    <row r="11" spans="1:24" ht="12.75">
      <c r="A11" s="61"/>
      <c r="B11" s="61" t="s">
        <v>511</v>
      </c>
      <c r="C11" s="61" t="s">
        <v>746</v>
      </c>
      <c r="D11" s="61" t="s">
        <v>747</v>
      </c>
      <c r="E11" s="61" t="s">
        <v>748</v>
      </c>
      <c r="F11" s="61" t="s">
        <v>749</v>
      </c>
      <c r="G11" s="61"/>
      <c r="H11" s="61" t="s">
        <v>750</v>
      </c>
      <c r="I11" s="61">
        <v>2087788945</v>
      </c>
      <c r="J11" s="61"/>
      <c r="K11" s="61" t="s">
        <v>751</v>
      </c>
      <c r="L11" s="66" t="s">
        <v>657</v>
      </c>
      <c r="M11" s="67"/>
      <c r="N11" s="62"/>
      <c r="O11" s="62"/>
      <c r="P11" s="62"/>
      <c r="Q11" s="61"/>
    </row>
    <row r="12" spans="1:24">
      <c r="A12" s="57"/>
      <c r="B12" s="57"/>
      <c r="C12" s="57"/>
      <c r="D12" s="57"/>
      <c r="E12" s="57"/>
      <c r="F12" s="57"/>
      <c r="G12" s="57"/>
      <c r="H12" s="57"/>
      <c r="I12" s="57"/>
      <c r="J12" s="57"/>
      <c r="K12" s="57"/>
      <c r="L12" s="57"/>
      <c r="M12" s="58"/>
      <c r="N12" s="58"/>
      <c r="O12" s="58"/>
      <c r="P12" s="58"/>
      <c r="Q12" s="72"/>
    </row>
    <row r="13" spans="1:24" ht="12.75">
      <c r="A13" s="203" t="s">
        <v>8</v>
      </c>
      <c r="B13" s="53" t="s">
        <v>164</v>
      </c>
      <c r="C13" s="53" t="s">
        <v>818</v>
      </c>
      <c r="D13" s="53"/>
      <c r="E13" s="53"/>
      <c r="F13" s="53"/>
      <c r="G13" s="53"/>
      <c r="H13" s="53"/>
      <c r="I13" s="53"/>
      <c r="J13" s="53"/>
      <c r="K13" s="53"/>
      <c r="L13" s="162" t="s">
        <v>823</v>
      </c>
      <c r="M13" s="75" t="s">
        <v>79</v>
      </c>
      <c r="N13" s="56" t="s">
        <v>115</v>
      </c>
      <c r="O13" s="155">
        <f>25+15</f>
        <v>40</v>
      </c>
      <c r="P13" s="155" t="s">
        <v>435</v>
      </c>
      <c r="Q13" s="54" t="s">
        <v>820</v>
      </c>
      <c r="S13" s="205" t="s">
        <v>827</v>
      </c>
      <c r="T13" s="205" t="s">
        <v>828</v>
      </c>
      <c r="U13" s="205" t="s">
        <v>781</v>
      </c>
      <c r="V13" s="205" t="s">
        <v>829</v>
      </c>
      <c r="W13" s="205" t="s">
        <v>830</v>
      </c>
      <c r="X13" s="205" t="s">
        <v>831</v>
      </c>
    </row>
    <row r="14" spans="1:24" ht="12.75">
      <c r="A14" s="61"/>
      <c r="B14" s="61" t="s">
        <v>821</v>
      </c>
      <c r="C14" s="61" t="s">
        <v>822</v>
      </c>
      <c r="D14" s="61"/>
      <c r="E14" s="61"/>
      <c r="F14" s="61"/>
      <c r="G14" s="61"/>
      <c r="H14" s="61"/>
      <c r="I14" s="61"/>
      <c r="J14" s="65"/>
      <c r="K14" s="61"/>
      <c r="L14" s="66" t="s">
        <v>819</v>
      </c>
      <c r="M14" s="67"/>
      <c r="N14" s="62"/>
      <c r="O14" s="62"/>
      <c r="P14" s="62"/>
      <c r="Q14" s="61"/>
    </row>
    <row r="15" spans="1:24">
      <c r="A15" s="57"/>
      <c r="B15" s="57"/>
      <c r="C15" s="57"/>
      <c r="D15" s="57"/>
      <c r="E15" s="57"/>
      <c r="F15" s="57"/>
      <c r="G15" s="57"/>
      <c r="H15" s="57"/>
      <c r="I15" s="57"/>
      <c r="J15" s="57"/>
      <c r="K15" s="57"/>
      <c r="L15" s="70"/>
      <c r="M15" s="71"/>
      <c r="N15" s="58"/>
      <c r="O15" s="58"/>
      <c r="P15" s="58"/>
      <c r="Q15" s="72"/>
      <c r="T15" s="80"/>
    </row>
    <row r="16" spans="1:24" ht="12.75">
      <c r="A16" s="203" t="s">
        <v>19</v>
      </c>
      <c r="B16" s="53" t="s">
        <v>232</v>
      </c>
      <c r="C16" s="53" t="s">
        <v>782</v>
      </c>
      <c r="D16" s="53"/>
      <c r="E16" s="53"/>
      <c r="F16" s="53"/>
      <c r="G16" s="53"/>
      <c r="H16" s="53"/>
      <c r="I16" s="53" t="s">
        <v>783</v>
      </c>
      <c r="J16" s="53"/>
      <c r="K16" s="53" t="s">
        <v>784</v>
      </c>
      <c r="L16" s="54" t="s">
        <v>836</v>
      </c>
      <c r="M16" s="55" t="s">
        <v>79</v>
      </c>
      <c r="N16" s="56" t="s">
        <v>115</v>
      </c>
      <c r="O16" s="155">
        <v>25</v>
      </c>
      <c r="P16" s="155" t="s">
        <v>435</v>
      </c>
      <c r="Q16" s="162" t="s">
        <v>844</v>
      </c>
    </row>
    <row r="17" spans="1:17" ht="12.75">
      <c r="A17" s="76"/>
      <c r="B17" s="76" t="s">
        <v>841</v>
      </c>
      <c r="C17" s="76" t="s">
        <v>842</v>
      </c>
      <c r="D17" s="76"/>
      <c r="E17" s="76"/>
      <c r="F17" s="76"/>
      <c r="G17" s="76"/>
      <c r="H17" s="76"/>
      <c r="I17" s="76"/>
      <c r="J17" s="76"/>
      <c r="K17" s="76"/>
      <c r="L17" s="162" t="s">
        <v>843</v>
      </c>
      <c r="M17" s="78"/>
      <c r="N17" s="79"/>
      <c r="O17" s="98"/>
      <c r="P17" s="98"/>
      <c r="Q17" s="76"/>
    </row>
    <row r="18" spans="1:17">
      <c r="A18" s="94"/>
      <c r="B18" s="95"/>
      <c r="C18" s="95"/>
      <c r="D18" s="95"/>
      <c r="E18" s="95"/>
      <c r="F18" s="95"/>
      <c r="G18" s="95"/>
      <c r="H18" s="95"/>
      <c r="I18" s="95"/>
      <c r="J18" s="95"/>
      <c r="K18" s="95"/>
      <c r="L18" s="99"/>
      <c r="M18" s="100"/>
      <c r="N18" s="96"/>
      <c r="O18" s="96"/>
      <c r="P18" s="96"/>
      <c r="Q18" s="97"/>
    </row>
    <row r="19" spans="1:17" ht="12.75">
      <c r="A19" s="203" t="s">
        <v>39</v>
      </c>
      <c r="B19" s="61" t="s">
        <v>706</v>
      </c>
      <c r="C19" s="61" t="s">
        <v>707</v>
      </c>
      <c r="D19" s="61" t="s">
        <v>708</v>
      </c>
      <c r="E19" s="61" t="s">
        <v>709</v>
      </c>
      <c r="F19" s="61" t="s">
        <v>78</v>
      </c>
      <c r="G19" s="61"/>
      <c r="H19" s="61" t="s">
        <v>710</v>
      </c>
      <c r="I19" s="61"/>
      <c r="J19" s="61"/>
      <c r="K19" s="61" t="s">
        <v>711</v>
      </c>
      <c r="L19" s="66" t="s">
        <v>825</v>
      </c>
      <c r="M19" s="75" t="s">
        <v>79</v>
      </c>
      <c r="N19" s="56" t="s">
        <v>115</v>
      </c>
      <c r="O19" s="155">
        <v>25</v>
      </c>
      <c r="P19" s="155" t="s">
        <v>435</v>
      </c>
      <c r="Q19" s="54"/>
    </row>
    <row r="20" spans="1:17" ht="12.75">
      <c r="A20" s="61"/>
      <c r="B20" s="42" t="s">
        <v>459</v>
      </c>
      <c r="C20" s="42" t="s">
        <v>797</v>
      </c>
      <c r="I20" s="42" t="s">
        <v>798</v>
      </c>
      <c r="K20" s="42" t="s">
        <v>799</v>
      </c>
      <c r="L20" s="204" t="s">
        <v>800</v>
      </c>
      <c r="M20" s="74"/>
      <c r="N20" s="62"/>
      <c r="O20" s="62"/>
      <c r="P20" s="62"/>
      <c r="Q20" s="157"/>
    </row>
    <row r="21" spans="1:17">
      <c r="A21" s="57"/>
      <c r="B21" s="57"/>
      <c r="C21" s="57"/>
      <c r="D21" s="57"/>
      <c r="E21" s="57"/>
      <c r="F21" s="57"/>
      <c r="G21" s="57"/>
      <c r="H21" s="57"/>
      <c r="I21" s="57"/>
      <c r="J21" s="57"/>
      <c r="K21" s="57"/>
      <c r="L21" s="57"/>
      <c r="M21" s="58"/>
      <c r="N21" s="58"/>
      <c r="O21" s="58"/>
      <c r="P21" s="58"/>
      <c r="Q21" s="72"/>
    </row>
    <row r="22" spans="1:17" ht="12.75">
      <c r="A22" s="203" t="s">
        <v>10</v>
      </c>
      <c r="B22" s="53" t="s">
        <v>618</v>
      </c>
      <c r="C22" s="53" t="s">
        <v>555</v>
      </c>
      <c r="D22" s="53"/>
      <c r="E22" s="53"/>
      <c r="F22" s="53"/>
      <c r="G22" s="53"/>
      <c r="H22" s="53"/>
      <c r="I22" s="53" t="s">
        <v>770</v>
      </c>
      <c r="J22" s="53" t="s">
        <v>556</v>
      </c>
      <c r="K22" s="53" t="s">
        <v>557</v>
      </c>
      <c r="L22" s="54" t="s">
        <v>771</v>
      </c>
      <c r="M22" s="75" t="s">
        <v>79</v>
      </c>
      <c r="N22" s="56" t="s">
        <v>79</v>
      </c>
      <c r="O22" s="155">
        <v>25</v>
      </c>
      <c r="P22" s="155" t="s">
        <v>435</v>
      </c>
      <c r="Q22" s="54" t="s">
        <v>623</v>
      </c>
    </row>
    <row r="23" spans="1:17" ht="12.75">
      <c r="A23" s="61"/>
      <c r="B23" s="61" t="s">
        <v>772</v>
      </c>
      <c r="C23" s="61" t="s">
        <v>773</v>
      </c>
      <c r="D23" s="61" t="s">
        <v>774</v>
      </c>
      <c r="E23" s="61" t="s">
        <v>775</v>
      </c>
      <c r="F23" s="61" t="s">
        <v>776</v>
      </c>
      <c r="G23" s="61" t="s">
        <v>94</v>
      </c>
      <c r="H23" s="61" t="s">
        <v>777</v>
      </c>
      <c r="I23" s="61" t="s">
        <v>778</v>
      </c>
      <c r="J23" s="61"/>
      <c r="K23" s="128" t="s">
        <v>779</v>
      </c>
      <c r="L23" s="66" t="s">
        <v>780</v>
      </c>
      <c r="M23" s="67"/>
      <c r="N23" s="62"/>
      <c r="O23" s="62"/>
      <c r="P23" s="62"/>
      <c r="Q23" s="66" t="s">
        <v>622</v>
      </c>
    </row>
    <row r="24" spans="1:17" ht="15">
      <c r="A24" s="57"/>
      <c r="B24" s="57"/>
      <c r="C24" s="57"/>
      <c r="D24" s="57"/>
      <c r="E24" s="57"/>
      <c r="F24" s="57"/>
      <c r="G24" s="57"/>
      <c r="H24" s="57"/>
      <c r="I24" s="57"/>
      <c r="J24" s="57"/>
      <c r="K24"/>
      <c r="L24" s="57"/>
      <c r="M24" s="58"/>
      <c r="N24" s="58"/>
      <c r="O24" s="58"/>
      <c r="P24" s="58"/>
      <c r="Q24" s="72"/>
    </row>
    <row r="25" spans="1:17" ht="12.75">
      <c r="A25" s="203" t="s">
        <v>114</v>
      </c>
      <c r="B25" s="53" t="s">
        <v>87</v>
      </c>
      <c r="C25" s="53" t="s">
        <v>437</v>
      </c>
      <c r="D25" s="53" t="s">
        <v>270</v>
      </c>
      <c r="E25" s="53" t="s">
        <v>271</v>
      </c>
      <c r="F25" s="53"/>
      <c r="G25" s="53" t="s">
        <v>92</v>
      </c>
      <c r="H25" s="53" t="s">
        <v>272</v>
      </c>
      <c r="I25" s="53" t="s">
        <v>273</v>
      </c>
      <c r="J25" s="64" t="s">
        <v>61</v>
      </c>
      <c r="K25" s="53"/>
      <c r="L25" s="54" t="s">
        <v>274</v>
      </c>
      <c r="M25" s="55" t="s">
        <v>79</v>
      </c>
      <c r="N25" s="56" t="s">
        <v>115</v>
      </c>
      <c r="O25" s="155">
        <v>25</v>
      </c>
      <c r="P25" s="155" t="s">
        <v>435</v>
      </c>
      <c r="Q25" s="54"/>
    </row>
    <row r="26" spans="1:17" ht="12.75">
      <c r="A26" s="61"/>
      <c r="B26" s="61" t="s">
        <v>785</v>
      </c>
      <c r="C26" s="61" t="s">
        <v>786</v>
      </c>
      <c r="D26" s="61" t="s">
        <v>787</v>
      </c>
      <c r="E26" s="61" t="s">
        <v>559</v>
      </c>
      <c r="F26" s="61"/>
      <c r="G26" s="61" t="s">
        <v>94</v>
      </c>
      <c r="H26" s="61"/>
      <c r="I26" s="61" t="s">
        <v>788</v>
      </c>
      <c r="J26" s="61"/>
      <c r="K26" s="61" t="s">
        <v>789</v>
      </c>
      <c r="L26" s="66" t="s">
        <v>790</v>
      </c>
      <c r="M26" s="67"/>
      <c r="N26" s="62"/>
      <c r="O26" s="62"/>
      <c r="P26" s="62"/>
      <c r="Q26" s="61"/>
    </row>
    <row r="27" spans="1:17">
      <c r="A27" s="57"/>
      <c r="B27" s="57"/>
      <c r="C27" s="57"/>
      <c r="D27" s="57"/>
      <c r="E27" s="57"/>
      <c r="F27" s="57"/>
      <c r="G27" s="57"/>
      <c r="H27" s="57"/>
      <c r="I27" s="57"/>
      <c r="J27" s="57"/>
      <c r="K27" s="57"/>
      <c r="L27" s="57"/>
      <c r="M27" s="58"/>
      <c r="N27" s="58"/>
      <c r="O27" s="58"/>
      <c r="P27" s="58"/>
      <c r="Q27" s="72"/>
    </row>
    <row r="28" spans="1:17" ht="12.75">
      <c r="A28" s="203" t="s">
        <v>124</v>
      </c>
      <c r="B28" s="53" t="s">
        <v>795</v>
      </c>
      <c r="C28" s="53" t="s">
        <v>80</v>
      </c>
      <c r="D28" s="53"/>
      <c r="E28" s="53"/>
      <c r="F28" s="53"/>
      <c r="G28" s="53"/>
      <c r="H28" s="53"/>
      <c r="I28" s="53"/>
      <c r="J28" s="53"/>
      <c r="K28" s="53">
        <v>7721588918</v>
      </c>
      <c r="L28" s="204" t="s">
        <v>796</v>
      </c>
      <c r="M28" s="55" t="s">
        <v>79</v>
      </c>
      <c r="N28" s="56" t="s">
        <v>115</v>
      </c>
      <c r="O28" s="155">
        <v>25</v>
      </c>
      <c r="P28" s="155" t="s">
        <v>435</v>
      </c>
      <c r="Q28" s="54" t="s">
        <v>258</v>
      </c>
    </row>
    <row r="29" spans="1:17" ht="12.75">
      <c r="A29" s="61"/>
      <c r="B29" s="61" t="s">
        <v>792</v>
      </c>
      <c r="C29" s="61" t="s">
        <v>793</v>
      </c>
      <c r="D29" s="61"/>
      <c r="E29" s="61"/>
      <c r="F29" s="61"/>
      <c r="G29" s="61"/>
      <c r="H29" s="61"/>
      <c r="I29" s="61"/>
      <c r="J29" s="61"/>
      <c r="K29" s="61" t="s">
        <v>794</v>
      </c>
      <c r="L29" s="162" t="s">
        <v>791</v>
      </c>
      <c r="M29" s="67"/>
      <c r="N29" s="62"/>
      <c r="O29" s="68"/>
      <c r="P29" s="68"/>
      <c r="Q29" s="124"/>
    </row>
    <row r="30" spans="1:17">
      <c r="A30" s="57"/>
      <c r="B30" s="57"/>
      <c r="C30" s="57"/>
      <c r="D30" s="57"/>
      <c r="E30" s="57"/>
      <c r="F30" s="57"/>
      <c r="G30" s="57"/>
      <c r="H30" s="57"/>
      <c r="I30" s="57"/>
      <c r="J30" s="57"/>
      <c r="K30" s="57"/>
      <c r="L30" s="57"/>
      <c r="M30" s="58"/>
      <c r="N30" s="58"/>
      <c r="O30" s="58"/>
      <c r="P30" s="58"/>
      <c r="Q30" s="72"/>
    </row>
    <row r="31" spans="1:17" ht="12.75">
      <c r="A31" s="203" t="s">
        <v>5</v>
      </c>
      <c r="B31" s="53" t="s">
        <v>96</v>
      </c>
      <c r="C31" s="53" t="s">
        <v>97</v>
      </c>
      <c r="D31" s="53" t="s">
        <v>236</v>
      </c>
      <c r="E31" s="53" t="s">
        <v>98</v>
      </c>
      <c r="F31" s="53" t="s">
        <v>88</v>
      </c>
      <c r="G31" s="53"/>
      <c r="H31" s="53" t="s">
        <v>237</v>
      </c>
      <c r="I31" s="53" t="s">
        <v>238</v>
      </c>
      <c r="J31" s="53"/>
      <c r="K31" s="53" t="s">
        <v>240</v>
      </c>
      <c r="L31" s="54" t="s">
        <v>616</v>
      </c>
      <c r="M31" s="75" t="s">
        <v>79</v>
      </c>
      <c r="N31" s="56" t="s">
        <v>115</v>
      </c>
      <c r="O31" s="155">
        <v>25</v>
      </c>
      <c r="P31" s="155" t="s">
        <v>435</v>
      </c>
      <c r="Q31" s="53"/>
    </row>
    <row r="32" spans="1:17" ht="12.75">
      <c r="A32" s="61"/>
      <c r="B32" s="61" t="s">
        <v>348</v>
      </c>
      <c r="C32" s="61" t="s">
        <v>679</v>
      </c>
      <c r="D32" s="128" t="s">
        <v>838</v>
      </c>
      <c r="E32" s="128" t="s">
        <v>839</v>
      </c>
      <c r="F32" s="61" t="s">
        <v>86</v>
      </c>
      <c r="G32" s="61"/>
      <c r="H32" s="128" t="s">
        <v>840</v>
      </c>
      <c r="I32" s="128" t="s">
        <v>837</v>
      </c>
      <c r="J32" s="61" t="s">
        <v>684</v>
      </c>
      <c r="K32" s="61" t="s">
        <v>356</v>
      </c>
      <c r="L32" s="66" t="s">
        <v>714</v>
      </c>
      <c r="M32" s="67"/>
      <c r="N32" s="62"/>
      <c r="O32" s="62"/>
      <c r="P32" s="62"/>
      <c r="Q32" s="66" t="s">
        <v>575</v>
      </c>
    </row>
    <row r="33" spans="1:24">
      <c r="A33" s="57"/>
      <c r="B33" s="57"/>
      <c r="C33" s="57"/>
      <c r="D33" s="57"/>
      <c r="E33" s="57"/>
      <c r="F33" s="57"/>
      <c r="G33" s="57"/>
      <c r="H33" s="57"/>
      <c r="I33" s="57"/>
      <c r="J33" s="57"/>
      <c r="K33" s="57"/>
      <c r="L33" s="57"/>
      <c r="M33" s="58"/>
      <c r="N33" s="58"/>
      <c r="O33" s="58"/>
      <c r="P33" s="58"/>
      <c r="Q33" s="72"/>
    </row>
    <row r="34" spans="1:24" ht="12.75">
      <c r="A34" s="203" t="s">
        <v>21</v>
      </c>
      <c r="B34" s="53" t="s">
        <v>189</v>
      </c>
      <c r="C34" s="53" t="s">
        <v>144</v>
      </c>
      <c r="D34" s="53" t="s">
        <v>190</v>
      </c>
      <c r="E34" s="53" t="s">
        <v>191</v>
      </c>
      <c r="F34" s="53" t="s">
        <v>99</v>
      </c>
      <c r="G34" s="53" t="s">
        <v>86</v>
      </c>
      <c r="H34" s="53" t="s">
        <v>192</v>
      </c>
      <c r="I34" s="53" t="s">
        <v>193</v>
      </c>
      <c r="J34" s="53" t="s">
        <v>194</v>
      </c>
      <c r="K34" s="53" t="s">
        <v>195</v>
      </c>
      <c r="L34" s="54" t="s">
        <v>196</v>
      </c>
      <c r="M34" s="55" t="s">
        <v>79</v>
      </c>
      <c r="N34" s="56" t="s">
        <v>115</v>
      </c>
      <c r="O34" s="155">
        <v>25</v>
      </c>
      <c r="P34" s="155" t="s">
        <v>435</v>
      </c>
      <c r="Q34" s="53"/>
    </row>
    <row r="35" spans="1:24" ht="12.75">
      <c r="A35" s="61"/>
      <c r="B35" s="61" t="s">
        <v>690</v>
      </c>
      <c r="C35" s="61" t="s">
        <v>691</v>
      </c>
      <c r="D35" s="61" t="s">
        <v>692</v>
      </c>
      <c r="E35" s="61" t="s">
        <v>21</v>
      </c>
      <c r="F35" s="61" t="s">
        <v>86</v>
      </c>
      <c r="G35" s="61"/>
      <c r="H35" s="61" t="s">
        <v>693</v>
      </c>
      <c r="I35" s="61" t="s">
        <v>694</v>
      </c>
      <c r="J35" s="65"/>
      <c r="K35" s="133" t="s">
        <v>695</v>
      </c>
      <c r="L35" s="66" t="s">
        <v>696</v>
      </c>
      <c r="M35" s="67"/>
      <c r="N35" s="62"/>
      <c r="O35" s="62"/>
      <c r="P35" s="62"/>
      <c r="Q35" s="61"/>
    </row>
    <row r="36" spans="1:24">
      <c r="A36" s="57"/>
      <c r="B36" s="57"/>
      <c r="C36" s="57"/>
      <c r="D36" s="57"/>
      <c r="E36" s="57"/>
      <c r="F36" s="57"/>
      <c r="G36" s="57"/>
      <c r="H36" s="57"/>
      <c r="I36" s="57"/>
      <c r="J36" s="57"/>
      <c r="K36" s="57"/>
      <c r="L36" s="57"/>
      <c r="M36" s="58"/>
      <c r="N36" s="58"/>
      <c r="O36" s="58"/>
      <c r="P36" s="58"/>
      <c r="Q36" s="72"/>
    </row>
    <row r="37" spans="1:24" ht="12.75">
      <c r="A37" s="203" t="s">
        <v>6</v>
      </c>
      <c r="B37" s="53" t="s">
        <v>658</v>
      </c>
      <c r="C37" s="53" t="s">
        <v>185</v>
      </c>
      <c r="D37" s="53" t="s">
        <v>659</v>
      </c>
      <c r="E37" s="53" t="s">
        <v>660</v>
      </c>
      <c r="F37" s="53" t="s">
        <v>78</v>
      </c>
      <c r="G37" s="53"/>
      <c r="H37" s="53" t="s">
        <v>661</v>
      </c>
      <c r="I37" s="53"/>
      <c r="J37" s="53"/>
      <c r="K37" s="53" t="s">
        <v>662</v>
      </c>
      <c r="L37" s="54" t="s">
        <v>514</v>
      </c>
      <c r="M37" s="75" t="s">
        <v>79</v>
      </c>
      <c r="N37" s="56" t="s">
        <v>115</v>
      </c>
      <c r="O37" s="155">
        <v>40</v>
      </c>
      <c r="P37" s="155" t="s">
        <v>435</v>
      </c>
      <c r="Q37" s="53"/>
      <c r="S37" s="42" t="s">
        <v>728</v>
      </c>
    </row>
    <row r="38" spans="1:24" ht="12.75">
      <c r="A38" s="76"/>
      <c r="B38" s="76"/>
      <c r="C38" s="76"/>
      <c r="D38" s="76"/>
      <c r="E38" s="76"/>
      <c r="F38" s="76"/>
      <c r="G38" s="76"/>
      <c r="H38" s="76"/>
      <c r="I38" s="76"/>
      <c r="J38" s="120"/>
      <c r="K38" s="76"/>
      <c r="L38" s="77" t="s">
        <v>663</v>
      </c>
      <c r="M38" s="121"/>
      <c r="N38" s="79"/>
      <c r="O38" s="98"/>
      <c r="P38" s="98"/>
      <c r="Q38" s="76"/>
    </row>
    <row r="39" spans="1:24" ht="12.75">
      <c r="A39" s="61"/>
      <c r="B39" s="61" t="s">
        <v>664</v>
      </c>
      <c r="C39" s="61" t="s">
        <v>665</v>
      </c>
      <c r="D39" s="61" t="s">
        <v>473</v>
      </c>
      <c r="E39" s="61" t="s">
        <v>666</v>
      </c>
      <c r="F39" s="61" t="s">
        <v>78</v>
      </c>
      <c r="G39" s="61"/>
      <c r="H39" s="61" t="s">
        <v>667</v>
      </c>
      <c r="I39" s="61"/>
      <c r="J39" s="61" t="s">
        <v>668</v>
      </c>
      <c r="K39" s="61" t="s">
        <v>669</v>
      </c>
      <c r="L39" s="66" t="s">
        <v>670</v>
      </c>
      <c r="M39" s="67"/>
      <c r="N39" s="62"/>
      <c r="O39" s="62"/>
      <c r="P39" s="62"/>
      <c r="Q39" s="61"/>
    </row>
    <row r="40" spans="1:24">
      <c r="A40" s="57"/>
      <c r="B40" s="57"/>
      <c r="C40" s="57"/>
      <c r="D40" s="57"/>
      <c r="E40" s="57"/>
      <c r="F40" s="57"/>
      <c r="G40" s="57"/>
      <c r="H40" s="57"/>
      <c r="I40" s="57"/>
      <c r="J40" s="57"/>
      <c r="K40" s="57"/>
      <c r="L40" s="57"/>
      <c r="M40" s="58"/>
      <c r="N40" s="58"/>
      <c r="O40" s="58"/>
      <c r="P40" s="58"/>
      <c r="Q40" s="72"/>
    </row>
    <row r="41" spans="1:24" ht="12.75">
      <c r="A41" s="203" t="s">
        <v>12</v>
      </c>
      <c r="B41" s="53" t="s">
        <v>808</v>
      </c>
      <c r="C41" s="53" t="s">
        <v>809</v>
      </c>
      <c r="D41" s="53"/>
      <c r="E41" s="53"/>
      <c r="F41" s="53"/>
      <c r="G41" s="53"/>
      <c r="H41" s="53"/>
      <c r="I41" s="53"/>
      <c r="J41" s="53"/>
      <c r="K41" s="53" t="s">
        <v>810</v>
      </c>
      <c r="L41" s="54" t="s">
        <v>811</v>
      </c>
      <c r="M41" s="75" t="s">
        <v>79</v>
      </c>
      <c r="N41" s="56" t="s">
        <v>79</v>
      </c>
      <c r="O41" s="158">
        <v>25</v>
      </c>
      <c r="P41" s="158" t="s">
        <v>435</v>
      </c>
      <c r="Q41" s="54"/>
    </row>
    <row r="42" spans="1:24" ht="12.75">
      <c r="A42" s="132"/>
      <c r="B42" s="76" t="s">
        <v>95</v>
      </c>
      <c r="C42" s="76" t="s">
        <v>814</v>
      </c>
      <c r="D42" s="76"/>
      <c r="E42" s="76"/>
      <c r="F42" s="76"/>
      <c r="G42" s="76"/>
      <c r="H42" s="76"/>
      <c r="I42" s="76"/>
      <c r="J42" s="76"/>
      <c r="K42" s="76" t="s">
        <v>813</v>
      </c>
      <c r="L42" s="77" t="s">
        <v>812</v>
      </c>
      <c r="M42" s="121"/>
      <c r="N42" s="79"/>
      <c r="O42" s="98"/>
      <c r="P42" s="98"/>
      <c r="Q42" s="77"/>
    </row>
    <row r="43" spans="1:24" ht="12.75">
      <c r="A43" s="76"/>
      <c r="B43" s="76"/>
      <c r="C43" s="76"/>
      <c r="D43" s="76"/>
      <c r="E43" s="76"/>
      <c r="F43" s="76"/>
      <c r="G43" s="76"/>
      <c r="H43" s="76"/>
      <c r="I43" s="76"/>
      <c r="J43" s="76"/>
      <c r="K43" s="76"/>
      <c r="L43" s="77"/>
      <c r="M43" s="78"/>
      <c r="N43" s="79"/>
      <c r="O43" s="79"/>
      <c r="P43" s="79"/>
      <c r="Q43" s="76"/>
    </row>
    <row r="44" spans="1:24" ht="12.75">
      <c r="A44" s="159"/>
      <c r="L44" s="162" t="s">
        <v>727</v>
      </c>
      <c r="M44" s="160"/>
      <c r="Q44" s="161"/>
    </row>
    <row r="45" spans="1:24">
      <c r="A45" s="94"/>
      <c r="B45" s="95"/>
      <c r="C45" s="95"/>
      <c r="D45" s="95"/>
      <c r="E45" s="95"/>
      <c r="F45" s="95"/>
      <c r="G45" s="95"/>
      <c r="H45" s="95"/>
      <c r="I45" s="95"/>
      <c r="J45" s="95"/>
      <c r="K45" s="95"/>
      <c r="L45" s="95"/>
      <c r="M45" s="96"/>
      <c r="N45" s="96"/>
      <c r="O45" s="96"/>
      <c r="P45" s="96"/>
      <c r="Q45" s="97"/>
    </row>
    <row r="46" spans="1:24" ht="15">
      <c r="A46" s="203" t="s">
        <v>125</v>
      </c>
      <c r="B46" s="118" t="s">
        <v>627</v>
      </c>
      <c r="C46" s="76" t="s">
        <v>628</v>
      </c>
      <c r="D46" s="118"/>
      <c r="E46" s="118"/>
      <c r="F46" s="118"/>
      <c r="G46" s="118"/>
      <c r="H46" s="76"/>
      <c r="I46" s="118"/>
      <c r="J46" s="118"/>
      <c r="K46" s="118" t="s">
        <v>632</v>
      </c>
      <c r="L46" s="77" t="s">
        <v>807</v>
      </c>
      <c r="M46" s="55" t="s">
        <v>79</v>
      </c>
      <c r="N46" s="56" t="s">
        <v>79</v>
      </c>
      <c r="O46" s="155">
        <v>40</v>
      </c>
      <c r="P46" s="155" t="s">
        <v>435</v>
      </c>
      <c r="Q46" s="130"/>
      <c r="S46" t="s">
        <v>801</v>
      </c>
      <c r="T46" t="s">
        <v>802</v>
      </c>
      <c r="U46" t="s">
        <v>803</v>
      </c>
      <c r="V46" t="s">
        <v>804</v>
      </c>
      <c r="W46" t="s">
        <v>805</v>
      </c>
      <c r="X46" t="s">
        <v>806</v>
      </c>
    </row>
    <row r="47" spans="1:24" ht="12.75">
      <c r="A47" s="76"/>
      <c r="B47" s="118" t="s">
        <v>833</v>
      </c>
      <c r="C47" s="76" t="s">
        <v>834</v>
      </c>
      <c r="D47" s="118"/>
      <c r="E47" s="118"/>
      <c r="F47" s="118"/>
      <c r="G47" s="118"/>
      <c r="H47" s="76"/>
      <c r="I47" s="118"/>
      <c r="J47" s="118"/>
      <c r="K47" s="118" t="s">
        <v>637</v>
      </c>
      <c r="L47" s="162" t="s">
        <v>832</v>
      </c>
      <c r="M47" s="78"/>
      <c r="N47" s="79"/>
      <c r="O47" s="98"/>
      <c r="P47" s="98"/>
      <c r="Q47" s="77"/>
    </row>
    <row r="48" spans="1:24" ht="12.75">
      <c r="A48" s="61"/>
      <c r="B48" s="83"/>
      <c r="C48" s="61"/>
      <c r="D48" s="84"/>
      <c r="E48" s="83"/>
      <c r="F48" s="61"/>
      <c r="G48" s="61"/>
      <c r="H48" s="84"/>
      <c r="I48" s="84"/>
      <c r="J48" s="61"/>
      <c r="K48" s="84"/>
      <c r="L48" s="81" t="s">
        <v>824</v>
      </c>
      <c r="M48" s="78"/>
      <c r="N48" s="79"/>
      <c r="O48" s="98"/>
      <c r="P48" s="98"/>
      <c r="Q48" s="77"/>
    </row>
    <row r="49" spans="1:19">
      <c r="A49" s="94"/>
      <c r="B49" s="95"/>
      <c r="C49" s="95"/>
      <c r="D49" s="95"/>
      <c r="E49" s="95"/>
      <c r="F49" s="95"/>
      <c r="G49" s="95"/>
      <c r="H49" s="95"/>
      <c r="I49" s="95"/>
      <c r="J49" s="95"/>
      <c r="K49" s="95"/>
      <c r="L49" s="95"/>
      <c r="M49" s="96"/>
      <c r="N49" s="96"/>
      <c r="O49" s="96"/>
      <c r="P49" s="96"/>
      <c r="Q49" s="97"/>
    </row>
    <row r="50" spans="1:19" ht="12.75">
      <c r="A50" s="203" t="s">
        <v>752</v>
      </c>
      <c r="B50" s="118" t="s">
        <v>753</v>
      </c>
      <c r="C50" s="76" t="s">
        <v>754</v>
      </c>
      <c r="D50" s="118" t="s">
        <v>755</v>
      </c>
      <c r="E50" s="118" t="s">
        <v>756</v>
      </c>
      <c r="F50" s="118" t="s">
        <v>757</v>
      </c>
      <c r="G50" s="118" t="s">
        <v>94</v>
      </c>
      <c r="H50" s="76" t="s">
        <v>758</v>
      </c>
      <c r="I50" s="118" t="s">
        <v>759</v>
      </c>
      <c r="J50" s="118"/>
      <c r="K50" s="118" t="s">
        <v>760</v>
      </c>
      <c r="L50" s="77" t="s">
        <v>761</v>
      </c>
      <c r="M50" s="55" t="s">
        <v>79</v>
      </c>
      <c r="N50" s="56" t="s">
        <v>79</v>
      </c>
      <c r="O50" s="155">
        <v>25</v>
      </c>
      <c r="P50" s="155" t="s">
        <v>435</v>
      </c>
      <c r="Q50" s="130"/>
      <c r="S50" s="42" t="s">
        <v>595</v>
      </c>
    </row>
    <row r="51" spans="1:19" ht="12.75">
      <c r="A51" s="76"/>
      <c r="B51" s="118" t="s">
        <v>762</v>
      </c>
      <c r="C51" s="76" t="s">
        <v>763</v>
      </c>
      <c r="D51" s="118" t="s">
        <v>764</v>
      </c>
      <c r="E51" s="118" t="s">
        <v>765</v>
      </c>
      <c r="F51" s="118" t="s">
        <v>766</v>
      </c>
      <c r="G51" s="118" t="s">
        <v>94</v>
      </c>
      <c r="H51" s="76" t="s">
        <v>767</v>
      </c>
      <c r="I51" s="118" t="s">
        <v>768</v>
      </c>
      <c r="J51" s="118"/>
      <c r="K51" s="118">
        <v>7771780363</v>
      </c>
      <c r="L51" s="77" t="s">
        <v>769</v>
      </c>
      <c r="M51" s="78"/>
      <c r="N51" s="79"/>
      <c r="O51" s="98"/>
      <c r="P51" s="98"/>
      <c r="Q51" s="77"/>
    </row>
    <row r="52" spans="1:19" ht="12.75">
      <c r="A52" s="61"/>
      <c r="B52" s="83"/>
      <c r="C52" s="61"/>
      <c r="D52" s="84"/>
      <c r="E52" s="83"/>
      <c r="F52" s="61"/>
      <c r="G52" s="61"/>
      <c r="H52" s="84"/>
      <c r="I52" s="84"/>
      <c r="J52" s="61"/>
      <c r="K52" s="84"/>
      <c r="L52" s="81"/>
      <c r="M52" s="78"/>
      <c r="N52" s="79"/>
      <c r="O52" s="98"/>
      <c r="P52" s="98"/>
      <c r="Q52" s="77"/>
    </row>
    <row r="53" spans="1:19">
      <c r="B53" s="1"/>
    </row>
    <row r="55" spans="1:19">
      <c r="B55" s="44"/>
    </row>
    <row r="57" spans="1:19">
      <c r="B57" s="1"/>
    </row>
    <row r="59" spans="1:19">
      <c r="C59" s="1"/>
    </row>
    <row r="61" spans="1:19">
      <c r="C61" s="1"/>
    </row>
    <row r="62" spans="1:19">
      <c r="C62" s="1"/>
    </row>
  </sheetData>
  <phoneticPr fontId="21" type="noConversion"/>
  <hyperlinks>
    <hyperlink ref="Q32" r:id="rId1"/>
    <hyperlink ref="Q23" r:id="rId2"/>
    <hyperlink ref="Q22" r:id="rId3"/>
    <hyperlink ref="L11" r:id="rId4" display="mcknightmmm@aol.com"/>
    <hyperlink ref="L34" r:id="rId5"/>
    <hyperlink ref="L26" r:id="rId6"/>
    <hyperlink ref="L19" r:id="rId7"/>
    <hyperlink ref="L22" r:id="rId8"/>
    <hyperlink ref="L32" r:id="rId9"/>
    <hyperlink ref="L25" r:id="rId10"/>
    <hyperlink ref="L44" r:id="rId11"/>
    <hyperlink ref="L31" r:id="rId12"/>
    <hyperlink ref="L41" r:id="rId13" display="dordieb@karen-earl.co.uk"/>
    <hyperlink ref="L4" r:id="rId14"/>
    <hyperlink ref="L8" r:id="rId15"/>
    <hyperlink ref="L35" r:id="rId16"/>
    <hyperlink ref="L10" r:id="rId17"/>
    <hyperlink ref="Q28" r:id="rId18"/>
    <hyperlink ref="Q7" r:id="rId19"/>
    <hyperlink ref="L51" r:id="rId20"/>
    <hyperlink ref="L50" r:id="rId21"/>
    <hyperlink ref="L23" r:id="rId22"/>
    <hyperlink ref="L16" r:id="rId23"/>
    <hyperlink ref="L29" r:id="rId24"/>
    <hyperlink ref="L28" r:id="rId25"/>
    <hyperlink ref="L20" r:id="rId26"/>
    <hyperlink ref="L46" r:id="rId27"/>
    <hyperlink ref="L13" r:id="rId28" tooltip="blocked::mailto:tilbury@lehs.org.uk" display="mailto:tilbury@lehs.org.uk"/>
    <hyperlink ref="L47" r:id="rId29" display="mailto:m.montagu@gmail.com"/>
    <hyperlink ref="L17" r:id="rId30" display="mailto:millymust@hotmail.com"/>
    <hyperlink ref="Q16" r:id="rId31" display="mailto:penny.delve@carrlyons.com"/>
  </hyperlinks>
  <pageMargins left="0.75" right="0.75" top="1" bottom="1" header="0.5" footer="0.5"/>
  <pageSetup paperSize="9" scale="41" orientation="landscape" r:id="rId32"/>
  <headerFooter alignWithMargins="0"/>
</worksheet>
</file>

<file path=xl/worksheets/sheet7.xml><?xml version="1.0" encoding="utf-8"?>
<worksheet xmlns="http://schemas.openxmlformats.org/spreadsheetml/2006/main" xmlns:r="http://schemas.openxmlformats.org/officeDocument/2006/relationships">
  <dimension ref="A1:X58"/>
  <sheetViews>
    <sheetView zoomScale="80" zoomScaleNormal="80" workbookViewId="0">
      <selection activeCell="C18" sqref="C18"/>
    </sheetView>
  </sheetViews>
  <sheetFormatPr defaultRowHeight="12"/>
  <cols>
    <col min="1" max="1" width="14.44140625" style="42" customWidth="1"/>
    <col min="2" max="2" width="9.77734375" style="42" bestFit="1" customWidth="1"/>
    <col min="3" max="3" width="12.44140625" style="42" customWidth="1"/>
    <col min="4" max="4" width="17.5546875" style="42" customWidth="1"/>
    <col min="5" max="5" width="15.21875" style="42" customWidth="1"/>
    <col min="6" max="6" width="13.88671875" style="42" customWidth="1"/>
    <col min="7" max="7" width="7" style="42" customWidth="1"/>
    <col min="8" max="8" width="8.21875" style="42" customWidth="1"/>
    <col min="9" max="9" width="10.44140625" style="42" customWidth="1"/>
    <col min="10" max="10" width="11" style="42" customWidth="1"/>
    <col min="11" max="11" width="10.77734375" style="42" customWidth="1"/>
    <col min="12" max="12" width="26.44140625" style="42" customWidth="1"/>
    <col min="13" max="13" width="5.33203125" style="43" customWidth="1"/>
    <col min="14" max="14" width="4" style="43" customWidth="1"/>
    <col min="15" max="16" width="6" style="43" customWidth="1"/>
    <col min="17" max="17" width="23.5546875" style="42" customWidth="1"/>
    <col min="18" max="16384" width="8.88671875" style="42"/>
  </cols>
  <sheetData>
    <row r="1" spans="1:24">
      <c r="E1" s="91">
        <v>2004</v>
      </c>
    </row>
    <row r="2" spans="1:24" ht="12.75" thickBot="1">
      <c r="A2" s="45" t="s">
        <v>62</v>
      </c>
      <c r="B2" s="45" t="s">
        <v>63</v>
      </c>
      <c r="C2" s="45" t="s">
        <v>64</v>
      </c>
      <c r="D2" s="45" t="s">
        <v>65</v>
      </c>
      <c r="E2" s="45" t="s">
        <v>66</v>
      </c>
      <c r="F2" s="45" t="s">
        <v>67</v>
      </c>
      <c r="G2" s="45" t="s">
        <v>68</v>
      </c>
      <c r="H2" s="45" t="s">
        <v>69</v>
      </c>
      <c r="I2" s="45" t="s">
        <v>70</v>
      </c>
      <c r="J2" s="45" t="s">
        <v>71</v>
      </c>
      <c r="K2" s="45" t="s">
        <v>72</v>
      </c>
      <c r="L2" s="45" t="s">
        <v>73</v>
      </c>
      <c r="M2" s="45" t="s">
        <v>153</v>
      </c>
      <c r="N2" s="45" t="s">
        <v>74</v>
      </c>
      <c r="O2" s="45" t="s">
        <v>75</v>
      </c>
      <c r="P2" s="45" t="s">
        <v>76</v>
      </c>
      <c r="Q2" s="45" t="s">
        <v>77</v>
      </c>
    </row>
    <row r="3" spans="1:24">
      <c r="A3" s="57"/>
      <c r="B3" s="57"/>
      <c r="C3" s="57"/>
      <c r="D3" s="57"/>
      <c r="E3" s="57"/>
      <c r="F3" s="57"/>
      <c r="G3" s="57"/>
      <c r="H3" s="57"/>
      <c r="I3" s="57"/>
      <c r="J3" s="57"/>
      <c r="K3" s="57"/>
      <c r="L3" s="57"/>
      <c r="M3" s="58"/>
      <c r="N3" s="58"/>
      <c r="O3" s="58"/>
      <c r="P3" s="58"/>
      <c r="Q3" s="59"/>
    </row>
    <row r="4" spans="1:24" ht="12.75">
      <c r="A4" s="203" t="s">
        <v>17</v>
      </c>
      <c r="B4" s="203" t="s">
        <v>277</v>
      </c>
      <c r="C4" s="203" t="s">
        <v>278</v>
      </c>
      <c r="D4" s="203" t="s">
        <v>687</v>
      </c>
      <c r="E4" s="203" t="s">
        <v>280</v>
      </c>
      <c r="F4" s="203"/>
      <c r="G4" s="203" t="s">
        <v>80</v>
      </c>
      <c r="H4" s="203" t="s">
        <v>688</v>
      </c>
      <c r="I4" s="203" t="s">
        <v>689</v>
      </c>
      <c r="J4" s="209" t="s">
        <v>61</v>
      </c>
      <c r="K4" s="203" t="s">
        <v>393</v>
      </c>
      <c r="L4" s="210" t="s">
        <v>531</v>
      </c>
      <c r="M4" s="211" t="s">
        <v>79</v>
      </c>
      <c r="N4" s="212" t="s">
        <v>79</v>
      </c>
      <c r="O4" s="213">
        <v>25</v>
      </c>
      <c r="P4" s="213" t="s">
        <v>435</v>
      </c>
      <c r="Q4" s="53"/>
    </row>
    <row r="5" spans="1:24" ht="15">
      <c r="A5" s="61"/>
      <c r="B5" s="214" t="s">
        <v>584</v>
      </c>
      <c r="C5" s="214" t="s">
        <v>215</v>
      </c>
      <c r="D5" s="214" t="s">
        <v>873</v>
      </c>
      <c r="E5" s="214" t="s">
        <v>874</v>
      </c>
      <c r="F5" s="214"/>
      <c r="G5" s="214" t="s">
        <v>80</v>
      </c>
      <c r="H5" s="231" t="s">
        <v>877</v>
      </c>
      <c r="I5" s="231" t="s">
        <v>876</v>
      </c>
      <c r="J5" s="232"/>
      <c r="K5" s="233" t="s">
        <v>875</v>
      </c>
      <c r="L5" s="215" t="s">
        <v>878</v>
      </c>
      <c r="M5" s="223"/>
      <c r="N5" s="224"/>
      <c r="O5" s="217"/>
      <c r="P5" s="217"/>
      <c r="Q5" s="61"/>
    </row>
    <row r="6" spans="1:24">
      <c r="A6" s="57"/>
      <c r="B6" s="57"/>
      <c r="C6" s="57"/>
      <c r="D6" s="57"/>
      <c r="E6" s="57"/>
      <c r="F6" s="57"/>
      <c r="G6" s="57"/>
      <c r="H6" s="57"/>
      <c r="I6" s="57"/>
      <c r="J6" s="69"/>
      <c r="K6" s="57"/>
      <c r="L6" s="70"/>
      <c r="M6" s="71"/>
      <c r="N6" s="58"/>
      <c r="O6" s="58"/>
      <c r="P6" s="58"/>
      <c r="Q6" s="97"/>
    </row>
    <row r="7" spans="1:24" ht="12.75">
      <c r="A7" s="203" t="s">
        <v>3</v>
      </c>
      <c r="B7" s="203" t="s">
        <v>147</v>
      </c>
      <c r="C7" s="203" t="s">
        <v>394</v>
      </c>
      <c r="D7" s="203" t="s">
        <v>860</v>
      </c>
      <c r="E7" s="203" t="s">
        <v>861</v>
      </c>
      <c r="F7" s="203" t="s">
        <v>83</v>
      </c>
      <c r="G7" s="203"/>
      <c r="H7" s="203" t="s">
        <v>862</v>
      </c>
      <c r="I7" s="209" t="s">
        <v>863</v>
      </c>
      <c r="J7" s="203"/>
      <c r="K7" s="203" t="s">
        <v>400</v>
      </c>
      <c r="L7" s="210" t="s">
        <v>402</v>
      </c>
      <c r="M7" s="211" t="s">
        <v>79</v>
      </c>
      <c r="N7" s="212" t="s">
        <v>79</v>
      </c>
      <c r="O7" s="213">
        <v>25</v>
      </c>
      <c r="P7" s="213" t="s">
        <v>525</v>
      </c>
      <c r="Q7" s="210" t="s">
        <v>745</v>
      </c>
    </row>
    <row r="8" spans="1:24" ht="12.75">
      <c r="A8" s="222"/>
      <c r="B8" s="222" t="s">
        <v>935</v>
      </c>
      <c r="C8" s="222" t="s">
        <v>936</v>
      </c>
      <c r="D8" s="222"/>
      <c r="E8" s="222"/>
      <c r="F8" s="222"/>
      <c r="G8" s="222"/>
      <c r="H8" s="222"/>
      <c r="I8" s="243"/>
      <c r="J8" s="222"/>
      <c r="K8" s="222"/>
      <c r="L8" s="237" t="s">
        <v>937</v>
      </c>
      <c r="M8" s="223"/>
      <c r="N8" s="224"/>
      <c r="O8" s="225"/>
      <c r="P8" s="225"/>
      <c r="Q8" s="237"/>
    </row>
    <row r="9" spans="1:24" ht="12.75">
      <c r="A9" s="61"/>
      <c r="B9" s="214" t="s">
        <v>532</v>
      </c>
      <c r="C9" s="214" t="s">
        <v>533</v>
      </c>
      <c r="D9" s="214" t="s">
        <v>742</v>
      </c>
      <c r="E9" s="214" t="s">
        <v>157</v>
      </c>
      <c r="F9" s="214"/>
      <c r="G9" s="214"/>
      <c r="H9" s="214" t="s">
        <v>743</v>
      </c>
      <c r="I9" s="214" t="s">
        <v>744</v>
      </c>
      <c r="J9" s="214"/>
      <c r="K9" s="214" t="s">
        <v>539</v>
      </c>
      <c r="L9" s="215" t="s">
        <v>540</v>
      </c>
      <c r="M9" s="223"/>
      <c r="N9" s="224"/>
      <c r="O9" s="225"/>
      <c r="P9" s="225"/>
      <c r="Q9" s="214"/>
    </row>
    <row r="10" spans="1:24" ht="12.75">
      <c r="A10" s="57"/>
      <c r="B10" s="57"/>
      <c r="C10" s="57"/>
      <c r="D10" s="57"/>
      <c r="E10" s="57"/>
      <c r="F10" s="57"/>
      <c r="G10" s="57"/>
      <c r="H10" s="57"/>
      <c r="I10" s="57"/>
      <c r="J10" s="69"/>
      <c r="K10" s="57"/>
      <c r="L10" s="70"/>
      <c r="M10" s="71"/>
      <c r="N10" s="58"/>
      <c r="O10" s="58"/>
      <c r="P10" s="58"/>
      <c r="Q10" s="72"/>
      <c r="R10" s="42" t="s">
        <v>740</v>
      </c>
      <c r="S10" s="12" t="s">
        <v>721</v>
      </c>
      <c r="T10" s="12" t="s">
        <v>722</v>
      </c>
      <c r="U10" s="12" t="s">
        <v>723</v>
      </c>
      <c r="V10" s="12" t="s">
        <v>724</v>
      </c>
      <c r="W10" s="12" t="s">
        <v>725</v>
      </c>
      <c r="X10" s="12" t="s">
        <v>726</v>
      </c>
    </row>
    <row r="11" spans="1:24" ht="12.75">
      <c r="A11" s="203" t="s">
        <v>15</v>
      </c>
      <c r="B11" s="203" t="s">
        <v>147</v>
      </c>
      <c r="C11" s="203" t="s">
        <v>868</v>
      </c>
      <c r="D11" s="203" t="s">
        <v>869</v>
      </c>
      <c r="E11" s="203" t="s">
        <v>870</v>
      </c>
      <c r="F11" s="203" t="s">
        <v>78</v>
      </c>
      <c r="G11" s="203"/>
      <c r="H11" s="203" t="s">
        <v>871</v>
      </c>
      <c r="I11" s="203">
        <v>2074955713</v>
      </c>
      <c r="J11" s="203"/>
      <c r="K11" s="209" t="s">
        <v>872</v>
      </c>
      <c r="L11" s="210" t="s">
        <v>656</v>
      </c>
      <c r="M11" s="211" t="s">
        <v>79</v>
      </c>
      <c r="N11" s="212" t="s">
        <v>79</v>
      </c>
      <c r="O11" s="213">
        <v>40</v>
      </c>
      <c r="P11" s="213" t="s">
        <v>525</v>
      </c>
      <c r="Q11" s="203"/>
    </row>
    <row r="12" spans="1:24" ht="12.75">
      <c r="A12" s="61"/>
      <c r="B12" s="214" t="s">
        <v>511</v>
      </c>
      <c r="C12" s="214" t="s">
        <v>746</v>
      </c>
      <c r="D12" s="214" t="s">
        <v>747</v>
      </c>
      <c r="E12" s="214" t="s">
        <v>748</v>
      </c>
      <c r="F12" s="214" t="s">
        <v>749</v>
      </c>
      <c r="G12" s="214"/>
      <c r="H12" s="214" t="s">
        <v>750</v>
      </c>
      <c r="I12" s="214">
        <v>2087788945</v>
      </c>
      <c r="J12" s="214"/>
      <c r="K12" s="214" t="s">
        <v>751</v>
      </c>
      <c r="L12" s="215" t="s">
        <v>657</v>
      </c>
      <c r="M12" s="223"/>
      <c r="N12" s="224"/>
      <c r="O12" s="217"/>
      <c r="P12" s="225"/>
      <c r="Q12" s="214"/>
    </row>
    <row r="13" spans="1:24">
      <c r="A13" s="57"/>
      <c r="B13" s="57"/>
      <c r="C13" s="57"/>
      <c r="D13" s="57"/>
      <c r="E13" s="57"/>
      <c r="F13" s="57"/>
      <c r="G13" s="57"/>
      <c r="H13" s="57"/>
      <c r="I13" s="57"/>
      <c r="J13" s="57"/>
      <c r="K13" s="57"/>
      <c r="L13" s="57"/>
      <c r="M13" s="58"/>
      <c r="N13" s="58"/>
      <c r="O13" s="58"/>
      <c r="P13" s="58"/>
      <c r="Q13" s="72"/>
    </row>
    <row r="14" spans="1:24" ht="12.75">
      <c r="A14" s="203" t="s">
        <v>8</v>
      </c>
      <c r="B14" s="203" t="s">
        <v>164</v>
      </c>
      <c r="C14" s="203" t="s">
        <v>818</v>
      </c>
      <c r="D14" s="203"/>
      <c r="E14" s="203"/>
      <c r="F14" s="203"/>
      <c r="G14" s="203"/>
      <c r="H14" s="203"/>
      <c r="I14" s="203">
        <v>1276407110</v>
      </c>
      <c r="J14" s="203"/>
      <c r="K14" s="203">
        <v>7812603294</v>
      </c>
      <c r="L14" s="221" t="s">
        <v>823</v>
      </c>
      <c r="M14" s="211" t="s">
        <v>79</v>
      </c>
      <c r="N14" s="212" t="s">
        <v>79</v>
      </c>
      <c r="O14" s="213">
        <v>40</v>
      </c>
      <c r="P14" s="213" t="s">
        <v>435</v>
      </c>
      <c r="Q14" s="54" t="s">
        <v>820</v>
      </c>
      <c r="S14" s="205" t="s">
        <v>916</v>
      </c>
      <c r="T14" s="205" t="s">
        <v>828</v>
      </c>
      <c r="U14" s="205" t="s">
        <v>917</v>
      </c>
      <c r="V14" s="205" t="s">
        <v>829</v>
      </c>
      <c r="W14" s="205" t="s">
        <v>830</v>
      </c>
      <c r="X14" s="205" t="s">
        <v>831</v>
      </c>
    </row>
    <row r="15" spans="1:24" ht="12.75">
      <c r="A15" s="61"/>
      <c r="B15" s="214" t="s">
        <v>184</v>
      </c>
      <c r="C15" s="214" t="s">
        <v>897</v>
      </c>
      <c r="D15" s="214"/>
      <c r="E15" s="214"/>
      <c r="F15" s="214"/>
      <c r="G15" s="214"/>
      <c r="H15" s="214"/>
      <c r="I15" s="214"/>
      <c r="J15" s="232"/>
      <c r="K15" s="232" t="s">
        <v>914</v>
      </c>
      <c r="L15" s="215" t="s">
        <v>915</v>
      </c>
      <c r="M15" s="223"/>
      <c r="N15" s="224"/>
      <c r="O15" s="217"/>
      <c r="P15" s="217"/>
      <c r="Q15" s="61"/>
    </row>
    <row r="16" spans="1:24">
      <c r="A16" s="57"/>
      <c r="B16" s="57"/>
      <c r="C16" s="57"/>
      <c r="D16" s="57"/>
      <c r="E16" s="57"/>
      <c r="F16" s="57"/>
      <c r="G16" s="57"/>
      <c r="H16" s="57"/>
      <c r="I16" s="57"/>
      <c r="J16" s="57"/>
      <c r="K16" s="57"/>
      <c r="L16" s="70"/>
      <c r="M16" s="71"/>
      <c r="N16" s="58"/>
      <c r="O16" s="58"/>
      <c r="P16" s="58"/>
      <c r="Q16" s="72"/>
      <c r="T16" s="80"/>
    </row>
    <row r="17" spans="1:19" ht="15">
      <c r="A17" s="203" t="s">
        <v>19</v>
      </c>
      <c r="B17" s="218" t="s">
        <v>850</v>
      </c>
      <c r="C17" s="219" t="s">
        <v>849</v>
      </c>
      <c r="D17" s="218" t="s">
        <v>847</v>
      </c>
      <c r="E17" s="203" t="s">
        <v>78</v>
      </c>
      <c r="F17" s="203"/>
      <c r="G17" s="203"/>
      <c r="H17" s="218" t="s">
        <v>848</v>
      </c>
      <c r="I17" s="219"/>
      <c r="J17" s="203"/>
      <c r="K17" s="220" t="s">
        <v>856</v>
      </c>
      <c r="L17" s="221" t="s">
        <v>844</v>
      </c>
      <c r="M17" s="211" t="s">
        <v>79</v>
      </c>
      <c r="N17" s="212" t="s">
        <v>79</v>
      </c>
      <c r="O17" s="213">
        <v>25</v>
      </c>
      <c r="P17" s="213" t="s">
        <v>525</v>
      </c>
      <c r="Q17" s="221"/>
    </row>
    <row r="18" spans="1:19" ht="15">
      <c r="A18" s="76"/>
      <c r="B18" s="222" t="s">
        <v>851</v>
      </c>
      <c r="C18" s="222" t="s">
        <v>852</v>
      </c>
      <c r="D18" s="218" t="s">
        <v>853</v>
      </c>
      <c r="E18" s="218" t="s">
        <v>854</v>
      </c>
      <c r="F18" s="222" t="s">
        <v>78</v>
      </c>
      <c r="G18" s="222"/>
      <c r="H18" s="218" t="s">
        <v>855</v>
      </c>
      <c r="I18" s="218" t="s">
        <v>857</v>
      </c>
      <c r="J18" s="222"/>
      <c r="K18" s="220" t="s">
        <v>859</v>
      </c>
      <c r="L18" s="221" t="s">
        <v>858</v>
      </c>
      <c r="M18" s="223"/>
      <c r="N18" s="224"/>
      <c r="O18" s="225"/>
      <c r="P18" s="225"/>
      <c r="Q18" s="222"/>
    </row>
    <row r="19" spans="1:19">
      <c r="A19" s="94"/>
      <c r="B19" s="95"/>
      <c r="C19" s="95"/>
      <c r="D19" s="95"/>
      <c r="E19" s="95"/>
      <c r="F19" s="95"/>
      <c r="G19" s="95"/>
      <c r="H19" s="95"/>
      <c r="I19" s="95"/>
      <c r="J19" s="95"/>
      <c r="K19" s="95"/>
      <c r="L19" s="99"/>
      <c r="M19" s="100"/>
      <c r="N19" s="96"/>
      <c r="O19" s="96"/>
      <c r="P19" s="96"/>
      <c r="Q19" s="97"/>
    </row>
    <row r="20" spans="1:19" ht="12.75">
      <c r="A20" s="203" t="s">
        <v>39</v>
      </c>
      <c r="B20" s="214" t="s">
        <v>706</v>
      </c>
      <c r="C20" s="214" t="s">
        <v>707</v>
      </c>
      <c r="D20" s="214" t="s">
        <v>708</v>
      </c>
      <c r="E20" s="214" t="s">
        <v>709</v>
      </c>
      <c r="F20" s="214" t="s">
        <v>78</v>
      </c>
      <c r="G20" s="214"/>
      <c r="H20" s="214" t="s">
        <v>710</v>
      </c>
      <c r="I20" s="214"/>
      <c r="J20" s="214"/>
      <c r="K20" s="214" t="s">
        <v>711</v>
      </c>
      <c r="L20" s="215" t="s">
        <v>825</v>
      </c>
      <c r="M20" s="226" t="s">
        <v>79</v>
      </c>
      <c r="N20" s="212" t="s">
        <v>79</v>
      </c>
      <c r="O20" s="213">
        <v>25</v>
      </c>
      <c r="P20" s="213" t="s">
        <v>526</v>
      </c>
      <c r="Q20" s="210"/>
    </row>
    <row r="21" spans="1:19" ht="12.75">
      <c r="A21" s="61"/>
      <c r="B21" s="219" t="s">
        <v>459</v>
      </c>
      <c r="C21" s="219" t="s">
        <v>797</v>
      </c>
      <c r="D21" s="219"/>
      <c r="E21" s="219"/>
      <c r="F21" s="219"/>
      <c r="G21" s="219"/>
      <c r="H21" s="219"/>
      <c r="I21" s="219" t="s">
        <v>798</v>
      </c>
      <c r="J21" s="219"/>
      <c r="K21" s="219" t="s">
        <v>799</v>
      </c>
      <c r="L21" s="227" t="s">
        <v>800</v>
      </c>
      <c r="M21" s="228"/>
      <c r="N21" s="217"/>
      <c r="O21" s="217"/>
      <c r="P21" s="217"/>
      <c r="Q21" s="229"/>
    </row>
    <row r="22" spans="1:19">
      <c r="A22" s="57"/>
      <c r="B22" s="57"/>
      <c r="C22" s="57"/>
      <c r="D22" s="57"/>
      <c r="E22" s="57"/>
      <c r="F22" s="57"/>
      <c r="G22" s="57"/>
      <c r="H22" s="57"/>
      <c r="I22" s="57"/>
      <c r="J22" s="57"/>
      <c r="K22" s="57"/>
      <c r="L22" s="57"/>
      <c r="M22" s="58"/>
      <c r="N22" s="58"/>
      <c r="O22" s="58"/>
      <c r="P22" s="58"/>
      <c r="Q22" s="72"/>
    </row>
    <row r="23" spans="1:19" ht="12.75">
      <c r="A23" s="203" t="s">
        <v>10</v>
      </c>
      <c r="B23" s="203" t="s">
        <v>864</v>
      </c>
      <c r="C23" s="203" t="s">
        <v>198</v>
      </c>
      <c r="D23" s="203"/>
      <c r="E23" s="203"/>
      <c r="F23" s="203"/>
      <c r="G23" s="203"/>
      <c r="H23" s="203"/>
      <c r="I23" s="203"/>
      <c r="J23" s="203"/>
      <c r="K23" s="209" t="s">
        <v>866</v>
      </c>
      <c r="L23" s="210" t="s">
        <v>867</v>
      </c>
      <c r="M23" s="226" t="s">
        <v>79</v>
      </c>
      <c r="N23" s="212" t="s">
        <v>79</v>
      </c>
      <c r="O23" s="213">
        <v>25</v>
      </c>
      <c r="P23" s="213" t="s">
        <v>526</v>
      </c>
      <c r="Q23" s="162" t="s">
        <v>918</v>
      </c>
    </row>
    <row r="24" spans="1:19" ht="12.75">
      <c r="A24" s="61"/>
      <c r="B24" s="214" t="s">
        <v>865</v>
      </c>
      <c r="C24" s="214" t="s">
        <v>773</v>
      </c>
      <c r="D24" s="214" t="s">
        <v>774</v>
      </c>
      <c r="E24" s="214" t="s">
        <v>775</v>
      </c>
      <c r="F24" s="214" t="s">
        <v>776</v>
      </c>
      <c r="G24" s="214" t="s">
        <v>94</v>
      </c>
      <c r="H24" s="214" t="s">
        <v>777</v>
      </c>
      <c r="I24" s="214" t="s">
        <v>778</v>
      </c>
      <c r="J24" s="214"/>
      <c r="K24" s="230" t="s">
        <v>779</v>
      </c>
      <c r="L24" s="215" t="s">
        <v>780</v>
      </c>
      <c r="M24" s="228"/>
      <c r="N24" s="217"/>
      <c r="O24" s="217"/>
      <c r="P24" s="217"/>
      <c r="Q24" s="215"/>
    </row>
    <row r="25" spans="1:19" ht="15">
      <c r="A25" s="57"/>
      <c r="B25" s="57"/>
      <c r="C25" s="57"/>
      <c r="D25" s="57"/>
      <c r="E25" s="57"/>
      <c r="F25" s="57"/>
      <c r="G25" s="57"/>
      <c r="H25" s="57"/>
      <c r="I25" s="57"/>
      <c r="J25" s="57"/>
      <c r="K25"/>
      <c r="L25" s="57"/>
      <c r="M25" s="58"/>
      <c r="N25" s="58"/>
      <c r="O25" s="58"/>
      <c r="P25" s="58"/>
      <c r="Q25" s="72"/>
    </row>
    <row r="26" spans="1:19" ht="12.75">
      <c r="A26" s="203" t="s">
        <v>114</v>
      </c>
      <c r="B26" s="203" t="s">
        <v>87</v>
      </c>
      <c r="C26" s="203" t="s">
        <v>437</v>
      </c>
      <c r="D26" s="203" t="s">
        <v>270</v>
      </c>
      <c r="E26" s="203" t="s">
        <v>271</v>
      </c>
      <c r="F26" s="203"/>
      <c r="G26" s="203" t="s">
        <v>92</v>
      </c>
      <c r="H26" s="203" t="s">
        <v>272</v>
      </c>
      <c r="I26" s="203" t="s">
        <v>273</v>
      </c>
      <c r="J26" s="209" t="s">
        <v>61</v>
      </c>
      <c r="K26" s="203"/>
      <c r="L26" s="210" t="s">
        <v>274</v>
      </c>
      <c r="M26" s="211" t="s">
        <v>79</v>
      </c>
      <c r="N26" s="212" t="s">
        <v>79</v>
      </c>
      <c r="O26" s="213">
        <v>25</v>
      </c>
      <c r="P26" s="213" t="s">
        <v>435</v>
      </c>
      <c r="Q26" s="210"/>
    </row>
    <row r="27" spans="1:19" ht="12.75">
      <c r="A27" s="61"/>
      <c r="B27" s="214" t="s">
        <v>785</v>
      </c>
      <c r="C27" s="214" t="s">
        <v>786</v>
      </c>
      <c r="D27" s="214" t="s">
        <v>787</v>
      </c>
      <c r="E27" s="214" t="s">
        <v>559</v>
      </c>
      <c r="F27" s="214"/>
      <c r="G27" s="214" t="s">
        <v>94</v>
      </c>
      <c r="H27" s="214"/>
      <c r="I27" s="214" t="s">
        <v>788</v>
      </c>
      <c r="J27" s="214"/>
      <c r="K27" s="214" t="s">
        <v>789</v>
      </c>
      <c r="L27" s="215" t="s">
        <v>790</v>
      </c>
      <c r="M27" s="216"/>
      <c r="N27" s="217"/>
      <c r="O27" s="217"/>
      <c r="P27" s="217"/>
      <c r="Q27" s="214"/>
    </row>
    <row r="28" spans="1:19">
      <c r="A28" s="57"/>
      <c r="B28" s="57"/>
      <c r="C28" s="57"/>
      <c r="D28" s="57"/>
      <c r="E28" s="57"/>
      <c r="F28" s="57"/>
      <c r="G28" s="57"/>
      <c r="H28" s="57"/>
      <c r="I28" s="57"/>
      <c r="J28" s="57"/>
      <c r="K28" s="57"/>
      <c r="L28" s="57"/>
      <c r="M28" s="58"/>
      <c r="N28" s="58"/>
      <c r="O28" s="58"/>
      <c r="P28" s="58"/>
      <c r="Q28" s="72"/>
    </row>
    <row r="29" spans="1:19" ht="15">
      <c r="A29" s="203" t="s">
        <v>5</v>
      </c>
      <c r="B29" s="203" t="s">
        <v>96</v>
      </c>
      <c r="C29" s="203" t="s">
        <v>97</v>
      </c>
      <c r="D29" s="203" t="s">
        <v>891</v>
      </c>
      <c r="E29" s="203" t="s">
        <v>892</v>
      </c>
      <c r="F29" s="203" t="s">
        <v>98</v>
      </c>
      <c r="G29" s="203" t="s">
        <v>88</v>
      </c>
      <c r="H29" s="203" t="s">
        <v>893</v>
      </c>
      <c r="I29" s="203">
        <v>2076092277</v>
      </c>
      <c r="J29" s="203"/>
      <c r="K29" s="203" t="s">
        <v>240</v>
      </c>
      <c r="L29" s="210" t="s">
        <v>894</v>
      </c>
      <c r="M29" s="211" t="s">
        <v>79</v>
      </c>
      <c r="N29" s="212" t="s">
        <v>79</v>
      </c>
      <c r="O29" s="213">
        <v>25</v>
      </c>
      <c r="P29" s="213" t="s">
        <v>435</v>
      </c>
      <c r="Q29" s="53"/>
      <c r="S29"/>
    </row>
    <row r="30" spans="1:19" ht="15">
      <c r="A30" s="61"/>
      <c r="B30" s="214" t="s">
        <v>348</v>
      </c>
      <c r="C30" s="214" t="s">
        <v>679</v>
      </c>
      <c r="D30" s="230" t="s">
        <v>838</v>
      </c>
      <c r="E30" s="230" t="s">
        <v>839</v>
      </c>
      <c r="F30" s="214" t="s">
        <v>86</v>
      </c>
      <c r="G30" s="214"/>
      <c r="H30" s="230" t="s">
        <v>840</v>
      </c>
      <c r="I30" s="230" t="s">
        <v>837</v>
      </c>
      <c r="J30" s="214" t="s">
        <v>684</v>
      </c>
      <c r="K30" s="214" t="s">
        <v>356</v>
      </c>
      <c r="L30" s="215" t="s">
        <v>714</v>
      </c>
      <c r="M30" s="216"/>
      <c r="N30" s="217"/>
      <c r="O30" s="217"/>
      <c r="P30" s="217"/>
      <c r="Q30" s="66" t="s">
        <v>575</v>
      </c>
      <c r="S30"/>
    </row>
    <row r="31" spans="1:19" ht="15">
      <c r="A31" s="57"/>
      <c r="B31" s="57"/>
      <c r="C31" s="57"/>
      <c r="D31" s="57"/>
      <c r="E31" s="57"/>
      <c r="F31" s="57"/>
      <c r="G31" s="57"/>
      <c r="H31" s="57"/>
      <c r="I31" s="57"/>
      <c r="J31" s="57"/>
      <c r="K31" s="57"/>
      <c r="L31" s="57"/>
      <c r="M31" s="58"/>
      <c r="N31" s="58"/>
      <c r="O31" s="58"/>
      <c r="P31" s="58"/>
      <c r="Q31" s="72"/>
      <c r="S31"/>
    </row>
    <row r="32" spans="1:19" ht="15">
      <c r="A32" s="203" t="s">
        <v>21</v>
      </c>
      <c r="B32" s="203" t="s">
        <v>931</v>
      </c>
      <c r="C32" s="203" t="s">
        <v>932</v>
      </c>
      <c r="D32" s="203"/>
      <c r="E32" s="203"/>
      <c r="F32" s="203"/>
      <c r="G32" s="203"/>
      <c r="H32" s="203"/>
      <c r="I32" s="203"/>
      <c r="J32" s="203"/>
      <c r="K32" s="203" t="s">
        <v>933</v>
      </c>
      <c r="L32" s="210" t="s">
        <v>934</v>
      </c>
      <c r="M32" s="211" t="s">
        <v>79</v>
      </c>
      <c r="N32" s="212" t="s">
        <v>79</v>
      </c>
      <c r="O32" s="213">
        <v>25</v>
      </c>
      <c r="P32" s="213" t="s">
        <v>435</v>
      </c>
      <c r="Q32" s="53"/>
      <c r="S32"/>
    </row>
    <row r="33" spans="1:24" ht="15">
      <c r="A33" s="61"/>
      <c r="B33" s="214" t="s">
        <v>690</v>
      </c>
      <c r="C33" s="214" t="s">
        <v>691</v>
      </c>
      <c r="D33" s="214" t="s">
        <v>692</v>
      </c>
      <c r="E33" s="214" t="s">
        <v>21</v>
      </c>
      <c r="F33" s="214" t="s">
        <v>86</v>
      </c>
      <c r="G33" s="214"/>
      <c r="H33" s="214" t="s">
        <v>693</v>
      </c>
      <c r="I33" s="214" t="s">
        <v>694</v>
      </c>
      <c r="J33" s="232"/>
      <c r="K33" s="242" t="s">
        <v>695</v>
      </c>
      <c r="L33" s="215" t="s">
        <v>696</v>
      </c>
      <c r="M33" s="216"/>
      <c r="N33" s="217"/>
      <c r="O33" s="217"/>
      <c r="P33" s="217"/>
      <c r="Q33" s="61"/>
      <c r="S33"/>
    </row>
    <row r="34" spans="1:24" ht="15">
      <c r="A34" s="57"/>
      <c r="B34" s="57"/>
      <c r="C34" s="57"/>
      <c r="D34" s="57"/>
      <c r="E34" s="57"/>
      <c r="F34" s="57"/>
      <c r="G34" s="57"/>
      <c r="H34" s="57"/>
      <c r="I34" s="57"/>
      <c r="J34" s="57"/>
      <c r="K34" s="57"/>
      <c r="L34" s="57"/>
      <c r="M34" s="58"/>
      <c r="N34" s="58"/>
      <c r="O34" s="58"/>
      <c r="P34" s="58"/>
      <c r="Q34" s="72"/>
      <c r="S34"/>
    </row>
    <row r="35" spans="1:24" ht="15">
      <c r="A35" s="203" t="s">
        <v>6</v>
      </c>
      <c r="B35" s="203" t="s">
        <v>925</v>
      </c>
      <c r="C35" s="203" t="s">
        <v>926</v>
      </c>
      <c r="D35" s="203"/>
      <c r="E35" s="203"/>
      <c r="F35" s="203"/>
      <c r="G35" s="203"/>
      <c r="H35" s="203"/>
      <c r="I35" s="203"/>
      <c r="J35" s="203"/>
      <c r="K35" s="203" t="s">
        <v>929</v>
      </c>
      <c r="L35" s="210" t="s">
        <v>927</v>
      </c>
      <c r="M35" s="211" t="s">
        <v>79</v>
      </c>
      <c r="N35" s="212" t="s">
        <v>79</v>
      </c>
      <c r="O35" s="213">
        <v>40</v>
      </c>
      <c r="P35" s="213" t="s">
        <v>435</v>
      </c>
      <c r="Q35" s="53"/>
      <c r="S35" t="s">
        <v>919</v>
      </c>
      <c r="T35" t="s">
        <v>920</v>
      </c>
      <c r="U35" t="s">
        <v>921</v>
      </c>
      <c r="V35" t="s">
        <v>922</v>
      </c>
      <c r="W35" t="s">
        <v>923</v>
      </c>
      <c r="X35" t="s">
        <v>924</v>
      </c>
    </row>
    <row r="36" spans="1:24" ht="12.75">
      <c r="A36" s="76"/>
      <c r="B36" s="222"/>
      <c r="C36" s="222"/>
      <c r="D36" s="222"/>
      <c r="E36" s="222"/>
      <c r="F36" s="222"/>
      <c r="G36" s="222"/>
      <c r="H36" s="222"/>
      <c r="I36" s="222"/>
      <c r="J36" s="243"/>
      <c r="K36" s="222" t="s">
        <v>930</v>
      </c>
      <c r="L36" s="237" t="s">
        <v>928</v>
      </c>
      <c r="M36" s="216"/>
      <c r="N36" s="217"/>
      <c r="O36" s="217"/>
      <c r="P36" s="217"/>
      <c r="Q36" s="76"/>
    </row>
    <row r="37" spans="1:24">
      <c r="A37" s="94"/>
      <c r="B37" s="95"/>
      <c r="C37" s="95"/>
      <c r="D37" s="95"/>
      <c r="E37" s="95"/>
      <c r="F37" s="95"/>
      <c r="G37" s="95"/>
      <c r="H37" s="95"/>
      <c r="I37" s="95"/>
      <c r="J37" s="95"/>
      <c r="K37" s="95"/>
      <c r="L37" s="95"/>
      <c r="M37" s="96"/>
      <c r="N37" s="96"/>
      <c r="O37" s="96"/>
      <c r="P37" s="96"/>
      <c r="Q37" s="97"/>
    </row>
    <row r="38" spans="1:24" ht="15">
      <c r="A38" s="203" t="s">
        <v>899</v>
      </c>
      <c r="B38" s="235" t="s">
        <v>232</v>
      </c>
      <c r="C38" s="222" t="s">
        <v>900</v>
      </c>
      <c r="D38" s="235" t="s">
        <v>901</v>
      </c>
      <c r="E38" s="235" t="s">
        <v>902</v>
      </c>
      <c r="F38" s="235" t="s">
        <v>903</v>
      </c>
      <c r="G38" s="235"/>
      <c r="H38" s="222" t="s">
        <v>904</v>
      </c>
      <c r="I38" s="235"/>
      <c r="J38" s="236">
        <v>1189391166</v>
      </c>
      <c r="K38" s="236">
        <v>7718045396</v>
      </c>
      <c r="L38" s="237" t="s">
        <v>938</v>
      </c>
      <c r="M38" s="211" t="s">
        <v>79</v>
      </c>
      <c r="N38" s="212" t="s">
        <v>79</v>
      </c>
      <c r="O38" s="213">
        <v>25</v>
      </c>
      <c r="P38" s="213" t="s">
        <v>435</v>
      </c>
      <c r="Q38" s="130"/>
      <c r="S38" s="163"/>
      <c r="T38" s="163"/>
      <c r="U38" s="163"/>
      <c r="V38" s="163"/>
      <c r="W38" s="163"/>
      <c r="X38" s="163"/>
    </row>
    <row r="39" spans="1:24" ht="12.75">
      <c r="A39" s="76"/>
      <c r="B39" s="235" t="s">
        <v>906</v>
      </c>
      <c r="C39" s="222" t="s">
        <v>333</v>
      </c>
      <c r="D39" s="235" t="s">
        <v>905</v>
      </c>
      <c r="E39" s="235" t="s">
        <v>83</v>
      </c>
      <c r="F39" s="235"/>
      <c r="G39" s="235"/>
      <c r="H39" s="222" t="s">
        <v>907</v>
      </c>
      <c r="I39" s="235"/>
      <c r="J39" s="235"/>
      <c r="K39" s="235">
        <v>7763338163</v>
      </c>
      <c r="L39" s="221" t="s">
        <v>338</v>
      </c>
      <c r="M39" s="223"/>
      <c r="N39" s="224"/>
      <c r="O39" s="217"/>
      <c r="P39" s="217"/>
      <c r="Q39" s="77"/>
      <c r="S39" s="80"/>
      <c r="T39" s="80"/>
      <c r="U39" s="80"/>
      <c r="V39" s="80"/>
      <c r="W39" s="80"/>
      <c r="X39" s="80"/>
    </row>
    <row r="40" spans="1:24" ht="12.75">
      <c r="A40" s="61"/>
      <c r="B40" s="61"/>
      <c r="C40" s="61"/>
      <c r="D40" s="61"/>
      <c r="E40" s="61"/>
      <c r="F40" s="61"/>
      <c r="G40" s="61"/>
      <c r="H40" s="61"/>
      <c r="I40" s="61"/>
      <c r="J40" s="61"/>
      <c r="K40" s="61"/>
      <c r="L40" s="66"/>
      <c r="M40" s="67"/>
      <c r="N40" s="62"/>
      <c r="O40" s="62"/>
      <c r="P40" s="62"/>
      <c r="Q40" s="61"/>
    </row>
    <row r="41" spans="1:24">
      <c r="A41" s="94"/>
      <c r="B41" s="95"/>
      <c r="C41" s="95"/>
      <c r="D41" s="95"/>
      <c r="E41" s="95"/>
      <c r="F41" s="95"/>
      <c r="G41" s="95"/>
      <c r="H41" s="95"/>
      <c r="I41" s="95"/>
      <c r="J41" s="95"/>
      <c r="K41" s="95"/>
      <c r="L41" s="95"/>
      <c r="M41" s="96"/>
      <c r="N41" s="96"/>
      <c r="O41" s="96"/>
      <c r="P41" s="96"/>
      <c r="Q41" s="97"/>
    </row>
    <row r="42" spans="1:24" ht="15">
      <c r="A42" s="203" t="s">
        <v>125</v>
      </c>
      <c r="B42" s="235" t="s">
        <v>511</v>
      </c>
      <c r="C42" s="222" t="s">
        <v>881</v>
      </c>
      <c r="D42" s="235" t="s">
        <v>882</v>
      </c>
      <c r="E42" s="235" t="s">
        <v>883</v>
      </c>
      <c r="F42" s="235"/>
      <c r="G42" s="235" t="s">
        <v>78</v>
      </c>
      <c r="H42" s="222" t="s">
        <v>884</v>
      </c>
      <c r="I42" s="235"/>
      <c r="J42" s="235"/>
      <c r="K42" s="236" t="s">
        <v>885</v>
      </c>
      <c r="L42" s="237" t="s">
        <v>939</v>
      </c>
      <c r="M42" s="211" t="s">
        <v>79</v>
      </c>
      <c r="N42" s="212" t="s">
        <v>79</v>
      </c>
      <c r="O42" s="213">
        <v>40</v>
      </c>
      <c r="P42" s="213" t="s">
        <v>435</v>
      </c>
      <c r="Q42" s="130" t="s">
        <v>898</v>
      </c>
      <c r="S42" s="231" t="s">
        <v>886</v>
      </c>
      <c r="T42" s="231" t="s">
        <v>803</v>
      </c>
      <c r="U42" s="231" t="s">
        <v>887</v>
      </c>
      <c r="V42" s="231" t="s">
        <v>888</v>
      </c>
      <c r="W42" s="231" t="s">
        <v>889</v>
      </c>
      <c r="X42" s="231" t="s">
        <v>890</v>
      </c>
    </row>
    <row r="43" spans="1:24" ht="12.75">
      <c r="A43" s="76"/>
      <c r="B43" s="235" t="s">
        <v>833</v>
      </c>
      <c r="C43" s="222" t="s">
        <v>834</v>
      </c>
      <c r="D43" s="235" t="s">
        <v>879</v>
      </c>
      <c r="E43" s="235" t="s">
        <v>78</v>
      </c>
      <c r="F43" s="235"/>
      <c r="G43" s="235"/>
      <c r="H43" s="222" t="s">
        <v>880</v>
      </c>
      <c r="I43" s="235"/>
      <c r="J43" s="235"/>
      <c r="K43" s="235">
        <v>7720595683</v>
      </c>
      <c r="L43" s="221" t="s">
        <v>832</v>
      </c>
      <c r="M43" s="223"/>
      <c r="N43" s="224"/>
      <c r="O43" s="217"/>
      <c r="P43" s="217"/>
      <c r="Q43" s="77"/>
    </row>
    <row r="44" spans="1:24" ht="12.75">
      <c r="A44" s="61"/>
      <c r="B44" s="238"/>
      <c r="C44" s="214"/>
      <c r="D44" s="239"/>
      <c r="E44" s="238"/>
      <c r="F44" s="214"/>
      <c r="G44" s="214"/>
      <c r="H44" s="239"/>
      <c r="I44" s="239"/>
      <c r="J44" s="214"/>
      <c r="K44" s="239"/>
      <c r="L44" s="240" t="s">
        <v>824</v>
      </c>
      <c r="M44" s="223"/>
      <c r="N44" s="224"/>
      <c r="O44" s="98"/>
      <c r="P44" s="98"/>
      <c r="Q44" s="77"/>
    </row>
    <row r="45" spans="1:24">
      <c r="A45" s="94"/>
      <c r="B45" s="95"/>
      <c r="C45" s="95"/>
      <c r="D45" s="95"/>
      <c r="E45" s="95"/>
      <c r="F45" s="95"/>
      <c r="G45" s="95"/>
      <c r="H45" s="95"/>
      <c r="I45" s="95"/>
      <c r="J45" s="95"/>
      <c r="K45" s="95"/>
      <c r="L45" s="95"/>
      <c r="M45" s="96"/>
      <c r="N45" s="96"/>
      <c r="O45" s="96"/>
      <c r="P45" s="96"/>
      <c r="Q45" s="97"/>
    </row>
    <row r="46" spans="1:24" ht="12.75">
      <c r="A46" s="203" t="s">
        <v>752</v>
      </c>
      <c r="B46" s="235" t="s">
        <v>908</v>
      </c>
      <c r="C46" s="222" t="s">
        <v>909</v>
      </c>
      <c r="D46" s="235" t="s">
        <v>911</v>
      </c>
      <c r="E46" s="235" t="s">
        <v>757</v>
      </c>
      <c r="F46" s="235" t="s">
        <v>94</v>
      </c>
      <c r="G46" s="235"/>
      <c r="H46" s="222" t="s">
        <v>910</v>
      </c>
      <c r="I46" s="235"/>
      <c r="J46" s="235"/>
      <c r="K46" s="236" t="s">
        <v>913</v>
      </c>
      <c r="L46" s="237" t="s">
        <v>912</v>
      </c>
      <c r="M46" s="211" t="s">
        <v>79</v>
      </c>
      <c r="N46" s="212" t="s">
        <v>79</v>
      </c>
      <c r="O46" s="213">
        <v>25</v>
      </c>
      <c r="P46" s="213" t="s">
        <v>435</v>
      </c>
      <c r="Q46" s="241"/>
    </row>
    <row r="47" spans="1:24" ht="12.75">
      <c r="A47" s="76"/>
      <c r="B47" s="235"/>
      <c r="C47" s="222"/>
      <c r="D47" s="235"/>
      <c r="E47" s="235"/>
      <c r="F47" s="235"/>
      <c r="G47" s="235"/>
      <c r="H47" s="222"/>
      <c r="I47" s="235"/>
      <c r="J47" s="235"/>
      <c r="K47" s="235"/>
      <c r="L47" s="237"/>
      <c r="M47" s="216"/>
      <c r="N47" s="217"/>
      <c r="O47" s="217"/>
      <c r="P47" s="217"/>
      <c r="Q47" s="234"/>
    </row>
    <row r="48" spans="1:24" ht="12.75">
      <c r="A48" s="61"/>
      <c r="B48" s="83"/>
      <c r="C48" s="61"/>
      <c r="D48" s="84"/>
      <c r="E48" s="83"/>
      <c r="F48" s="61"/>
      <c r="G48" s="61"/>
      <c r="H48" s="84"/>
      <c r="I48" s="84"/>
      <c r="J48" s="61"/>
      <c r="K48" s="84"/>
      <c r="L48" s="81"/>
      <c r="M48" s="78"/>
      <c r="N48" s="79"/>
      <c r="O48" s="98"/>
      <c r="P48" s="98"/>
      <c r="Q48" s="77"/>
    </row>
    <row r="49" spans="2:3">
      <c r="B49" s="1"/>
    </row>
    <row r="51" spans="2:3">
      <c r="B51" s="44"/>
    </row>
    <row r="53" spans="2:3">
      <c r="B53" s="1"/>
    </row>
    <row r="55" spans="2:3">
      <c r="C55" s="1"/>
    </row>
    <row r="57" spans="2:3">
      <c r="C57" s="1"/>
    </row>
    <row r="58" spans="2:3">
      <c r="C58" s="1"/>
    </row>
  </sheetData>
  <phoneticPr fontId="21" type="noConversion"/>
  <hyperlinks>
    <hyperlink ref="Q30" r:id="rId1"/>
    <hyperlink ref="L12" r:id="rId2" display="mcknightmmm@aol.com"/>
    <hyperlink ref="L27" r:id="rId3"/>
    <hyperlink ref="L20" r:id="rId4"/>
    <hyperlink ref="L23" r:id="rId5"/>
    <hyperlink ref="L30" r:id="rId6"/>
    <hyperlink ref="L26" r:id="rId7"/>
    <hyperlink ref="L29" r:id="rId8"/>
    <hyperlink ref="L4" r:id="rId9"/>
    <hyperlink ref="L9" r:id="rId10"/>
    <hyperlink ref="L33" r:id="rId11"/>
    <hyperlink ref="L11" r:id="rId12"/>
    <hyperlink ref="Q7" r:id="rId13"/>
    <hyperlink ref="L24" r:id="rId14"/>
    <hyperlink ref="L21" r:id="rId15"/>
    <hyperlink ref="L14" r:id="rId16" tooltip="blocked::mailto:tilbury@lehs.org.uk" display="mailto:tilbury@lehs.org.uk"/>
    <hyperlink ref="L43" r:id="rId17" display="mailto:m.montagu@gmail.com"/>
    <hyperlink ref="L17" r:id="rId18" tooltip="blocked::mailto:penny.delve@carrlyons.com" display="mailto:penny.delve@carrlyons.com"/>
    <hyperlink ref="L18" r:id="rId19" tooltip="blocked::mailto:bjones@osyachting.com" display="mailto:bjones@osyachting.com"/>
    <hyperlink ref="L5" r:id="rId20"/>
    <hyperlink ref="L39" r:id="rId21"/>
    <hyperlink ref="L15" r:id="rId22"/>
    <hyperlink ref="Q23" r:id="rId23" tooltip="blocked::mailto:owenlara10@hotmail.com" display="mailto:owenlara10@hotmail.com"/>
  </hyperlinks>
  <pageMargins left="0.75" right="0.75" top="1" bottom="1" header="0.5" footer="0.5"/>
  <pageSetup paperSize="9" orientation="portrait" r:id="rId24"/>
  <headerFooter alignWithMargins="0"/>
</worksheet>
</file>

<file path=xl/worksheets/sheet8.xml><?xml version="1.0" encoding="utf-8"?>
<worksheet xmlns="http://schemas.openxmlformats.org/spreadsheetml/2006/main" xmlns:r="http://schemas.openxmlformats.org/officeDocument/2006/relationships">
  <sheetPr codeName="Sheet11" enableFormatConditionsCalculation="0">
    <tabColor indexed="10"/>
  </sheetPr>
  <dimension ref="A2:I44"/>
  <sheetViews>
    <sheetView topLeftCell="A15" workbookViewId="0">
      <selection activeCell="C31" sqref="C31"/>
    </sheetView>
  </sheetViews>
  <sheetFormatPr defaultRowHeight="12.75"/>
  <cols>
    <col min="1" max="1" width="15.109375" style="12" bestFit="1" customWidth="1"/>
    <col min="2" max="2" width="7.21875" style="12" customWidth="1"/>
    <col min="3" max="3" width="5.5546875" style="12" customWidth="1"/>
    <col min="4" max="4" width="6.109375" style="12" customWidth="1"/>
    <col min="5" max="5" width="6.44140625" style="12" customWidth="1"/>
    <col min="6" max="6" width="7.88671875" style="12" customWidth="1"/>
    <col min="7" max="16384" width="8.88671875" style="12"/>
  </cols>
  <sheetData>
    <row r="2" spans="1:9" ht="13.5" thickBot="1"/>
    <row r="3" spans="1:9" ht="13.5" thickBot="1">
      <c r="A3" s="491" t="s">
        <v>4</v>
      </c>
      <c r="B3" s="492"/>
      <c r="C3" s="492"/>
      <c r="D3" s="492"/>
      <c r="E3" s="492"/>
      <c r="F3" s="492"/>
      <c r="G3" s="492"/>
      <c r="H3" s="492"/>
      <c r="I3" s="493"/>
    </row>
    <row r="4" spans="1:9">
      <c r="A4" s="20"/>
      <c r="B4" s="16"/>
      <c r="C4" s="16"/>
      <c r="D4" s="16"/>
      <c r="E4" s="16"/>
      <c r="F4" s="16"/>
      <c r="G4" s="16"/>
      <c r="H4" s="16"/>
      <c r="I4" s="21"/>
    </row>
    <row r="5" spans="1:9" ht="13.5" thickBot="1">
      <c r="A5" s="22" t="s">
        <v>51</v>
      </c>
      <c r="B5" s="13" t="s">
        <v>41</v>
      </c>
      <c r="C5" s="13" t="s">
        <v>42</v>
      </c>
      <c r="D5" s="13" t="s">
        <v>60</v>
      </c>
      <c r="E5" s="13" t="s">
        <v>43</v>
      </c>
      <c r="F5" s="13" t="s">
        <v>36</v>
      </c>
      <c r="G5" s="13" t="s">
        <v>40</v>
      </c>
      <c r="H5" s="15" t="s">
        <v>52</v>
      </c>
      <c r="I5" s="23" t="s">
        <v>38</v>
      </c>
    </row>
    <row r="6" spans="1:9">
      <c r="A6" s="20" t="s">
        <v>8</v>
      </c>
      <c r="B6" s="25">
        <v>8</v>
      </c>
      <c r="C6" s="25">
        <v>7</v>
      </c>
      <c r="D6" s="25">
        <v>0</v>
      </c>
      <c r="E6" s="25">
        <f t="shared" ref="E6:E14" si="0">B6-C6-D6</f>
        <v>1</v>
      </c>
      <c r="F6" s="27">
        <v>57</v>
      </c>
      <c r="G6" s="27">
        <v>48</v>
      </c>
      <c r="H6" s="27">
        <f t="shared" ref="H6:H14" si="1">F6-G6</f>
        <v>9</v>
      </c>
      <c r="I6" s="28">
        <v>35</v>
      </c>
    </row>
    <row r="7" spans="1:9">
      <c r="A7" s="20" t="s">
        <v>596</v>
      </c>
      <c r="B7" s="25">
        <v>8</v>
      </c>
      <c r="C7" s="25">
        <v>6</v>
      </c>
      <c r="D7" s="25">
        <v>0</v>
      </c>
      <c r="E7" s="25">
        <f t="shared" si="0"/>
        <v>2</v>
      </c>
      <c r="F7" s="27">
        <v>90</v>
      </c>
      <c r="G7" s="27">
        <v>37</v>
      </c>
      <c r="H7" s="27">
        <f t="shared" si="1"/>
        <v>53</v>
      </c>
      <c r="I7" s="28">
        <v>28</v>
      </c>
    </row>
    <row r="8" spans="1:9">
      <c r="A8" s="20" t="s">
        <v>39</v>
      </c>
      <c r="B8" s="25">
        <v>8</v>
      </c>
      <c r="C8" s="25">
        <v>5</v>
      </c>
      <c r="D8" s="25">
        <v>0</v>
      </c>
      <c r="E8" s="25">
        <f t="shared" si="0"/>
        <v>3</v>
      </c>
      <c r="F8" s="27">
        <v>62</v>
      </c>
      <c r="G8" s="27">
        <v>47</v>
      </c>
      <c r="H8" s="27">
        <f t="shared" si="1"/>
        <v>15</v>
      </c>
      <c r="I8" s="28">
        <v>27</v>
      </c>
    </row>
    <row r="9" spans="1:9">
      <c r="A9" s="20" t="s">
        <v>597</v>
      </c>
      <c r="B9" s="25">
        <v>8</v>
      </c>
      <c r="C9" s="25">
        <v>5</v>
      </c>
      <c r="D9" s="25">
        <v>0</v>
      </c>
      <c r="E9" s="25">
        <f t="shared" si="0"/>
        <v>3</v>
      </c>
      <c r="F9" s="27">
        <v>54</v>
      </c>
      <c r="G9" s="27">
        <v>43</v>
      </c>
      <c r="H9" s="27">
        <f t="shared" si="1"/>
        <v>11</v>
      </c>
      <c r="I9" s="28">
        <v>27</v>
      </c>
    </row>
    <row r="10" spans="1:9">
      <c r="A10" s="20" t="s">
        <v>6</v>
      </c>
      <c r="B10" s="25">
        <v>8</v>
      </c>
      <c r="C10" s="25">
        <v>4</v>
      </c>
      <c r="D10" s="25">
        <v>0</v>
      </c>
      <c r="E10" s="25">
        <f t="shared" si="0"/>
        <v>4</v>
      </c>
      <c r="F10" s="27">
        <v>79</v>
      </c>
      <c r="G10" s="27">
        <v>36</v>
      </c>
      <c r="H10" s="27">
        <f t="shared" si="1"/>
        <v>43</v>
      </c>
      <c r="I10" s="28">
        <v>22</v>
      </c>
    </row>
    <row r="11" spans="1:9">
      <c r="A11" s="20" t="s">
        <v>21</v>
      </c>
      <c r="B11" s="25">
        <v>8</v>
      </c>
      <c r="C11" s="25">
        <v>4</v>
      </c>
      <c r="D11" s="25">
        <v>0</v>
      </c>
      <c r="E11" s="25">
        <f t="shared" si="0"/>
        <v>4</v>
      </c>
      <c r="F11" s="27">
        <v>50</v>
      </c>
      <c r="G11" s="27">
        <v>53</v>
      </c>
      <c r="H11" s="27">
        <f t="shared" si="1"/>
        <v>-3</v>
      </c>
      <c r="I11" s="28">
        <v>22</v>
      </c>
    </row>
    <row r="12" spans="1:9">
      <c r="A12" s="20" t="s">
        <v>5</v>
      </c>
      <c r="B12" s="25">
        <v>8</v>
      </c>
      <c r="C12" s="25">
        <v>4</v>
      </c>
      <c r="D12" s="25">
        <v>0</v>
      </c>
      <c r="E12" s="25">
        <f t="shared" si="0"/>
        <v>4</v>
      </c>
      <c r="F12" s="27">
        <v>49</v>
      </c>
      <c r="G12" s="27">
        <v>46</v>
      </c>
      <c r="H12" s="27">
        <f t="shared" si="1"/>
        <v>3</v>
      </c>
      <c r="I12" s="28">
        <v>21</v>
      </c>
    </row>
    <row r="13" spans="1:9">
      <c r="A13" s="20" t="s">
        <v>598</v>
      </c>
      <c r="B13" s="25">
        <v>8</v>
      </c>
      <c r="C13" s="25">
        <v>1</v>
      </c>
      <c r="D13" s="25">
        <v>0</v>
      </c>
      <c r="E13" s="25">
        <f t="shared" si="0"/>
        <v>7</v>
      </c>
      <c r="F13" s="27">
        <v>34</v>
      </c>
      <c r="G13" s="27">
        <v>101</v>
      </c>
      <c r="H13" s="27">
        <f t="shared" si="1"/>
        <v>-67</v>
      </c>
      <c r="I13" s="28">
        <v>7</v>
      </c>
    </row>
    <row r="14" spans="1:9">
      <c r="A14" s="20" t="s">
        <v>602</v>
      </c>
      <c r="B14" s="25">
        <v>8</v>
      </c>
      <c r="C14" s="25">
        <v>0</v>
      </c>
      <c r="D14" s="25">
        <v>0</v>
      </c>
      <c r="E14" s="25">
        <f t="shared" si="0"/>
        <v>8</v>
      </c>
      <c r="F14" s="27">
        <v>13</v>
      </c>
      <c r="G14" s="27">
        <v>77</v>
      </c>
      <c r="H14" s="27">
        <f t="shared" si="1"/>
        <v>-64</v>
      </c>
      <c r="I14" s="28">
        <v>-5</v>
      </c>
    </row>
    <row r="15" spans="1:9">
      <c r="A15" s="87"/>
      <c r="B15" s="88"/>
      <c r="C15" s="88"/>
      <c r="D15" s="88"/>
      <c r="E15" s="88"/>
      <c r="F15" s="88"/>
      <c r="G15" s="88"/>
      <c r="H15" s="89"/>
      <c r="I15" s="90"/>
    </row>
    <row r="16" spans="1:9">
      <c r="A16" s="24"/>
      <c r="B16" s="16"/>
      <c r="C16" s="16"/>
      <c r="D16" s="16"/>
      <c r="E16" s="16"/>
      <c r="F16" s="16"/>
      <c r="G16" s="16"/>
      <c r="H16" s="16"/>
      <c r="I16" s="21"/>
    </row>
    <row r="17" spans="1:9" ht="13.5" thickBot="1">
      <c r="A17" s="19"/>
      <c r="B17" s="14"/>
      <c r="C17" s="14"/>
      <c r="D17" s="14"/>
      <c r="E17" s="14"/>
      <c r="F17" s="14"/>
      <c r="G17" s="14"/>
      <c r="H17" s="14"/>
      <c r="I17" s="26"/>
    </row>
    <row r="18" spans="1:9">
      <c r="A18" s="16"/>
      <c r="B18" s="16"/>
      <c r="C18" s="16"/>
      <c r="D18" s="16"/>
      <c r="E18" s="16"/>
      <c r="F18" s="16"/>
      <c r="G18" s="16"/>
      <c r="H18" s="16"/>
      <c r="I18" s="16"/>
    </row>
    <row r="20" spans="1:9" ht="13.5" thickBot="1"/>
    <row r="21" spans="1:9" ht="13.5" thickBot="1">
      <c r="A21" s="491" t="s">
        <v>44</v>
      </c>
      <c r="B21" s="492"/>
      <c r="C21" s="492"/>
      <c r="D21" s="492"/>
      <c r="E21" s="492"/>
      <c r="F21" s="492"/>
      <c r="G21" s="492"/>
      <c r="H21" s="492"/>
      <c r="I21" s="493"/>
    </row>
    <row r="22" spans="1:9">
      <c r="A22" s="20"/>
      <c r="B22" s="16"/>
      <c r="C22" s="16"/>
      <c r="D22" s="16"/>
      <c r="E22" s="16"/>
      <c r="F22" s="16"/>
      <c r="G22" s="16"/>
      <c r="H22" s="16"/>
      <c r="I22" s="21"/>
    </row>
    <row r="23" spans="1:9" ht="13.5" thickBot="1">
      <c r="A23" s="22" t="s">
        <v>51</v>
      </c>
      <c r="B23" s="13" t="s">
        <v>41</v>
      </c>
      <c r="C23" s="13" t="s">
        <v>42</v>
      </c>
      <c r="D23" s="13" t="s">
        <v>60</v>
      </c>
      <c r="E23" s="13" t="s">
        <v>43</v>
      </c>
      <c r="F23" s="13" t="s">
        <v>36</v>
      </c>
      <c r="G23" s="13" t="s">
        <v>40</v>
      </c>
      <c r="H23" s="15" t="s">
        <v>52</v>
      </c>
      <c r="I23" s="23" t="s">
        <v>38</v>
      </c>
    </row>
    <row r="24" spans="1:9">
      <c r="A24" s="20" t="s">
        <v>19</v>
      </c>
      <c r="B24" s="25">
        <v>9</v>
      </c>
      <c r="C24" s="25">
        <v>8</v>
      </c>
      <c r="D24" s="25">
        <v>0</v>
      </c>
      <c r="E24" s="25">
        <f t="shared" ref="E24:E33" si="2">B24-C24-D24</f>
        <v>1</v>
      </c>
      <c r="F24" s="25">
        <v>109</v>
      </c>
      <c r="G24" s="25">
        <v>35</v>
      </c>
      <c r="H24" s="25">
        <f t="shared" ref="H24:H33" si="3">F24-G24</f>
        <v>74</v>
      </c>
      <c r="I24" s="18">
        <v>41</v>
      </c>
    </row>
    <row r="25" spans="1:9">
      <c r="A25" s="20" t="s">
        <v>601</v>
      </c>
      <c r="B25" s="25">
        <v>9</v>
      </c>
      <c r="C25" s="25">
        <v>8</v>
      </c>
      <c r="D25" s="25">
        <v>0</v>
      </c>
      <c r="E25" s="25">
        <f t="shared" si="2"/>
        <v>1</v>
      </c>
      <c r="F25" s="25">
        <v>93</v>
      </c>
      <c r="G25" s="25">
        <v>49</v>
      </c>
      <c r="H25" s="25">
        <f t="shared" si="3"/>
        <v>44</v>
      </c>
      <c r="I25" s="18">
        <v>41</v>
      </c>
    </row>
    <row r="26" spans="1:9">
      <c r="A26" s="20" t="s">
        <v>603</v>
      </c>
      <c r="B26" s="25">
        <v>9</v>
      </c>
      <c r="C26" s="25">
        <v>6</v>
      </c>
      <c r="D26" s="25">
        <v>0</v>
      </c>
      <c r="E26" s="25">
        <f t="shared" si="2"/>
        <v>3</v>
      </c>
      <c r="F26" s="25">
        <v>97</v>
      </c>
      <c r="G26" s="25">
        <v>61</v>
      </c>
      <c r="H26" s="25">
        <f t="shared" si="3"/>
        <v>36</v>
      </c>
      <c r="I26" s="18">
        <v>32</v>
      </c>
    </row>
    <row r="27" spans="1:9">
      <c r="A27" s="20" t="s">
        <v>600</v>
      </c>
      <c r="B27" s="25">
        <v>9</v>
      </c>
      <c r="C27" s="25">
        <v>5</v>
      </c>
      <c r="D27" s="25">
        <v>0</v>
      </c>
      <c r="E27" s="25">
        <f t="shared" si="2"/>
        <v>4</v>
      </c>
      <c r="F27" s="25">
        <v>82</v>
      </c>
      <c r="G27" s="25">
        <v>62</v>
      </c>
      <c r="H27" s="25">
        <f t="shared" si="3"/>
        <v>20</v>
      </c>
      <c r="I27" s="18">
        <v>28</v>
      </c>
    </row>
    <row r="28" spans="1:9">
      <c r="A28" s="20" t="s">
        <v>599</v>
      </c>
      <c r="B28" s="25">
        <v>9</v>
      </c>
      <c r="C28" s="25">
        <v>5</v>
      </c>
      <c r="D28" s="25">
        <v>0</v>
      </c>
      <c r="E28" s="25">
        <f t="shared" si="2"/>
        <v>4</v>
      </c>
      <c r="F28" s="25">
        <v>71</v>
      </c>
      <c r="G28" s="25">
        <v>69</v>
      </c>
      <c r="H28" s="25">
        <f t="shared" si="3"/>
        <v>2</v>
      </c>
      <c r="I28" s="18">
        <v>26</v>
      </c>
    </row>
    <row r="29" spans="1:9">
      <c r="A29" s="20" t="s">
        <v>22</v>
      </c>
      <c r="B29" s="25">
        <v>8</v>
      </c>
      <c r="C29" s="25">
        <v>3</v>
      </c>
      <c r="D29" s="25">
        <v>0</v>
      </c>
      <c r="E29" s="25">
        <f t="shared" si="2"/>
        <v>5</v>
      </c>
      <c r="F29" s="25">
        <v>51</v>
      </c>
      <c r="G29" s="25">
        <v>72</v>
      </c>
      <c r="H29" s="25">
        <f t="shared" si="3"/>
        <v>-21</v>
      </c>
      <c r="I29" s="18">
        <v>13</v>
      </c>
    </row>
    <row r="30" spans="1:9">
      <c r="A30" s="20" t="s">
        <v>10</v>
      </c>
      <c r="B30" s="25">
        <v>8</v>
      </c>
      <c r="C30" s="25">
        <v>2</v>
      </c>
      <c r="D30" s="25">
        <v>0</v>
      </c>
      <c r="E30" s="25">
        <f t="shared" si="2"/>
        <v>6</v>
      </c>
      <c r="F30" s="25">
        <v>43</v>
      </c>
      <c r="G30" s="25">
        <v>79</v>
      </c>
      <c r="H30" s="25">
        <f t="shared" si="3"/>
        <v>-36</v>
      </c>
      <c r="I30" s="18">
        <v>12</v>
      </c>
    </row>
    <row r="31" spans="1:9">
      <c r="A31" s="20" t="s">
        <v>604</v>
      </c>
      <c r="B31" s="25">
        <v>9</v>
      </c>
      <c r="C31" s="25">
        <v>2</v>
      </c>
      <c r="D31" s="25">
        <v>0</v>
      </c>
      <c r="E31" s="25">
        <f t="shared" si="2"/>
        <v>7</v>
      </c>
      <c r="F31" s="25">
        <v>46</v>
      </c>
      <c r="G31" s="25">
        <v>109</v>
      </c>
      <c r="H31" s="25">
        <f t="shared" si="3"/>
        <v>-63</v>
      </c>
      <c r="I31" s="18">
        <v>12</v>
      </c>
    </row>
    <row r="32" spans="1:9">
      <c r="A32" s="20" t="s">
        <v>114</v>
      </c>
      <c r="B32" s="25">
        <v>9</v>
      </c>
      <c r="C32" s="25">
        <v>3</v>
      </c>
      <c r="D32" s="25">
        <v>0</v>
      </c>
      <c r="E32" s="25">
        <f t="shared" si="2"/>
        <v>6</v>
      </c>
      <c r="F32" s="25">
        <v>44</v>
      </c>
      <c r="G32" s="25">
        <v>58</v>
      </c>
      <c r="H32" s="25">
        <f t="shared" si="3"/>
        <v>-14</v>
      </c>
      <c r="I32" s="18">
        <v>11</v>
      </c>
    </row>
    <row r="33" spans="1:9">
      <c r="A33" s="20" t="s">
        <v>331</v>
      </c>
      <c r="B33" s="25">
        <v>9</v>
      </c>
      <c r="C33" s="25">
        <v>2</v>
      </c>
      <c r="D33" s="25">
        <v>0</v>
      </c>
      <c r="E33" s="25">
        <f t="shared" si="2"/>
        <v>7</v>
      </c>
      <c r="F33" s="25">
        <v>19</v>
      </c>
      <c r="G33" s="25">
        <v>61</v>
      </c>
      <c r="H33" s="25">
        <f t="shared" si="3"/>
        <v>-42</v>
      </c>
      <c r="I33" s="18">
        <v>6</v>
      </c>
    </row>
    <row r="34" spans="1:9">
      <c r="A34" s="24"/>
      <c r="B34" s="16"/>
      <c r="C34" s="16"/>
      <c r="D34" s="16"/>
      <c r="E34" s="16"/>
      <c r="F34" s="29"/>
      <c r="G34" s="29"/>
      <c r="H34" s="29"/>
      <c r="I34" s="30"/>
    </row>
    <row r="35" spans="1:9" ht="13.5" thickBot="1">
      <c r="A35" s="19"/>
      <c r="B35" s="14"/>
      <c r="C35" s="14"/>
      <c r="D35" s="14"/>
      <c r="E35" s="14"/>
      <c r="F35" s="14"/>
      <c r="G35" s="14"/>
      <c r="H35" s="14"/>
      <c r="I35" s="26"/>
    </row>
    <row r="38" spans="1:9" ht="15">
      <c r="A38" s="114" t="s">
        <v>487</v>
      </c>
    </row>
    <row r="39" spans="1:9" ht="16.5">
      <c r="A39" s="116" t="s">
        <v>488</v>
      </c>
    </row>
    <row r="40" spans="1:9" ht="16.5">
      <c r="A40" s="116" t="s">
        <v>490</v>
      </c>
    </row>
    <row r="41" spans="1:9" ht="14.25">
      <c r="A41" s="116" t="s">
        <v>483</v>
      </c>
    </row>
    <row r="42" spans="1:9" ht="14.25">
      <c r="A42" s="115" t="s">
        <v>377</v>
      </c>
    </row>
    <row r="43" spans="1:9" ht="14.25">
      <c r="A43" s="115" t="s">
        <v>484</v>
      </c>
    </row>
    <row r="44" spans="1:9" ht="16.5">
      <c r="A44" s="116" t="s">
        <v>489</v>
      </c>
    </row>
  </sheetData>
  <mergeCells count="2">
    <mergeCell ref="A3:I3"/>
    <mergeCell ref="A21:I21"/>
  </mergeCells>
  <phoneticPr fontId="21" type="noConversion"/>
  <pageMargins left="0.43"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sheetPr codeName="Sheet13" enableFormatConditionsCalculation="0">
    <tabColor indexed="10"/>
  </sheetPr>
  <dimension ref="A2:K33"/>
  <sheetViews>
    <sheetView topLeftCell="A8" workbookViewId="0">
      <selection activeCell="D31" sqref="D31"/>
    </sheetView>
  </sheetViews>
  <sheetFormatPr defaultRowHeight="12.75"/>
  <cols>
    <col min="1" max="1" width="15.109375" style="12" bestFit="1" customWidth="1"/>
    <col min="2" max="2" width="7.21875" style="12" customWidth="1"/>
    <col min="3" max="3" width="5.5546875" style="12" customWidth="1"/>
    <col min="4" max="4" width="6.109375" style="12" customWidth="1"/>
    <col min="5" max="5" width="6.44140625" style="12" customWidth="1"/>
    <col min="6" max="6" width="7.88671875" style="12" customWidth="1"/>
    <col min="7" max="16384" width="8.88671875" style="12"/>
  </cols>
  <sheetData>
    <row r="2" spans="1:11" ht="13.5" thickBot="1"/>
    <row r="3" spans="1:11" ht="13.5" thickBot="1">
      <c r="A3" s="491" t="s">
        <v>4</v>
      </c>
      <c r="B3" s="492"/>
      <c r="C3" s="492"/>
      <c r="D3" s="492"/>
      <c r="E3" s="492"/>
      <c r="F3" s="492"/>
      <c r="G3" s="492"/>
      <c r="H3" s="492"/>
      <c r="I3" s="493"/>
    </row>
    <row r="4" spans="1:11">
      <c r="A4" s="20"/>
      <c r="B4" s="16"/>
      <c r="C4" s="16"/>
      <c r="D4" s="16"/>
      <c r="E4" s="16"/>
      <c r="F4" s="16"/>
      <c r="G4" s="16"/>
      <c r="H4" s="16"/>
      <c r="I4" s="21"/>
    </row>
    <row r="5" spans="1:11" ht="13.5" thickBot="1">
      <c r="A5" s="22" t="s">
        <v>51</v>
      </c>
      <c r="B5" s="13" t="s">
        <v>41</v>
      </c>
      <c r="C5" s="13" t="s">
        <v>42</v>
      </c>
      <c r="D5" s="13" t="s">
        <v>60</v>
      </c>
      <c r="E5" s="13" t="s">
        <v>43</v>
      </c>
      <c r="F5" s="13" t="s">
        <v>36</v>
      </c>
      <c r="G5" s="13" t="s">
        <v>40</v>
      </c>
      <c r="H5" s="15" t="s">
        <v>52</v>
      </c>
      <c r="I5" s="23" t="s">
        <v>38</v>
      </c>
      <c r="J5" s="12" t="s">
        <v>524</v>
      </c>
      <c r="K5" s="12" t="s">
        <v>75</v>
      </c>
    </row>
    <row r="6" spans="1:11">
      <c r="A6" s="20" t="s">
        <v>21</v>
      </c>
      <c r="B6" s="25">
        <v>8</v>
      </c>
      <c r="C6" s="25">
        <v>6</v>
      </c>
      <c r="D6" s="25">
        <v>0</v>
      </c>
      <c r="E6" s="25">
        <f t="shared" ref="E6:E14" si="0">B6-C6-D6</f>
        <v>2</v>
      </c>
      <c r="F6" s="27">
        <v>52</v>
      </c>
      <c r="G6" s="27">
        <v>52</v>
      </c>
      <c r="H6" s="27">
        <f t="shared" ref="H6:H14" si="1">F6-G6</f>
        <v>0</v>
      </c>
      <c r="I6" s="28">
        <v>31</v>
      </c>
    </row>
    <row r="7" spans="1:11">
      <c r="A7" s="20" t="s">
        <v>596</v>
      </c>
      <c r="B7" s="25">
        <v>8</v>
      </c>
      <c r="C7" s="25">
        <v>5</v>
      </c>
      <c r="D7" s="25">
        <v>1</v>
      </c>
      <c r="E7" s="25">
        <f t="shared" si="0"/>
        <v>2</v>
      </c>
      <c r="F7" s="27">
        <v>94</v>
      </c>
      <c r="G7" s="27">
        <v>46</v>
      </c>
      <c r="H7" s="27">
        <f t="shared" si="1"/>
        <v>48</v>
      </c>
      <c r="I7" s="28">
        <v>29</v>
      </c>
      <c r="J7" s="12" t="s">
        <v>525</v>
      </c>
      <c r="K7" s="12" t="s">
        <v>525</v>
      </c>
    </row>
    <row r="8" spans="1:11">
      <c r="A8" s="20" t="s">
        <v>8</v>
      </c>
      <c r="B8" s="25">
        <v>8</v>
      </c>
      <c r="C8" s="25">
        <v>5</v>
      </c>
      <c r="D8" s="25">
        <v>1</v>
      </c>
      <c r="E8" s="25">
        <f t="shared" si="0"/>
        <v>2</v>
      </c>
      <c r="F8" s="27">
        <v>84</v>
      </c>
      <c r="G8" s="27">
        <v>42</v>
      </c>
      <c r="H8" s="27">
        <f t="shared" si="1"/>
        <v>42</v>
      </c>
      <c r="I8" s="28">
        <v>26</v>
      </c>
      <c r="J8" s="12" t="s">
        <v>525</v>
      </c>
      <c r="K8" s="12" t="s">
        <v>525</v>
      </c>
    </row>
    <row r="9" spans="1:11">
      <c r="A9" s="20" t="s">
        <v>5</v>
      </c>
      <c r="B9" s="25">
        <v>8</v>
      </c>
      <c r="C9" s="25">
        <v>5</v>
      </c>
      <c r="D9" s="25">
        <v>0</v>
      </c>
      <c r="E9" s="25">
        <f t="shared" si="0"/>
        <v>3</v>
      </c>
      <c r="F9" s="27">
        <v>54</v>
      </c>
      <c r="G9" s="27">
        <v>21</v>
      </c>
      <c r="H9" s="27">
        <f t="shared" si="1"/>
        <v>33</v>
      </c>
      <c r="I9" s="28">
        <v>23</v>
      </c>
      <c r="J9" s="12" t="s">
        <v>525</v>
      </c>
      <c r="K9" s="12" t="s">
        <v>525</v>
      </c>
    </row>
    <row r="10" spans="1:11">
      <c r="A10" s="20" t="s">
        <v>39</v>
      </c>
      <c r="B10" s="25">
        <v>8</v>
      </c>
      <c r="C10" s="25">
        <v>4</v>
      </c>
      <c r="D10" s="25">
        <v>0</v>
      </c>
      <c r="E10" s="25">
        <f t="shared" si="0"/>
        <v>4</v>
      </c>
      <c r="F10" s="27">
        <v>67</v>
      </c>
      <c r="G10" s="27">
        <v>57</v>
      </c>
      <c r="H10" s="27">
        <f t="shared" si="1"/>
        <v>10</v>
      </c>
      <c r="I10" s="28">
        <v>22</v>
      </c>
      <c r="J10" s="12" t="s">
        <v>525</v>
      </c>
      <c r="K10" s="12" t="s">
        <v>525</v>
      </c>
    </row>
    <row r="11" spans="1:11">
      <c r="A11" s="20" t="s">
        <v>597</v>
      </c>
      <c r="B11" s="25">
        <v>8</v>
      </c>
      <c r="C11" s="25">
        <v>4</v>
      </c>
      <c r="D11" s="25">
        <v>0</v>
      </c>
      <c r="E11" s="25">
        <f t="shared" si="0"/>
        <v>4</v>
      </c>
      <c r="F11" s="27">
        <v>60</v>
      </c>
      <c r="G11" s="27">
        <v>52</v>
      </c>
      <c r="H11" s="27">
        <f t="shared" si="1"/>
        <v>8</v>
      </c>
      <c r="I11" s="28">
        <v>22</v>
      </c>
      <c r="J11" s="12" t="s">
        <v>525</v>
      </c>
      <c r="K11" s="12" t="s">
        <v>525</v>
      </c>
    </row>
    <row r="12" spans="1:11">
      <c r="A12" s="20" t="s">
        <v>6</v>
      </c>
      <c r="B12" s="25">
        <v>8</v>
      </c>
      <c r="C12" s="25">
        <v>3</v>
      </c>
      <c r="D12" s="25">
        <v>1</v>
      </c>
      <c r="E12" s="25">
        <f t="shared" si="0"/>
        <v>4</v>
      </c>
      <c r="F12" s="27">
        <v>53</v>
      </c>
      <c r="G12" s="27">
        <v>55</v>
      </c>
      <c r="H12" s="27">
        <f t="shared" si="1"/>
        <v>-2</v>
      </c>
      <c r="I12" s="28">
        <v>21</v>
      </c>
      <c r="J12" s="12" t="s">
        <v>525</v>
      </c>
      <c r="K12" s="12" t="s">
        <v>525</v>
      </c>
    </row>
    <row r="13" spans="1:11">
      <c r="A13" s="20" t="s">
        <v>598</v>
      </c>
      <c r="B13" s="25">
        <v>8</v>
      </c>
      <c r="C13" s="25">
        <v>2</v>
      </c>
      <c r="D13" s="25">
        <v>0</v>
      </c>
      <c r="E13" s="25">
        <f t="shared" si="0"/>
        <v>6</v>
      </c>
      <c r="F13" s="27">
        <v>24</v>
      </c>
      <c r="G13" s="27">
        <v>80</v>
      </c>
      <c r="H13" s="27">
        <f t="shared" si="1"/>
        <v>-56</v>
      </c>
      <c r="I13" s="28">
        <v>10</v>
      </c>
      <c r="J13" s="12" t="s">
        <v>525</v>
      </c>
      <c r="K13" s="12" t="s">
        <v>525</v>
      </c>
    </row>
    <row r="14" spans="1:11">
      <c r="A14" s="20" t="s">
        <v>19</v>
      </c>
      <c r="B14" s="25">
        <v>8</v>
      </c>
      <c r="C14" s="25">
        <v>0</v>
      </c>
      <c r="D14" s="25">
        <v>1</v>
      </c>
      <c r="E14" s="25">
        <f t="shared" si="0"/>
        <v>7</v>
      </c>
      <c r="F14" s="27">
        <v>13</v>
      </c>
      <c r="G14" s="27">
        <v>96</v>
      </c>
      <c r="H14" s="27">
        <f t="shared" si="1"/>
        <v>-83</v>
      </c>
      <c r="I14" s="28">
        <v>-1</v>
      </c>
      <c r="J14" s="12" t="s">
        <v>525</v>
      </c>
      <c r="K14" s="12" t="s">
        <v>525</v>
      </c>
    </row>
    <row r="15" spans="1:11">
      <c r="A15" s="24"/>
      <c r="B15" s="16"/>
      <c r="C15" s="16"/>
      <c r="D15" s="16"/>
      <c r="E15" s="16"/>
      <c r="F15" s="16"/>
      <c r="G15" s="16"/>
      <c r="H15" s="16"/>
      <c r="I15" s="21"/>
    </row>
    <row r="16" spans="1:11" ht="13.5" thickBot="1">
      <c r="A16" s="19"/>
      <c r="B16" s="14"/>
      <c r="C16" s="14"/>
      <c r="D16" s="14"/>
      <c r="E16" s="14"/>
      <c r="F16" s="14"/>
      <c r="G16" s="14"/>
      <c r="H16" s="14"/>
      <c r="I16" s="26"/>
    </row>
    <row r="17" spans="1:11">
      <c r="A17" s="16"/>
      <c r="B17" s="16"/>
      <c r="C17" s="16"/>
      <c r="D17" s="16"/>
      <c r="E17" s="16"/>
      <c r="F17" s="16"/>
      <c r="G17" s="16"/>
      <c r="H17" s="16"/>
      <c r="I17" s="16"/>
    </row>
    <row r="18" spans="1:11">
      <c r="A18" s="12" t="s">
        <v>523</v>
      </c>
    </row>
    <row r="19" spans="1:11" ht="13.5" thickBot="1"/>
    <row r="20" spans="1:11" ht="13.5" thickBot="1">
      <c r="A20" s="491" t="s">
        <v>44</v>
      </c>
      <c r="B20" s="492"/>
      <c r="C20" s="492"/>
      <c r="D20" s="492"/>
      <c r="E20" s="492"/>
      <c r="F20" s="492"/>
      <c r="G20" s="492"/>
      <c r="H20" s="492"/>
      <c r="I20" s="493"/>
    </row>
    <row r="21" spans="1:11">
      <c r="A21" s="20"/>
      <c r="B21" s="16"/>
      <c r="C21" s="16"/>
      <c r="D21" s="16"/>
      <c r="E21" s="16"/>
      <c r="F21" s="16"/>
      <c r="G21" s="16"/>
      <c r="H21" s="16"/>
      <c r="I21" s="21"/>
    </row>
    <row r="22" spans="1:11" ht="13.5" thickBot="1">
      <c r="A22" s="22" t="s">
        <v>51</v>
      </c>
      <c r="B22" s="13" t="s">
        <v>41</v>
      </c>
      <c r="C22" s="13" t="s">
        <v>42</v>
      </c>
      <c r="D22" s="13" t="s">
        <v>60</v>
      </c>
      <c r="E22" s="13" t="s">
        <v>43</v>
      </c>
      <c r="F22" s="13" t="s">
        <v>36</v>
      </c>
      <c r="G22" s="13" t="s">
        <v>40</v>
      </c>
      <c r="H22" s="15" t="s">
        <v>52</v>
      </c>
      <c r="I22" s="23" t="s">
        <v>38</v>
      </c>
    </row>
    <row r="23" spans="1:11">
      <c r="A23" s="20" t="s">
        <v>599</v>
      </c>
      <c r="B23" s="25">
        <v>8</v>
      </c>
      <c r="C23" s="25">
        <v>7</v>
      </c>
      <c r="D23" s="25">
        <v>1</v>
      </c>
      <c r="E23" s="25">
        <f t="shared" ref="E23:E31" si="2">B23-C23-D23</f>
        <v>0</v>
      </c>
      <c r="F23" s="25">
        <v>67</v>
      </c>
      <c r="G23" s="25">
        <v>13</v>
      </c>
      <c r="H23" s="25">
        <f t="shared" ref="H23:H31" si="3">F23-G23</f>
        <v>54</v>
      </c>
      <c r="I23" s="18">
        <v>38</v>
      </c>
      <c r="J23" s="12" t="s">
        <v>525</v>
      </c>
      <c r="K23" s="12" t="s">
        <v>527</v>
      </c>
    </row>
    <row r="24" spans="1:11">
      <c r="A24" s="20" t="s">
        <v>600</v>
      </c>
      <c r="B24" s="25">
        <v>8</v>
      </c>
      <c r="C24" s="25">
        <v>6</v>
      </c>
      <c r="D24" s="25">
        <v>0</v>
      </c>
      <c r="E24" s="25">
        <f t="shared" si="2"/>
        <v>2</v>
      </c>
      <c r="F24" s="25">
        <v>21</v>
      </c>
      <c r="G24" s="25">
        <v>24</v>
      </c>
      <c r="H24" s="25">
        <f t="shared" si="3"/>
        <v>-3</v>
      </c>
      <c r="I24" s="18">
        <v>28</v>
      </c>
      <c r="J24" s="12" t="s">
        <v>525</v>
      </c>
      <c r="K24" s="12" t="s">
        <v>525</v>
      </c>
    </row>
    <row r="25" spans="1:11">
      <c r="A25" s="20" t="s">
        <v>601</v>
      </c>
      <c r="B25" s="25">
        <v>8</v>
      </c>
      <c r="C25" s="25">
        <v>4</v>
      </c>
      <c r="D25" s="25">
        <v>1</v>
      </c>
      <c r="E25" s="25">
        <f t="shared" si="2"/>
        <v>3</v>
      </c>
      <c r="F25" s="25">
        <v>42</v>
      </c>
      <c r="G25" s="25">
        <v>24</v>
      </c>
      <c r="H25" s="25">
        <f t="shared" si="3"/>
        <v>18</v>
      </c>
      <c r="I25" s="18">
        <v>24</v>
      </c>
      <c r="J25" s="12" t="s">
        <v>525</v>
      </c>
      <c r="K25" s="12" t="s">
        <v>525</v>
      </c>
    </row>
    <row r="26" spans="1:11">
      <c r="A26" s="20" t="s">
        <v>602</v>
      </c>
      <c r="B26" s="25">
        <v>8</v>
      </c>
      <c r="C26" s="25">
        <v>5</v>
      </c>
      <c r="D26" s="25">
        <v>0</v>
      </c>
      <c r="E26" s="25">
        <f t="shared" si="2"/>
        <v>3</v>
      </c>
      <c r="F26" s="25">
        <v>53</v>
      </c>
      <c r="G26" s="25">
        <v>47</v>
      </c>
      <c r="H26" s="25">
        <f t="shared" si="3"/>
        <v>6</v>
      </c>
      <c r="I26" s="18">
        <v>22</v>
      </c>
      <c r="J26" s="12" t="s">
        <v>525</v>
      </c>
      <c r="K26" s="12" t="s">
        <v>525</v>
      </c>
    </row>
    <row r="27" spans="1:11">
      <c r="A27" s="20" t="s">
        <v>603</v>
      </c>
      <c r="B27" s="25">
        <v>8</v>
      </c>
      <c r="C27" s="25">
        <v>4</v>
      </c>
      <c r="D27" s="25">
        <v>0</v>
      </c>
      <c r="E27" s="25">
        <f t="shared" si="2"/>
        <v>4</v>
      </c>
      <c r="F27" s="25">
        <v>61</v>
      </c>
      <c r="G27" s="25">
        <v>20</v>
      </c>
      <c r="H27" s="25">
        <f t="shared" si="3"/>
        <v>41</v>
      </c>
      <c r="I27" s="18">
        <v>17</v>
      </c>
      <c r="J27" s="12" t="s">
        <v>527</v>
      </c>
      <c r="K27" s="12" t="s">
        <v>525</v>
      </c>
    </row>
    <row r="28" spans="1:11">
      <c r="A28" s="20" t="s">
        <v>604</v>
      </c>
      <c r="B28" s="25">
        <v>8</v>
      </c>
      <c r="C28" s="25">
        <v>2</v>
      </c>
      <c r="D28" s="25">
        <v>1</v>
      </c>
      <c r="E28" s="25">
        <f t="shared" si="2"/>
        <v>5</v>
      </c>
      <c r="F28" s="25">
        <v>29</v>
      </c>
      <c r="G28" s="25">
        <v>72</v>
      </c>
      <c r="H28" s="25">
        <f t="shared" si="3"/>
        <v>-43</v>
      </c>
      <c r="I28" s="18">
        <v>15</v>
      </c>
      <c r="J28" s="12" t="s">
        <v>525</v>
      </c>
      <c r="K28" s="12" t="s">
        <v>525</v>
      </c>
    </row>
    <row r="29" spans="1:11">
      <c r="A29" s="20" t="s">
        <v>10</v>
      </c>
      <c r="B29" s="25">
        <v>8</v>
      </c>
      <c r="C29" s="25">
        <v>2</v>
      </c>
      <c r="D29" s="25">
        <v>1</v>
      </c>
      <c r="E29" s="25">
        <f t="shared" si="2"/>
        <v>5</v>
      </c>
      <c r="F29" s="25">
        <v>28</v>
      </c>
      <c r="G29" s="25">
        <v>47</v>
      </c>
      <c r="H29" s="25">
        <f t="shared" si="3"/>
        <v>-19</v>
      </c>
      <c r="I29" s="18">
        <v>14</v>
      </c>
      <c r="J29" s="12" t="s">
        <v>525</v>
      </c>
      <c r="K29" s="12" t="s">
        <v>525</v>
      </c>
    </row>
    <row r="30" spans="1:11">
      <c r="A30" s="20" t="s">
        <v>114</v>
      </c>
      <c r="B30" s="25">
        <v>8</v>
      </c>
      <c r="C30" s="25">
        <v>2</v>
      </c>
      <c r="D30" s="25">
        <v>0</v>
      </c>
      <c r="E30" s="25">
        <f t="shared" si="2"/>
        <v>6</v>
      </c>
      <c r="F30" s="25">
        <v>16</v>
      </c>
      <c r="G30" s="25">
        <v>54</v>
      </c>
      <c r="H30" s="25">
        <f t="shared" si="3"/>
        <v>-38</v>
      </c>
      <c r="I30" s="18">
        <v>8</v>
      </c>
      <c r="J30" s="12" t="s">
        <v>526</v>
      </c>
      <c r="K30" s="12" t="s">
        <v>525</v>
      </c>
    </row>
    <row r="31" spans="1:11">
      <c r="A31" s="20" t="s">
        <v>22</v>
      </c>
      <c r="B31" s="25">
        <v>8</v>
      </c>
      <c r="C31" s="25">
        <v>2</v>
      </c>
      <c r="D31" s="25">
        <v>0</v>
      </c>
      <c r="E31" s="25">
        <f t="shared" si="2"/>
        <v>6</v>
      </c>
      <c r="F31" s="25">
        <v>39</v>
      </c>
      <c r="G31" s="25">
        <v>55</v>
      </c>
      <c r="H31" s="25">
        <f t="shared" si="3"/>
        <v>-16</v>
      </c>
      <c r="I31" s="18">
        <v>5</v>
      </c>
      <c r="J31" s="12" t="s">
        <v>528</v>
      </c>
    </row>
    <row r="32" spans="1:11">
      <c r="A32" s="24"/>
      <c r="B32" s="16"/>
      <c r="C32" s="16"/>
      <c r="D32" s="16"/>
      <c r="E32" s="16"/>
      <c r="F32" s="16"/>
      <c r="G32" s="16"/>
      <c r="H32" s="16"/>
      <c r="I32" s="21"/>
    </row>
    <row r="33" spans="1:9" ht="13.5" thickBot="1">
      <c r="A33" s="19"/>
      <c r="B33" s="14"/>
      <c r="C33" s="14"/>
      <c r="D33" s="14"/>
      <c r="E33" s="14"/>
      <c r="F33" s="14"/>
      <c r="G33" s="14"/>
      <c r="H33" s="14"/>
      <c r="I33" s="26"/>
    </row>
  </sheetData>
  <mergeCells count="2">
    <mergeCell ref="A3:I3"/>
    <mergeCell ref="A20:I20"/>
  </mergeCells>
  <phoneticPr fontId="0" type="noConversion"/>
  <pageMargins left="0.43"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4</vt:i4>
      </vt:variant>
    </vt:vector>
  </HeadingPairs>
  <TitlesOfParts>
    <vt:vector size="33" baseType="lpstr">
      <vt:lpstr>Entry Form</vt:lpstr>
      <vt:lpstr>Contacts 2005</vt:lpstr>
      <vt:lpstr>Contacts 2006</vt:lpstr>
      <vt:lpstr>Contacts 2007</vt:lpstr>
      <vt:lpstr>Contacts 2008</vt:lpstr>
      <vt:lpstr>Contacts 2009</vt:lpstr>
      <vt:lpstr>Contacts 2010</vt:lpstr>
      <vt:lpstr>Final Positions 2004-05</vt:lpstr>
      <vt:lpstr>Final Positions 2005-06</vt:lpstr>
      <vt:lpstr>Final Positions 2006-07</vt:lpstr>
      <vt:lpstr>Final Positions 2007-08</vt:lpstr>
      <vt:lpstr>Final Positions 2008-09</vt:lpstr>
      <vt:lpstr>Final Positions 2009-10</vt:lpstr>
      <vt:lpstr>Fixtures Premier 2010_2011</vt:lpstr>
      <vt:lpstr>Fixtures 1st Division 2010_2011</vt:lpstr>
      <vt:lpstr>Tables 2009-10</vt:lpstr>
      <vt:lpstr>Results 2009-10</vt:lpstr>
      <vt:lpstr>Summary of Fixtures</vt:lpstr>
      <vt:lpstr>Received Documents</vt:lpstr>
      <vt:lpstr>Results and Team sheet</vt:lpstr>
      <vt:lpstr>2010_11 "Playoffs"</vt:lpstr>
      <vt:lpstr>Contacts 2011</vt:lpstr>
      <vt:lpstr>Fixtures_Premier_2011_2012</vt:lpstr>
      <vt:lpstr>Prem_Playoffs_2011_12</vt:lpstr>
      <vt:lpstr>Fixtures_Div1_2011_2012</vt:lpstr>
      <vt:lpstr>Blank league of 8</vt:lpstr>
      <vt:lpstr>Blank 4 team playoffs</vt:lpstr>
      <vt:lpstr>Tables 2011_2012</vt:lpstr>
      <vt:lpstr>Results 2011_2012</vt:lpstr>
      <vt:lpstr>'Contacts 2011'!Print_Area</vt:lpstr>
      <vt:lpstr>Fixtures_Div1_2011_2012!Print_Area</vt:lpstr>
      <vt:lpstr>Fixtures_Premier_2011_2012!Print_Area</vt:lpstr>
      <vt:lpstr>'Results 2009-10'!Print_Area</vt:lpstr>
    </vt:vector>
  </TitlesOfParts>
  <Company>RPM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Hunt</dc:creator>
  <cp:lastModifiedBy>Lzowen</cp:lastModifiedBy>
  <cp:lastPrinted>2011-08-03T13:33:29Z</cp:lastPrinted>
  <dcterms:created xsi:type="dcterms:W3CDTF">2000-08-02T10:52:25Z</dcterms:created>
  <dcterms:modified xsi:type="dcterms:W3CDTF">2012-01-20T11:05:58Z</dcterms:modified>
</cp:coreProperties>
</file>