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<sst xmlns="http://schemas.openxmlformats.org/spreadsheetml/2006/main" count="199" uniqueCount="64">
  <si>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</si>
  <si>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</si>
  <si>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</si>
  <si>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</si>
  <si>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</si>
  <si>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</si>
  <si>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</si>
  <si>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</si>
  <si>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</si>
  <si>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</si>
  <si>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</si>
  <si>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</si>
  <si>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</si>
  <si>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</si>
  <si>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</si>
  <si>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</si>
  <si>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</si>
  <si>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</si>
  <si>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</si>
  <si>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</si>
  <si>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</si>
  <si>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</si>
  <si>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</si>
  <si>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</si>
  <si>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</si>
  <si>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</si>
  <si>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</si>
  <si>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</si>
  <si>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</si>
  <si>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</si>
  <si>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</si>
  <si>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</si>
  <si>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</si>
  <si>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</si>
  <si>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</si>
  <si>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</si>
  <si>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Almond</t>
  </si>
  <si>
    <t>It should be "Almonds" and not "Almond"</t>
  </si>
  <si>
    <t>"VLOOKUP" spelling wrong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</si>
  <si>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</si>
  <si>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</si>
  <si>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</si>
  <si>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</si>
  <si>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</si>
  <si>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</si>
  <si>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</si>
  <si>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</si>
  <si>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</si>
  <si>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start date and end date interchanged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</si>
  <si>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</si>
  <si>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</si>
  <si>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</si>
  <si>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</si>
  <si>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</si>
  <si>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</si>
  <si>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</si>
  <si>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John Welty</t>
  </si>
  <si>
    <t>cannot subtract date from a string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</si>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</sst>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sz val="12.0"/>
      <color rgb="FF202124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0" fillId="2" fontId="4" numFmtId="10" xfId="0" applyAlignment="1" applyFont="1" applyNumberFormat="1">
      <alignment horizontal="left"/>
    </xf>
    <xf borderId="1" fillId="0" fontId="5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7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8" numFmtId="0" xfId="0" applyFont="1"/>
    <xf borderId="0" fillId="2" fontId="9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8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B2/A2</f>
        <v>0.3333333333</v>
      </c>
      <c r="D2" s="4">
        <f t="shared" ref="D2:D6" si="2">IFERROR(B2/A2,0)</f>
        <v>0.3333333333</v>
      </c>
    </row>
    <row r="3">
      <c r="A3" s="2">
        <v>2.0</v>
      </c>
      <c r="B3" s="2">
        <v>2.0</v>
      </c>
      <c r="C3" s="3">
        <f t="shared" si="1"/>
        <v>1</v>
      </c>
      <c r="D3" s="4">
        <f t="shared" si="2"/>
        <v>1</v>
      </c>
    </row>
    <row r="4">
      <c r="A4" s="2">
        <v>0.0</v>
      </c>
      <c r="B4" s="2">
        <v>0.0</v>
      </c>
      <c r="C4" s="3" t="str">
        <f t="shared" si="1"/>
        <v>#DIV/0!</v>
      </c>
      <c r="D4" s="4">
        <f t="shared" si="2"/>
        <v>0</v>
      </c>
    </row>
    <row r="5">
      <c r="A5" s="2">
        <v>3.0</v>
      </c>
      <c r="B5" s="2">
        <v>2.0</v>
      </c>
      <c r="C5" s="3">
        <f t="shared" si="1"/>
        <v>0.6666666667</v>
      </c>
      <c r="D5" s="4">
        <f t="shared" si="2"/>
        <v>0.6666666667</v>
      </c>
    </row>
    <row r="6">
      <c r="A6" s="2">
        <v>5.0</v>
      </c>
      <c r="B6" s="2">
        <v>2.0</v>
      </c>
      <c r="C6" s="3">
        <f t="shared" si="1"/>
        <v>0.4</v>
      </c>
      <c r="D6" s="4">
        <f t="shared" si="2"/>
        <v>0.4</v>
      </c>
    </row>
    <row r="8">
      <c r="A8" s="5" t="s">
        <v>3</v>
      </c>
      <c r="B8" s="6"/>
      <c r="C8" s="6"/>
      <c r="D8" s="7"/>
    </row>
    <row r="9">
      <c r="A9" s="8" t="s">
        <v>4</v>
      </c>
      <c r="B9" s="9"/>
      <c r="C9" s="9"/>
      <c r="D9" s="10"/>
    </row>
    <row r="10">
      <c r="A10" s="8" t="s">
        <v>5</v>
      </c>
      <c r="B10" s="9"/>
      <c r="C10" s="9"/>
      <c r="D10" s="10"/>
    </row>
    <row r="11">
      <c r="A11" s="8" t="s">
        <v>6</v>
      </c>
      <c r="B11" s="9"/>
      <c r="C11" s="9"/>
      <c r="D11" s="10"/>
    </row>
    <row r="12">
      <c r="A12" s="11" t="s">
        <v>7</v>
      </c>
      <c r="B12" s="12"/>
      <c r="C12" s="12"/>
      <c r="D1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4" t="s">
        <v>8</v>
      </c>
      <c r="B1" s="14" t="s">
        <v>9</v>
      </c>
      <c r="C1" s="1" t="s">
        <v>0</v>
      </c>
      <c r="D1" s="1" t="s">
        <v>1</v>
      </c>
      <c r="E1" s="1" t="s">
        <v>2</v>
      </c>
    </row>
    <row r="2">
      <c r="A2" s="15" t="str">
        <f>SUM(B2:B6 C2:C6)</f>
        <v>#ERROR!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A3" s="16">
        <f>SUM(B2:B6,C2:C6)</f>
        <v>25</v>
      </c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10</v>
      </c>
      <c r="B1" s="17"/>
    </row>
    <row r="2">
      <c r="A2" s="14" t="s">
        <v>11</v>
      </c>
      <c r="B2" s="18" t="s">
        <v>12</v>
      </c>
    </row>
    <row r="3">
      <c r="A3" s="2" t="s">
        <v>13</v>
      </c>
      <c r="B3" s="19">
        <v>9.99</v>
      </c>
    </row>
    <row r="4">
      <c r="A4" s="2" t="s">
        <v>14</v>
      </c>
      <c r="B4" s="19">
        <v>11.95</v>
      </c>
    </row>
    <row r="5">
      <c r="A5" s="2" t="s">
        <v>15</v>
      </c>
      <c r="B5" s="19">
        <v>7.99</v>
      </c>
    </row>
    <row r="6">
      <c r="A6" s="2" t="s">
        <v>16</v>
      </c>
      <c r="B6" s="19">
        <v>9.89</v>
      </c>
    </row>
    <row r="7">
      <c r="A7" s="2" t="s">
        <v>17</v>
      </c>
      <c r="B7" s="19">
        <v>3.99</v>
      </c>
    </row>
    <row r="8">
      <c r="A8" s="2" t="s">
        <v>18</v>
      </c>
      <c r="B8" s="19">
        <v>7.19</v>
      </c>
    </row>
    <row r="9">
      <c r="A9" s="2" t="s">
        <v>19</v>
      </c>
      <c r="B9" s="19">
        <v>24.99</v>
      </c>
    </row>
    <row r="10">
      <c r="A10" s="2" t="s">
        <v>20</v>
      </c>
      <c r="B10" s="19">
        <v>24.5</v>
      </c>
    </row>
    <row r="11">
      <c r="A11" s="2" t="s">
        <v>21</v>
      </c>
      <c r="B11" s="19">
        <v>8.99</v>
      </c>
    </row>
    <row r="12">
      <c r="A12" s="2" t="s">
        <v>22</v>
      </c>
      <c r="B12" s="19">
        <v>11.59</v>
      </c>
    </row>
    <row r="13">
      <c r="A13" s="2" t="s">
        <v>23</v>
      </c>
      <c r="B13" s="19">
        <v>11.95</v>
      </c>
    </row>
    <row r="14">
      <c r="A14" s="2" t="s">
        <v>24</v>
      </c>
      <c r="B14" s="19">
        <v>28.14</v>
      </c>
    </row>
    <row r="15">
      <c r="A15" s="2" t="s">
        <v>25</v>
      </c>
      <c r="B15" s="19">
        <v>20.99</v>
      </c>
    </row>
    <row r="16">
      <c r="A16" s="2" t="s">
        <v>26</v>
      </c>
      <c r="B16" s="19">
        <v>19.99</v>
      </c>
    </row>
    <row r="17">
      <c r="A17" s="2" t="s">
        <v>27</v>
      </c>
      <c r="B17" s="19">
        <v>12.99</v>
      </c>
    </row>
    <row r="18">
      <c r="A18" s="2" t="s">
        <v>28</v>
      </c>
      <c r="B18" s="19">
        <v>14.49</v>
      </c>
    </row>
    <row r="19">
      <c r="B19" s="17"/>
    </row>
    <row r="20">
      <c r="A20" s="14" t="s">
        <v>29</v>
      </c>
      <c r="B20" s="18" t="s">
        <v>30</v>
      </c>
      <c r="C20" s="14" t="s">
        <v>31</v>
      </c>
    </row>
    <row r="21">
      <c r="A21" s="2" t="s">
        <v>13</v>
      </c>
      <c r="B21" s="20">
        <f t="shared" ref="B21:B27" si="1">VLOOKUP(A21, $A$3:$B$18, 2, 0)</f>
        <v>9.99</v>
      </c>
      <c r="C21" s="17">
        <f t="shared" ref="C21:C27" si="2">B21+(0.05*B21)</f>
        <v>10.4895</v>
      </c>
    </row>
    <row r="22">
      <c r="A22" s="2" t="s">
        <v>16</v>
      </c>
      <c r="B22" s="20">
        <f t="shared" si="1"/>
        <v>9.89</v>
      </c>
      <c r="C22" s="17">
        <f t="shared" si="2"/>
        <v>10.3845</v>
      </c>
    </row>
    <row r="23">
      <c r="A23" s="2" t="s">
        <v>20</v>
      </c>
      <c r="B23" s="20">
        <f t="shared" si="1"/>
        <v>24.5</v>
      </c>
      <c r="C23" s="17">
        <f t="shared" si="2"/>
        <v>25.725</v>
      </c>
    </row>
    <row r="24">
      <c r="A24" s="2" t="s">
        <v>21</v>
      </c>
      <c r="B24" s="20">
        <f t="shared" si="1"/>
        <v>8.99</v>
      </c>
      <c r="C24" s="17">
        <f t="shared" si="2"/>
        <v>9.4395</v>
      </c>
    </row>
    <row r="25">
      <c r="A25" s="2" t="s">
        <v>22</v>
      </c>
      <c r="B25" s="20">
        <f t="shared" si="1"/>
        <v>11.59</v>
      </c>
      <c r="C25" s="17">
        <f t="shared" si="2"/>
        <v>12.1695</v>
      </c>
    </row>
    <row r="26">
      <c r="A26" s="2" t="s">
        <v>24</v>
      </c>
      <c r="B26" s="20">
        <f t="shared" si="1"/>
        <v>28.14</v>
      </c>
      <c r="C26" s="17">
        <f t="shared" si="2"/>
        <v>29.547</v>
      </c>
    </row>
    <row r="27">
      <c r="A27" s="2" t="s">
        <v>28</v>
      </c>
      <c r="B27" s="20">
        <f t="shared" si="1"/>
        <v>14.49</v>
      </c>
      <c r="C27" s="17">
        <f t="shared" si="2"/>
        <v>15.2145</v>
      </c>
    </row>
    <row r="28">
      <c r="B28" s="17"/>
    </row>
    <row r="29">
      <c r="A29" s="14" t="s">
        <v>32</v>
      </c>
      <c r="B29" s="18" t="s">
        <v>30</v>
      </c>
      <c r="C29" s="14" t="s">
        <v>33</v>
      </c>
    </row>
    <row r="30">
      <c r="A30" s="2" t="s">
        <v>14</v>
      </c>
      <c r="B30" s="20">
        <f t="shared" ref="B30:B38" si="3">VLOOKUP(A30, $A$3:$B$18, 2, 0)</f>
        <v>11.95</v>
      </c>
      <c r="C30" s="17">
        <f t="shared" ref="C30:C38" si="4">B30+(0.1*B30)</f>
        <v>13.145</v>
      </c>
    </row>
    <row r="31">
      <c r="A31" s="2" t="s">
        <v>15</v>
      </c>
      <c r="B31" s="20">
        <f t="shared" si="3"/>
        <v>7.99</v>
      </c>
      <c r="C31" s="17">
        <f t="shared" si="4"/>
        <v>8.789</v>
      </c>
    </row>
    <row r="32">
      <c r="A32" s="2" t="s">
        <v>17</v>
      </c>
      <c r="B32" s="20">
        <f t="shared" si="3"/>
        <v>3.99</v>
      </c>
      <c r="C32" s="17">
        <f t="shared" si="4"/>
        <v>4.389</v>
      </c>
    </row>
    <row r="33">
      <c r="A33" s="2" t="s">
        <v>18</v>
      </c>
      <c r="B33" s="20">
        <f t="shared" si="3"/>
        <v>7.19</v>
      </c>
      <c r="C33" s="17">
        <f t="shared" si="4"/>
        <v>7.909</v>
      </c>
    </row>
    <row r="34">
      <c r="A34" s="2" t="s">
        <v>19</v>
      </c>
      <c r="B34" s="20">
        <f t="shared" si="3"/>
        <v>24.99</v>
      </c>
      <c r="C34" s="17">
        <f t="shared" si="4"/>
        <v>27.489</v>
      </c>
    </row>
    <row r="35">
      <c r="A35" s="2" t="s">
        <v>23</v>
      </c>
      <c r="B35" s="20">
        <f t="shared" si="3"/>
        <v>11.95</v>
      </c>
      <c r="C35" s="17">
        <f t="shared" si="4"/>
        <v>13.145</v>
      </c>
    </row>
    <row r="36">
      <c r="A36" s="2" t="s">
        <v>25</v>
      </c>
      <c r="B36" s="20">
        <f t="shared" si="3"/>
        <v>20.99</v>
      </c>
      <c r="C36" s="17">
        <f t="shared" si="4"/>
        <v>23.089</v>
      </c>
    </row>
    <row r="37">
      <c r="A37" s="2" t="s">
        <v>26</v>
      </c>
      <c r="B37" s="20">
        <f t="shared" si="3"/>
        <v>19.99</v>
      </c>
      <c r="C37" s="17">
        <f t="shared" si="4"/>
        <v>21.989</v>
      </c>
    </row>
    <row r="38">
      <c r="A38" s="2" t="s">
        <v>27</v>
      </c>
      <c r="B38" s="20">
        <f t="shared" si="3"/>
        <v>12.99</v>
      </c>
      <c r="C38" s="17">
        <f t="shared" si="4"/>
        <v>14.289</v>
      </c>
    </row>
    <row r="39">
      <c r="B39" s="17"/>
    </row>
    <row r="40">
      <c r="A40" s="14" t="s">
        <v>34</v>
      </c>
      <c r="B40" s="18" t="s">
        <v>30</v>
      </c>
      <c r="C40" s="14" t="s">
        <v>33</v>
      </c>
    </row>
    <row r="41">
      <c r="A41" s="9" t="s">
        <v>13</v>
      </c>
      <c r="B41" s="20">
        <f t="shared" ref="B41:B46" si="5">VLOOKUP(A41, $A$3:$B$18, 2, 0)</f>
        <v>9.99</v>
      </c>
      <c r="C41" s="17">
        <f t="shared" ref="C41:C46" si="6">B41+(0.1*B41)</f>
        <v>10.989</v>
      </c>
    </row>
    <row r="42">
      <c r="A42" s="9" t="s">
        <v>14</v>
      </c>
      <c r="B42" s="20">
        <f t="shared" si="5"/>
        <v>11.95</v>
      </c>
      <c r="C42" s="17">
        <f t="shared" si="6"/>
        <v>13.145</v>
      </c>
    </row>
    <row r="43">
      <c r="A43" s="9" t="s">
        <v>18</v>
      </c>
      <c r="B43" s="20">
        <f t="shared" si="5"/>
        <v>7.19</v>
      </c>
      <c r="C43" s="17">
        <f t="shared" si="6"/>
        <v>7.909</v>
      </c>
    </row>
    <row r="44">
      <c r="A44" s="9" t="s">
        <v>20</v>
      </c>
      <c r="B44" s="20">
        <f t="shared" si="5"/>
        <v>24.5</v>
      </c>
      <c r="C44" s="17">
        <f t="shared" si="6"/>
        <v>26.95</v>
      </c>
    </row>
    <row r="45">
      <c r="A45" s="9" t="s">
        <v>21</v>
      </c>
      <c r="B45" s="20">
        <f t="shared" si="5"/>
        <v>8.99</v>
      </c>
      <c r="C45" s="17">
        <f t="shared" si="6"/>
        <v>9.889</v>
      </c>
    </row>
    <row r="46">
      <c r="A46" s="9" t="s">
        <v>27</v>
      </c>
      <c r="B46" s="20">
        <f t="shared" si="5"/>
        <v>12.99</v>
      </c>
      <c r="C46" s="17">
        <f t="shared" si="6"/>
        <v>14.289</v>
      </c>
    </row>
    <row r="47">
      <c r="B47" s="17"/>
    </row>
    <row r="48">
      <c r="A48" s="14" t="s">
        <v>35</v>
      </c>
      <c r="B48" s="18" t="s">
        <v>30</v>
      </c>
      <c r="C48" s="14" t="s">
        <v>31</v>
      </c>
    </row>
    <row r="49">
      <c r="A49" s="2" t="s">
        <v>36</v>
      </c>
      <c r="B49" s="20" t="str">
        <f t="shared" ref="B49:B64" si="7">VLOOKUP(A49, $A$3:$B$18, 2, 0)</f>
        <v>#N/A</v>
      </c>
      <c r="C49" s="21" t="str">
        <f t="shared" ref="C49:C64" si="8">B49+(0.05*B49)</f>
        <v>#N/A</v>
      </c>
      <c r="D49" s="2" t="s">
        <v>37</v>
      </c>
    </row>
    <row r="50">
      <c r="A50" s="2" t="s">
        <v>14</v>
      </c>
      <c r="B50" s="20">
        <f t="shared" si="7"/>
        <v>11.95</v>
      </c>
      <c r="C50" s="17">
        <f t="shared" si="8"/>
        <v>12.5475</v>
      </c>
    </row>
    <row r="51">
      <c r="A51" s="2" t="s">
        <v>15</v>
      </c>
      <c r="B51" s="20">
        <f t="shared" si="7"/>
        <v>7.99</v>
      </c>
      <c r="C51" s="17">
        <f t="shared" si="8"/>
        <v>8.3895</v>
      </c>
    </row>
    <row r="52">
      <c r="A52" s="2" t="s">
        <v>16</v>
      </c>
      <c r="B52" s="20">
        <f t="shared" si="7"/>
        <v>9.89</v>
      </c>
      <c r="C52" s="17">
        <f t="shared" si="8"/>
        <v>10.3845</v>
      </c>
    </row>
    <row r="53">
      <c r="A53" s="2" t="s">
        <v>17</v>
      </c>
      <c r="B53" s="20">
        <f t="shared" si="7"/>
        <v>3.99</v>
      </c>
      <c r="C53" s="17">
        <f t="shared" si="8"/>
        <v>4.1895</v>
      </c>
    </row>
    <row r="54">
      <c r="A54" s="2" t="s">
        <v>18</v>
      </c>
      <c r="B54" s="20">
        <f t="shared" si="7"/>
        <v>7.19</v>
      </c>
      <c r="C54" s="17">
        <f t="shared" si="8"/>
        <v>7.5495</v>
      </c>
    </row>
    <row r="55">
      <c r="A55" s="2" t="s">
        <v>19</v>
      </c>
      <c r="B55" s="20">
        <f t="shared" si="7"/>
        <v>24.99</v>
      </c>
      <c r="C55" s="17">
        <f t="shared" si="8"/>
        <v>26.2395</v>
      </c>
    </row>
    <row r="56">
      <c r="A56" s="2" t="s">
        <v>20</v>
      </c>
      <c r="B56" s="20">
        <f t="shared" si="7"/>
        <v>24.5</v>
      </c>
      <c r="C56" s="17">
        <f t="shared" si="8"/>
        <v>25.725</v>
      </c>
    </row>
    <row r="57">
      <c r="A57" s="2" t="s">
        <v>21</v>
      </c>
      <c r="B57" s="20">
        <f t="shared" si="7"/>
        <v>8.99</v>
      </c>
      <c r="C57" s="17">
        <f t="shared" si="8"/>
        <v>9.4395</v>
      </c>
    </row>
    <row r="58">
      <c r="A58" s="2" t="s">
        <v>22</v>
      </c>
      <c r="B58" s="20">
        <f t="shared" si="7"/>
        <v>11.59</v>
      </c>
      <c r="C58" s="17">
        <f t="shared" si="8"/>
        <v>12.1695</v>
      </c>
    </row>
    <row r="59">
      <c r="A59" s="2" t="s">
        <v>23</v>
      </c>
      <c r="B59" s="20">
        <f t="shared" si="7"/>
        <v>11.95</v>
      </c>
      <c r="C59" s="17">
        <f t="shared" si="8"/>
        <v>12.5475</v>
      </c>
    </row>
    <row r="60">
      <c r="A60" s="2" t="s">
        <v>24</v>
      </c>
      <c r="B60" s="20">
        <f t="shared" si="7"/>
        <v>28.14</v>
      </c>
      <c r="C60" s="17">
        <f t="shared" si="8"/>
        <v>29.547</v>
      </c>
    </row>
    <row r="61">
      <c r="A61" s="2" t="s">
        <v>25</v>
      </c>
      <c r="B61" s="20">
        <f t="shared" si="7"/>
        <v>20.99</v>
      </c>
      <c r="C61" s="17">
        <f t="shared" si="8"/>
        <v>22.0395</v>
      </c>
    </row>
    <row r="62">
      <c r="A62" s="2" t="s">
        <v>26</v>
      </c>
      <c r="B62" s="20">
        <f t="shared" si="7"/>
        <v>19.99</v>
      </c>
      <c r="C62" s="17">
        <f t="shared" si="8"/>
        <v>20.9895</v>
      </c>
    </row>
    <row r="63">
      <c r="A63" s="2" t="s">
        <v>27</v>
      </c>
      <c r="B63" s="20">
        <f t="shared" si="7"/>
        <v>12.99</v>
      </c>
      <c r="C63" s="17">
        <f t="shared" si="8"/>
        <v>13.6395</v>
      </c>
    </row>
    <row r="64">
      <c r="A64" s="2" t="s">
        <v>28</v>
      </c>
      <c r="B64" s="20">
        <f t="shared" si="7"/>
        <v>14.49</v>
      </c>
      <c r="C64" s="17">
        <f t="shared" si="8"/>
        <v>15.2145</v>
      </c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4" t="s">
        <v>10</v>
      </c>
      <c r="B1" s="17"/>
    </row>
    <row r="2">
      <c r="A2" s="14" t="s">
        <v>11</v>
      </c>
      <c r="B2" s="18" t="s">
        <v>12</v>
      </c>
    </row>
    <row r="3">
      <c r="A3" s="2" t="s">
        <v>13</v>
      </c>
      <c r="B3" s="19">
        <v>9.99</v>
      </c>
    </row>
    <row r="4">
      <c r="A4" s="2" t="s">
        <v>14</v>
      </c>
      <c r="B4" s="19">
        <v>11.95</v>
      </c>
    </row>
    <row r="5">
      <c r="A5" s="2" t="s">
        <v>15</v>
      </c>
      <c r="B5" s="19">
        <v>7.99</v>
      </c>
    </row>
    <row r="6">
      <c r="A6" s="2" t="s">
        <v>16</v>
      </c>
      <c r="B6" s="19">
        <v>9.89</v>
      </c>
    </row>
    <row r="7">
      <c r="A7" s="2" t="s">
        <v>17</v>
      </c>
      <c r="B7" s="19">
        <v>3.99</v>
      </c>
    </row>
    <row r="8">
      <c r="A8" s="2" t="s">
        <v>18</v>
      </c>
      <c r="B8" s="19">
        <v>7.19</v>
      </c>
    </row>
    <row r="9">
      <c r="A9" s="2" t="s">
        <v>19</v>
      </c>
      <c r="B9" s="19">
        <v>24.99</v>
      </c>
    </row>
    <row r="10">
      <c r="A10" s="2" t="s">
        <v>20</v>
      </c>
      <c r="B10" s="19">
        <v>24.5</v>
      </c>
    </row>
    <row r="11">
      <c r="A11" s="2" t="s">
        <v>21</v>
      </c>
      <c r="B11" s="19">
        <v>8.99</v>
      </c>
    </row>
    <row r="12">
      <c r="A12" s="2" t="s">
        <v>22</v>
      </c>
      <c r="B12" s="19">
        <v>11.59</v>
      </c>
    </row>
    <row r="13">
      <c r="A13" s="2" t="s">
        <v>23</v>
      </c>
      <c r="B13" s="19">
        <v>11.95</v>
      </c>
    </row>
    <row r="14">
      <c r="A14" s="2" t="s">
        <v>24</v>
      </c>
      <c r="B14" s="19">
        <v>28.14</v>
      </c>
    </row>
    <row r="15">
      <c r="A15" s="2" t="s">
        <v>25</v>
      </c>
      <c r="B15" s="19">
        <v>20.99</v>
      </c>
    </row>
    <row r="16">
      <c r="A16" s="2" t="s">
        <v>26</v>
      </c>
      <c r="B16" s="19">
        <v>19.99</v>
      </c>
    </row>
    <row r="17">
      <c r="A17" s="2" t="s">
        <v>27</v>
      </c>
      <c r="B17" s="19">
        <v>12.99</v>
      </c>
    </row>
    <row r="18">
      <c r="A18" s="2" t="s">
        <v>28</v>
      </c>
      <c r="B18" s="19">
        <v>14.49</v>
      </c>
    </row>
    <row r="19">
      <c r="B19" s="17"/>
    </row>
    <row r="20">
      <c r="A20" s="14" t="s">
        <v>29</v>
      </c>
      <c r="B20" s="18" t="s">
        <v>30</v>
      </c>
      <c r="C20" s="14" t="s">
        <v>31</v>
      </c>
    </row>
    <row r="21">
      <c r="A21" s="2" t="s">
        <v>13</v>
      </c>
      <c r="B21" s="20" t="str">
        <f>VLOOOKUP(A21, $A$3:$B$18, 2, 0)</f>
        <v>#NAME?</v>
      </c>
      <c r="C21" s="21" t="str">
        <f t="shared" ref="C21:C27" si="1">B21+(0.05*B21)</f>
        <v>#NAME?</v>
      </c>
      <c r="D21" s="2" t="s">
        <v>38</v>
      </c>
    </row>
    <row r="22">
      <c r="A22" s="2" t="s">
        <v>16</v>
      </c>
      <c r="B22" s="20">
        <f t="shared" ref="B22:B27" si="2">VLOOKUP(A22, $A$3:$B$18, 2, 0)</f>
        <v>9.89</v>
      </c>
      <c r="C22" s="17">
        <f t="shared" si="1"/>
        <v>10.3845</v>
      </c>
    </row>
    <row r="23">
      <c r="A23" s="2" t="s">
        <v>20</v>
      </c>
      <c r="B23" s="20">
        <f t="shared" si="2"/>
        <v>24.5</v>
      </c>
      <c r="C23" s="17">
        <f t="shared" si="1"/>
        <v>25.725</v>
      </c>
    </row>
    <row r="24">
      <c r="A24" s="2" t="s">
        <v>21</v>
      </c>
      <c r="B24" s="20">
        <f t="shared" si="2"/>
        <v>8.99</v>
      </c>
      <c r="C24" s="17">
        <f t="shared" si="1"/>
        <v>9.4395</v>
      </c>
    </row>
    <row r="25">
      <c r="A25" s="2" t="s">
        <v>22</v>
      </c>
      <c r="B25" s="20">
        <f t="shared" si="2"/>
        <v>11.59</v>
      </c>
      <c r="C25" s="17">
        <f t="shared" si="1"/>
        <v>12.1695</v>
      </c>
    </row>
    <row r="26">
      <c r="A26" s="2" t="s">
        <v>24</v>
      </c>
      <c r="B26" s="20">
        <f t="shared" si="2"/>
        <v>28.14</v>
      </c>
      <c r="C26" s="17">
        <f t="shared" si="1"/>
        <v>29.547</v>
      </c>
    </row>
    <row r="27">
      <c r="A27" s="2" t="s">
        <v>28</v>
      </c>
      <c r="B27" s="20">
        <f t="shared" si="2"/>
        <v>14.49</v>
      </c>
      <c r="C27" s="17">
        <f t="shared" si="1"/>
        <v>15.2145</v>
      </c>
    </row>
    <row r="28">
      <c r="B28" s="17"/>
    </row>
    <row r="29">
      <c r="A29" s="14" t="s">
        <v>32</v>
      </c>
      <c r="B29" s="18" t="s">
        <v>30</v>
      </c>
      <c r="C29" s="14" t="s">
        <v>33</v>
      </c>
    </row>
    <row r="30">
      <c r="A30" s="2" t="s">
        <v>14</v>
      </c>
      <c r="B30" s="20">
        <f t="shared" ref="B30:B38" si="3">VLOOKUP(A30, $A$3:$B$18, 2, 0)</f>
        <v>11.95</v>
      </c>
      <c r="C30" s="17">
        <f t="shared" ref="C30:C38" si="4">B30+(0.1*B30)</f>
        <v>13.145</v>
      </c>
    </row>
    <row r="31">
      <c r="A31" s="2" t="s">
        <v>15</v>
      </c>
      <c r="B31" s="20">
        <f t="shared" si="3"/>
        <v>7.99</v>
      </c>
      <c r="C31" s="17">
        <f t="shared" si="4"/>
        <v>8.789</v>
      </c>
    </row>
    <row r="32">
      <c r="A32" s="2" t="s">
        <v>17</v>
      </c>
      <c r="B32" s="20">
        <f t="shared" si="3"/>
        <v>3.99</v>
      </c>
      <c r="C32" s="17">
        <f t="shared" si="4"/>
        <v>4.389</v>
      </c>
    </row>
    <row r="33">
      <c r="A33" s="2" t="s">
        <v>18</v>
      </c>
      <c r="B33" s="20">
        <f t="shared" si="3"/>
        <v>7.19</v>
      </c>
      <c r="C33" s="17">
        <f t="shared" si="4"/>
        <v>7.909</v>
      </c>
    </row>
    <row r="34">
      <c r="A34" s="2" t="s">
        <v>19</v>
      </c>
      <c r="B34" s="20">
        <f t="shared" si="3"/>
        <v>24.99</v>
      </c>
      <c r="C34" s="17">
        <f t="shared" si="4"/>
        <v>27.489</v>
      </c>
    </row>
    <row r="35">
      <c r="A35" s="2" t="s">
        <v>23</v>
      </c>
      <c r="B35" s="20">
        <f t="shared" si="3"/>
        <v>11.95</v>
      </c>
      <c r="C35" s="17">
        <f t="shared" si="4"/>
        <v>13.145</v>
      </c>
    </row>
    <row r="36">
      <c r="A36" s="2" t="s">
        <v>25</v>
      </c>
      <c r="B36" s="20">
        <f t="shared" si="3"/>
        <v>20.99</v>
      </c>
      <c r="C36" s="17">
        <f t="shared" si="4"/>
        <v>23.089</v>
      </c>
    </row>
    <row r="37">
      <c r="A37" s="2" t="s">
        <v>26</v>
      </c>
      <c r="B37" s="20">
        <f t="shared" si="3"/>
        <v>19.99</v>
      </c>
      <c r="C37" s="17">
        <f t="shared" si="4"/>
        <v>21.989</v>
      </c>
    </row>
    <row r="38">
      <c r="A38" s="2" t="s">
        <v>27</v>
      </c>
      <c r="B38" s="20">
        <f t="shared" si="3"/>
        <v>12.99</v>
      </c>
      <c r="C38" s="17">
        <f t="shared" si="4"/>
        <v>14.289</v>
      </c>
    </row>
    <row r="39">
      <c r="B39" s="17"/>
    </row>
    <row r="40">
      <c r="A40" s="14" t="s">
        <v>34</v>
      </c>
      <c r="B40" s="18" t="s">
        <v>30</v>
      </c>
      <c r="C40" s="14" t="s">
        <v>33</v>
      </c>
    </row>
    <row r="41">
      <c r="A41" s="9" t="s">
        <v>13</v>
      </c>
      <c r="B41" s="20">
        <f t="shared" ref="B41:B46" si="5">VLOOKUP(A41, $A$3:$B$18, 2, 0)</f>
        <v>9.99</v>
      </c>
      <c r="C41" s="17">
        <f t="shared" ref="C41:C46" si="6">B41+(0.1*B41)</f>
        <v>10.989</v>
      </c>
    </row>
    <row r="42">
      <c r="A42" s="9" t="s">
        <v>14</v>
      </c>
      <c r="B42" s="20">
        <f t="shared" si="5"/>
        <v>11.95</v>
      </c>
      <c r="C42" s="17">
        <f t="shared" si="6"/>
        <v>13.145</v>
      </c>
    </row>
    <row r="43">
      <c r="A43" s="9" t="s">
        <v>18</v>
      </c>
      <c r="B43" s="20">
        <f t="shared" si="5"/>
        <v>7.19</v>
      </c>
      <c r="C43" s="17">
        <f t="shared" si="6"/>
        <v>7.909</v>
      </c>
    </row>
    <row r="44">
      <c r="A44" s="9" t="s">
        <v>20</v>
      </c>
      <c r="B44" s="20">
        <f t="shared" si="5"/>
        <v>24.5</v>
      </c>
      <c r="C44" s="17">
        <f t="shared" si="6"/>
        <v>26.95</v>
      </c>
    </row>
    <row r="45">
      <c r="A45" s="9" t="s">
        <v>21</v>
      </c>
      <c r="B45" s="20">
        <f t="shared" si="5"/>
        <v>8.99</v>
      </c>
      <c r="C45" s="17">
        <f t="shared" si="6"/>
        <v>9.889</v>
      </c>
    </row>
    <row r="46">
      <c r="A46" s="9" t="s">
        <v>27</v>
      </c>
      <c r="B46" s="20">
        <f t="shared" si="5"/>
        <v>12.99</v>
      </c>
      <c r="C46" s="17">
        <f t="shared" si="6"/>
        <v>14.289</v>
      </c>
    </row>
    <row r="47">
      <c r="B47" s="17"/>
    </row>
    <row r="48">
      <c r="A48" s="14" t="s">
        <v>35</v>
      </c>
      <c r="B48" s="18" t="s">
        <v>30</v>
      </c>
      <c r="C48" s="14" t="s">
        <v>31</v>
      </c>
    </row>
    <row r="49">
      <c r="A49" s="2" t="s">
        <v>13</v>
      </c>
      <c r="B49" s="20">
        <f t="shared" ref="B49:B64" si="7">VLOOKUP(A49, $A$3:$B$18, 2, 0)</f>
        <v>9.99</v>
      </c>
      <c r="C49" s="17">
        <f t="shared" ref="C49:C64" si="8">B49+(0.05*B49)</f>
        <v>10.4895</v>
      </c>
    </row>
    <row r="50">
      <c r="A50" s="2" t="s">
        <v>14</v>
      </c>
      <c r="B50" s="20">
        <f t="shared" si="7"/>
        <v>11.95</v>
      </c>
      <c r="C50" s="17">
        <f t="shared" si="8"/>
        <v>12.5475</v>
      </c>
    </row>
    <row r="51">
      <c r="A51" s="2" t="s">
        <v>15</v>
      </c>
      <c r="B51" s="20">
        <f t="shared" si="7"/>
        <v>7.99</v>
      </c>
      <c r="C51" s="17">
        <f t="shared" si="8"/>
        <v>8.3895</v>
      </c>
    </row>
    <row r="52">
      <c r="A52" s="2" t="s">
        <v>16</v>
      </c>
      <c r="B52" s="20">
        <f t="shared" si="7"/>
        <v>9.89</v>
      </c>
      <c r="C52" s="17">
        <f t="shared" si="8"/>
        <v>10.3845</v>
      </c>
    </row>
    <row r="53">
      <c r="A53" s="2" t="s">
        <v>17</v>
      </c>
      <c r="B53" s="20">
        <f t="shared" si="7"/>
        <v>3.99</v>
      </c>
      <c r="C53" s="17">
        <f t="shared" si="8"/>
        <v>4.1895</v>
      </c>
    </row>
    <row r="54">
      <c r="A54" s="2" t="s">
        <v>18</v>
      </c>
      <c r="B54" s="20">
        <f t="shared" si="7"/>
        <v>7.19</v>
      </c>
      <c r="C54" s="17">
        <f t="shared" si="8"/>
        <v>7.5495</v>
      </c>
    </row>
    <row r="55">
      <c r="A55" s="2" t="s">
        <v>19</v>
      </c>
      <c r="B55" s="20">
        <f t="shared" si="7"/>
        <v>24.99</v>
      </c>
      <c r="C55" s="17">
        <f t="shared" si="8"/>
        <v>26.2395</v>
      </c>
    </row>
    <row r="56">
      <c r="A56" s="2" t="s">
        <v>20</v>
      </c>
      <c r="B56" s="20">
        <f t="shared" si="7"/>
        <v>24.5</v>
      </c>
      <c r="C56" s="17">
        <f t="shared" si="8"/>
        <v>25.725</v>
      </c>
    </row>
    <row r="57">
      <c r="A57" s="2" t="s">
        <v>21</v>
      </c>
      <c r="B57" s="20">
        <f t="shared" si="7"/>
        <v>8.99</v>
      </c>
      <c r="C57" s="17">
        <f t="shared" si="8"/>
        <v>9.4395</v>
      </c>
    </row>
    <row r="58">
      <c r="A58" s="2" t="s">
        <v>22</v>
      </c>
      <c r="B58" s="20">
        <f t="shared" si="7"/>
        <v>11.59</v>
      </c>
      <c r="C58" s="17">
        <f t="shared" si="8"/>
        <v>12.1695</v>
      </c>
    </row>
    <row r="59">
      <c r="A59" s="2" t="s">
        <v>23</v>
      </c>
      <c r="B59" s="20">
        <f t="shared" si="7"/>
        <v>11.95</v>
      </c>
      <c r="C59" s="17">
        <f t="shared" si="8"/>
        <v>12.5475</v>
      </c>
    </row>
    <row r="60">
      <c r="A60" s="2" t="s">
        <v>24</v>
      </c>
      <c r="B60" s="20">
        <f t="shared" si="7"/>
        <v>28.14</v>
      </c>
      <c r="C60" s="17">
        <f t="shared" si="8"/>
        <v>29.547</v>
      </c>
    </row>
    <row r="61">
      <c r="A61" s="2" t="s">
        <v>25</v>
      </c>
      <c r="B61" s="20">
        <f t="shared" si="7"/>
        <v>20.99</v>
      </c>
      <c r="C61" s="17">
        <f t="shared" si="8"/>
        <v>22.0395</v>
      </c>
    </row>
    <row r="62">
      <c r="A62" s="2" t="s">
        <v>26</v>
      </c>
      <c r="B62" s="20">
        <f t="shared" si="7"/>
        <v>19.99</v>
      </c>
      <c r="C62" s="17">
        <f t="shared" si="8"/>
        <v>20.9895</v>
      </c>
    </row>
    <row r="63">
      <c r="A63" s="2" t="s">
        <v>27</v>
      </c>
      <c r="B63" s="20">
        <f t="shared" si="7"/>
        <v>12.99</v>
      </c>
      <c r="C63" s="17">
        <f t="shared" si="8"/>
        <v>13.6395</v>
      </c>
    </row>
    <row r="64">
      <c r="A64" s="2" t="s">
        <v>28</v>
      </c>
      <c r="B64" s="20">
        <f t="shared" si="7"/>
        <v>14.49</v>
      </c>
      <c r="C64" s="17">
        <f t="shared" si="8"/>
        <v>15.2145</v>
      </c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4" t="s">
        <v>39</v>
      </c>
      <c r="B1" s="14" t="s">
        <v>40</v>
      </c>
      <c r="C1" s="14" t="s">
        <v>41</v>
      </c>
      <c r="D1" s="14" t="s">
        <v>42</v>
      </c>
    </row>
    <row r="2">
      <c r="A2" s="2" t="s">
        <v>43</v>
      </c>
      <c r="B2" s="22">
        <v>42037.0</v>
      </c>
      <c r="C2" s="22">
        <v>42154.0</v>
      </c>
      <c r="D2" s="21">
        <f t="shared" ref="D2:D12" si="1">DATEDIF(B2, C2, "M")</f>
        <v>3</v>
      </c>
    </row>
    <row r="3">
      <c r="A3" s="2" t="s">
        <v>44</v>
      </c>
      <c r="B3" s="22">
        <v>42156.0</v>
      </c>
      <c r="C3" s="22">
        <v>42447.0</v>
      </c>
      <c r="D3" s="21">
        <f t="shared" si="1"/>
        <v>9</v>
      </c>
    </row>
    <row r="4">
      <c r="A4" s="2" t="s">
        <v>45</v>
      </c>
      <c r="B4" s="22">
        <v>42371.0</v>
      </c>
      <c r="C4" s="22">
        <v>42488.0</v>
      </c>
      <c r="D4" s="21">
        <f t="shared" si="1"/>
        <v>3</v>
      </c>
    </row>
    <row r="5">
      <c r="A5" s="2" t="s">
        <v>46</v>
      </c>
      <c r="B5" s="22">
        <v>42156.0</v>
      </c>
      <c r="C5" s="22">
        <v>42600.0</v>
      </c>
      <c r="D5" s="21">
        <f t="shared" si="1"/>
        <v>14</v>
      </c>
    </row>
    <row r="6">
      <c r="A6" s="2" t="s">
        <v>47</v>
      </c>
      <c r="B6" s="22">
        <v>42614.0</v>
      </c>
      <c r="C6" s="22">
        <v>42328.0</v>
      </c>
      <c r="D6" s="21" t="str">
        <f t="shared" si="1"/>
        <v>#NUM!</v>
      </c>
      <c r="E6" s="2" t="s">
        <v>48</v>
      </c>
    </row>
    <row r="7">
      <c r="A7" s="2" t="s">
        <v>49</v>
      </c>
      <c r="B7" s="22">
        <v>42614.0</v>
      </c>
      <c r="C7" s="22">
        <v>42749.0</v>
      </c>
      <c r="D7" s="21">
        <f t="shared" si="1"/>
        <v>4</v>
      </c>
    </row>
    <row r="8">
      <c r="A8" s="2" t="s">
        <v>50</v>
      </c>
      <c r="B8" s="22">
        <v>42614.0</v>
      </c>
      <c r="C8" s="22">
        <v>42860.0</v>
      </c>
      <c r="D8" s="21">
        <f t="shared" si="1"/>
        <v>8</v>
      </c>
    </row>
    <row r="9">
      <c r="A9" s="2" t="s">
        <v>51</v>
      </c>
      <c r="B9" s="22">
        <v>42614.0</v>
      </c>
      <c r="C9" s="22">
        <v>43039.0</v>
      </c>
      <c r="D9" s="21">
        <f t="shared" si="1"/>
        <v>13</v>
      </c>
    </row>
    <row r="10">
      <c r="A10" s="2" t="s">
        <v>52</v>
      </c>
      <c r="B10" s="22">
        <v>43040.0</v>
      </c>
      <c r="C10" s="22">
        <v>43071.0</v>
      </c>
      <c r="D10" s="21">
        <f t="shared" si="1"/>
        <v>1</v>
      </c>
    </row>
    <row r="11">
      <c r="A11" s="2" t="s">
        <v>53</v>
      </c>
      <c r="B11" s="22">
        <v>43071.0</v>
      </c>
      <c r="C11" s="22">
        <v>43710.0</v>
      </c>
      <c r="D11" s="21">
        <f t="shared" si="1"/>
        <v>21</v>
      </c>
    </row>
    <row r="12">
      <c r="A12" s="2" t="s">
        <v>54</v>
      </c>
      <c r="B12" s="22">
        <v>43739.0</v>
      </c>
      <c r="C12" s="22">
        <v>43952.0</v>
      </c>
      <c r="D12" s="21">
        <f t="shared" si="1"/>
        <v>7</v>
      </c>
    </row>
    <row r="13">
      <c r="A13" s="2" t="s">
        <v>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4" t="s">
        <v>39</v>
      </c>
      <c r="B1" s="14" t="s">
        <v>40</v>
      </c>
      <c r="C1" s="14" t="s">
        <v>41</v>
      </c>
      <c r="D1" s="14" t="s">
        <v>42</v>
      </c>
    </row>
    <row r="2">
      <c r="A2" s="2" t="s">
        <v>43</v>
      </c>
      <c r="B2" s="22">
        <v>42037.0</v>
      </c>
      <c r="C2" s="22">
        <v>42154.0</v>
      </c>
      <c r="D2" s="21">
        <f t="shared" ref="D2:D12" si="1">DATEDIF(B2, C2, "M")</f>
        <v>3</v>
      </c>
    </row>
    <row r="3">
      <c r="A3" s="2" t="s">
        <v>44</v>
      </c>
      <c r="B3" s="22">
        <v>42156.0</v>
      </c>
      <c r="C3" s="22">
        <v>42447.0</v>
      </c>
      <c r="D3" s="21">
        <f t="shared" si="1"/>
        <v>9</v>
      </c>
    </row>
    <row r="4">
      <c r="A4" s="2" t="s">
        <v>45</v>
      </c>
      <c r="B4" s="22">
        <v>42371.0</v>
      </c>
      <c r="C4" s="22">
        <v>42488.0</v>
      </c>
      <c r="D4" s="21">
        <f t="shared" si="1"/>
        <v>3</v>
      </c>
    </row>
    <row r="5">
      <c r="A5" s="2" t="s">
        <v>46</v>
      </c>
      <c r="B5" s="22">
        <v>42156.0</v>
      </c>
      <c r="C5" s="22">
        <v>42600.0</v>
      </c>
      <c r="D5" s="21">
        <f t="shared" si="1"/>
        <v>14</v>
      </c>
    </row>
    <row r="6">
      <c r="A6" s="2" t="s">
        <v>47</v>
      </c>
      <c r="B6" s="23" t="s">
        <v>56</v>
      </c>
      <c r="C6" s="24">
        <v>42694.0</v>
      </c>
      <c r="D6" s="21" t="str">
        <f t="shared" si="1"/>
        <v>#VALUE!</v>
      </c>
      <c r="E6" s="2" t="s">
        <v>57</v>
      </c>
    </row>
    <row r="7">
      <c r="A7" s="2" t="s">
        <v>49</v>
      </c>
      <c r="B7" s="22">
        <v>42614.0</v>
      </c>
      <c r="C7" s="22">
        <v>42749.0</v>
      </c>
      <c r="D7" s="21">
        <f t="shared" si="1"/>
        <v>4</v>
      </c>
    </row>
    <row r="8">
      <c r="A8" s="2" t="s">
        <v>50</v>
      </c>
      <c r="B8" s="22">
        <v>42614.0</v>
      </c>
      <c r="C8" s="22">
        <v>42860.0</v>
      </c>
      <c r="D8" s="21">
        <f t="shared" si="1"/>
        <v>8</v>
      </c>
    </row>
    <row r="9">
      <c r="A9" s="2" t="s">
        <v>51</v>
      </c>
      <c r="B9" s="22">
        <v>42614.0</v>
      </c>
      <c r="C9" s="22">
        <v>43039.0</v>
      </c>
      <c r="D9" s="21">
        <f t="shared" si="1"/>
        <v>13</v>
      </c>
    </row>
    <row r="10">
      <c r="A10" s="2" t="s">
        <v>52</v>
      </c>
      <c r="B10" s="22">
        <v>43040.0</v>
      </c>
      <c r="C10" s="22">
        <v>43071.0</v>
      </c>
      <c r="D10" s="21">
        <f t="shared" si="1"/>
        <v>1</v>
      </c>
    </row>
    <row r="11">
      <c r="A11" s="2" t="s">
        <v>53</v>
      </c>
      <c r="B11" s="22">
        <v>43071.0</v>
      </c>
      <c r="C11" s="22">
        <v>43710.0</v>
      </c>
      <c r="D11" s="21">
        <f t="shared" si="1"/>
        <v>21</v>
      </c>
    </row>
    <row r="12">
      <c r="A12" s="2" t="s">
        <v>54</v>
      </c>
      <c r="B12" s="22">
        <v>43739.0</v>
      </c>
      <c r="C12" s="22">
        <v>43952.0</v>
      </c>
      <c r="D12" s="21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58</v>
      </c>
      <c r="B1" s="14" t="s">
        <v>59</v>
      </c>
    </row>
    <row r="2">
      <c r="A2" s="2" t="s">
        <v>60</v>
      </c>
      <c r="B2" s="2">
        <v>5.0</v>
      </c>
    </row>
    <row r="3">
      <c r="A3" s="2" t="s">
        <v>61</v>
      </c>
      <c r="B3" s="2">
        <v>17.0</v>
      </c>
    </row>
    <row r="4">
      <c r="A4" s="2" t="s">
        <v>62</v>
      </c>
      <c r="B4" s="2">
        <v>36.0</v>
      </c>
    </row>
    <row r="5">
      <c r="A5" s="14" t="s">
        <v>63</v>
      </c>
      <c r="B5" s="21">
        <f>B2+B3+B4</f>
        <v>58</v>
      </c>
    </row>
    <row r="8">
      <c r="A8" s="14" t="s">
        <v>58</v>
      </c>
      <c r="B8" s="14" t="s">
        <v>59</v>
      </c>
    </row>
    <row r="9">
      <c r="A9" s="2" t="s">
        <v>60</v>
      </c>
      <c r="B9" s="2">
        <v>5.0</v>
      </c>
    </row>
    <row r="10">
      <c r="A10" s="2" t="s">
        <v>61</v>
      </c>
      <c r="B10" s="2">
        <v>17.0</v>
      </c>
    </row>
    <row r="11">
      <c r="A11" s="2" t="s">
        <v>62</v>
      </c>
      <c r="B11" s="2">
        <v>36.0</v>
      </c>
    </row>
    <row r="12">
      <c r="A12" s="14" t="s">
        <v>63</v>
      </c>
      <c r="B12" s="21">
        <f>SUM(B9:B11)</f>
        <v>58</v>
      </c>
    </row>
  </sheetData>
  <drawing r:id="rId1"/>
</worksheet>
</file>