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ssoyeon\OneDrive - pusan.ac.kr\바탕 화면\"/>
    </mc:Choice>
  </mc:AlternateContent>
  <xr:revisionPtr revIDLastSave="0" documentId="8_{F9CA30F8-FFD6-4FE2-9BB0-89B8F4C38A0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1_SafetyData_1" sheetId="1" r:id="rId1"/>
    <sheet name="Sheet1" sheetId="3" r:id="rId2"/>
    <sheet name="2_SafetyData_2" sheetId="2" r:id="rId3"/>
    <sheet name="Sheet2" sheetId="4" r:id="rId4"/>
  </sheets>
  <definedNames>
    <definedName name="_xlnm._FilterDatabase" localSheetId="2" hidden="1">'2_SafetyData_2'!$A$1:$G$515</definedName>
    <definedName name="_xlchart.v1.0" hidden="1">'2_SafetyData_2'!$I$2:$I$13</definedName>
    <definedName name="_xlchart.v1.1" hidden="1">'2_SafetyData_2'!$J$2:$J$13</definedName>
    <definedName name="_xlchart.v1.2" hidden="1">'2_SafetyData_2'!$K$2:$K$10</definedName>
    <definedName name="_xlchart.v1.3" hidden="1">'2_SafetyData_2'!$L$2:$L$10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9" i="1" l="1"/>
  <c r="T4" i="1"/>
  <c r="T5" i="1"/>
  <c r="T6" i="1"/>
  <c r="T7" i="1"/>
  <c r="T8" i="1"/>
  <c r="T10" i="1"/>
  <c r="T11" i="1"/>
  <c r="S4" i="1"/>
  <c r="S5" i="1"/>
  <c r="S6" i="1"/>
  <c r="S7" i="1"/>
  <c r="S8" i="1"/>
  <c r="S9" i="1"/>
  <c r="S10" i="1"/>
  <c r="S11" i="1"/>
  <c r="R4" i="1"/>
  <c r="R5" i="1"/>
  <c r="R6" i="1"/>
  <c r="R7" i="1"/>
  <c r="R8" i="1"/>
  <c r="R9" i="1"/>
  <c r="R10" i="1"/>
  <c r="R11" i="1"/>
  <c r="T3" i="1"/>
  <c r="S3" i="1"/>
  <c r="R3" i="1"/>
  <c r="Q4" i="1"/>
  <c r="Q5" i="1"/>
  <c r="Q6" i="1"/>
  <c r="Q7" i="1"/>
  <c r="Q8" i="1"/>
  <c r="Q9" i="1"/>
  <c r="Q10" i="1"/>
  <c r="Q11" i="1"/>
  <c r="Q3" i="1"/>
  <c r="P4" i="1"/>
  <c r="P5" i="1"/>
  <c r="P6" i="1"/>
  <c r="P7" i="1"/>
  <c r="P8" i="1"/>
  <c r="P9" i="1"/>
  <c r="P10" i="1"/>
  <c r="P11" i="1"/>
  <c r="P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2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" i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2" i="1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K29" i="3" s="1"/>
  <c r="J20" i="3"/>
  <c r="J29" i="3" s="1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G5" i="3"/>
  <c r="G6" i="3"/>
  <c r="C5" i="3"/>
  <c r="E5" i="3"/>
  <c r="C6" i="3"/>
  <c r="E6" i="3"/>
  <c r="E7" i="3"/>
  <c r="E8" i="3"/>
  <c r="E9" i="3"/>
  <c r="C13" i="3"/>
  <c r="C14" i="3"/>
  <c r="C15" i="3"/>
  <c r="C16" i="3"/>
  <c r="K29" i="2"/>
  <c r="K30" i="2" s="1"/>
  <c r="L29" i="2"/>
  <c r="L30" i="2" s="1"/>
  <c r="M29" i="2"/>
  <c r="M30" i="2" s="1"/>
  <c r="N29" i="2"/>
  <c r="N30" i="2" s="1"/>
  <c r="O29" i="2"/>
  <c r="O30" i="2" s="1"/>
  <c r="P29" i="2"/>
  <c r="P30" i="2" s="1"/>
  <c r="Q29" i="2"/>
  <c r="Q30" i="2" s="1"/>
  <c r="R29" i="2"/>
  <c r="R30" i="2" s="1"/>
  <c r="S29" i="2"/>
  <c r="S30" i="2" s="1"/>
  <c r="T29" i="2"/>
  <c r="T30" i="2" s="1"/>
  <c r="U29" i="2"/>
  <c r="U30" i="2" s="1"/>
  <c r="J29" i="2"/>
  <c r="J30" i="2" s="1"/>
  <c r="V21" i="2"/>
  <c r="V22" i="2"/>
  <c r="V23" i="2"/>
  <c r="V24" i="2"/>
  <c r="V25" i="2"/>
  <c r="V26" i="2"/>
  <c r="V27" i="2"/>
  <c r="V28" i="2"/>
  <c r="V20" i="2"/>
  <c r="L21" i="2"/>
  <c r="M21" i="2"/>
  <c r="N21" i="2"/>
  <c r="O21" i="2"/>
  <c r="P21" i="2"/>
  <c r="Q21" i="2"/>
  <c r="R21" i="2"/>
  <c r="S21" i="2"/>
  <c r="T21" i="2"/>
  <c r="U21" i="2"/>
  <c r="L22" i="2"/>
  <c r="M22" i="2"/>
  <c r="N22" i="2"/>
  <c r="O22" i="2"/>
  <c r="P22" i="2"/>
  <c r="Q22" i="2"/>
  <c r="R22" i="2"/>
  <c r="S22" i="2"/>
  <c r="T22" i="2"/>
  <c r="U22" i="2"/>
  <c r="L23" i="2"/>
  <c r="M23" i="2"/>
  <c r="N23" i="2"/>
  <c r="O23" i="2"/>
  <c r="P23" i="2"/>
  <c r="Q23" i="2"/>
  <c r="R23" i="2"/>
  <c r="S23" i="2"/>
  <c r="T23" i="2"/>
  <c r="U23" i="2"/>
  <c r="L24" i="2"/>
  <c r="M24" i="2"/>
  <c r="N24" i="2"/>
  <c r="O24" i="2"/>
  <c r="P24" i="2"/>
  <c r="Q24" i="2"/>
  <c r="R24" i="2"/>
  <c r="S24" i="2"/>
  <c r="T24" i="2"/>
  <c r="U24" i="2"/>
  <c r="L25" i="2"/>
  <c r="M25" i="2"/>
  <c r="N25" i="2"/>
  <c r="O25" i="2"/>
  <c r="P25" i="2"/>
  <c r="Q25" i="2"/>
  <c r="R25" i="2"/>
  <c r="S25" i="2"/>
  <c r="T25" i="2"/>
  <c r="U25" i="2"/>
  <c r="L26" i="2"/>
  <c r="M26" i="2"/>
  <c r="N26" i="2"/>
  <c r="O26" i="2"/>
  <c r="W26" i="2" s="1"/>
  <c r="P26" i="2"/>
  <c r="Q26" i="2"/>
  <c r="R26" i="2"/>
  <c r="S26" i="2"/>
  <c r="T26" i="2"/>
  <c r="U26" i="2"/>
  <c r="L27" i="2"/>
  <c r="M27" i="2"/>
  <c r="N27" i="2"/>
  <c r="O27" i="2"/>
  <c r="P27" i="2"/>
  <c r="Q27" i="2"/>
  <c r="R27" i="2"/>
  <c r="S27" i="2"/>
  <c r="T27" i="2"/>
  <c r="U27" i="2"/>
  <c r="L28" i="2"/>
  <c r="M28" i="2"/>
  <c r="N28" i="2"/>
  <c r="O28" i="2"/>
  <c r="P28" i="2"/>
  <c r="Q28" i="2"/>
  <c r="R28" i="2"/>
  <c r="S28" i="2"/>
  <c r="T28" i="2"/>
  <c r="U28" i="2"/>
  <c r="U20" i="2"/>
  <c r="T20" i="2"/>
  <c r="S20" i="2"/>
  <c r="R20" i="2"/>
  <c r="Q20" i="2"/>
  <c r="P20" i="2"/>
  <c r="O20" i="2"/>
  <c r="N20" i="2"/>
  <c r="M20" i="2"/>
  <c r="L20" i="2"/>
  <c r="K25" i="2"/>
  <c r="K26" i="2"/>
  <c r="K27" i="2"/>
  <c r="K28" i="2"/>
  <c r="K21" i="2"/>
  <c r="K22" i="2"/>
  <c r="K23" i="2"/>
  <c r="K24" i="2"/>
  <c r="K20" i="2"/>
  <c r="J21" i="2"/>
  <c r="W21" i="2" s="1"/>
  <c r="J22" i="2"/>
  <c r="W22" i="2" s="1"/>
  <c r="J23" i="2"/>
  <c r="W23" i="2" s="1"/>
  <c r="J24" i="2"/>
  <c r="W24" i="2" s="1"/>
  <c r="J25" i="2"/>
  <c r="W25" i="2" s="1"/>
  <c r="J26" i="2"/>
  <c r="J27" i="2"/>
  <c r="W27" i="2" s="1"/>
  <c r="J28" i="2"/>
  <c r="W28" i="2" s="1"/>
  <c r="J20" i="2"/>
  <c r="W20" i="2" s="1"/>
  <c r="J3" i="2"/>
  <c r="J4" i="2"/>
  <c r="J5" i="2"/>
  <c r="J6" i="2"/>
  <c r="J7" i="2"/>
  <c r="J8" i="2"/>
  <c r="J9" i="2"/>
  <c r="J10" i="2"/>
  <c r="J11" i="2"/>
  <c r="J12" i="2"/>
  <c r="J13" i="2"/>
  <c r="J2" i="2"/>
  <c r="L3" i="2"/>
  <c r="L4" i="2"/>
  <c r="L5" i="2"/>
  <c r="L6" i="2"/>
  <c r="L7" i="2"/>
  <c r="L8" i="2"/>
  <c r="L9" i="2"/>
  <c r="L10" i="2"/>
  <c r="L2" i="2"/>
  <c r="J17" i="3" l="1"/>
  <c r="K17" i="3"/>
  <c r="E10" i="3"/>
  <c r="J15" i="2"/>
  <c r="L15" i="2"/>
</calcChain>
</file>

<file path=xl/sharedStrings.xml><?xml version="1.0" encoding="utf-8"?>
<sst xmlns="http://schemas.openxmlformats.org/spreadsheetml/2006/main" count="4070" uniqueCount="394">
  <si>
    <t>Date</t>
  </si>
  <si>
    <t>ID</t>
  </si>
  <si>
    <t>Gender</t>
  </si>
  <si>
    <t>Age</t>
  </si>
  <si>
    <t>Shift</t>
  </si>
  <si>
    <t>Male</t>
  </si>
  <si>
    <t>Night</t>
  </si>
  <si>
    <t>Female</t>
  </si>
  <si>
    <t>Day</t>
  </si>
  <si>
    <t>Injury Location</t>
  </si>
  <si>
    <t>Incident Type</t>
  </si>
  <si>
    <t>Days Lost</t>
  </si>
  <si>
    <t>Incident Cost</t>
  </si>
  <si>
    <t>Trunk</t>
  </si>
  <si>
    <t>Burn</t>
  </si>
  <si>
    <t>$5,000</t>
  </si>
  <si>
    <t>Abdomen</t>
  </si>
  <si>
    <t>Cut</t>
  </si>
  <si>
    <t>$4,994</t>
  </si>
  <si>
    <t>Back</t>
  </si>
  <si>
    <t>Lifting</t>
  </si>
  <si>
    <t>$4,969</t>
  </si>
  <si>
    <t>Legs</t>
  </si>
  <si>
    <t>$4,940</t>
  </si>
  <si>
    <t>Neck</t>
  </si>
  <si>
    <t>Fall</t>
  </si>
  <si>
    <t>$4,933</t>
  </si>
  <si>
    <t>Head</t>
  </si>
  <si>
    <t>$4,905</t>
  </si>
  <si>
    <t>Falling object</t>
  </si>
  <si>
    <t>$4,879</t>
  </si>
  <si>
    <t>Crush &amp; Pinch</t>
  </si>
  <si>
    <t>$4,872</t>
  </si>
  <si>
    <t>$4,871</t>
  </si>
  <si>
    <t>Multiple</t>
  </si>
  <si>
    <t>Slip/trip</t>
  </si>
  <si>
    <t>Vehicle</t>
  </si>
  <si>
    <t>$4,836</t>
  </si>
  <si>
    <t>Eye</t>
  </si>
  <si>
    <t>$4,834</t>
  </si>
  <si>
    <t>N/A</t>
  </si>
  <si>
    <t>$4,823</t>
  </si>
  <si>
    <t>Equipment</t>
  </si>
  <si>
    <t>$4,800</t>
  </si>
  <si>
    <t>Arms</t>
  </si>
  <si>
    <t>$4,791</t>
  </si>
  <si>
    <t>$4,781</t>
  </si>
  <si>
    <t>$4,771</t>
  </si>
  <si>
    <t>Hands</t>
  </si>
  <si>
    <t>$4,743</t>
  </si>
  <si>
    <t>$4,741</t>
  </si>
  <si>
    <t>$4,731</t>
  </si>
  <si>
    <t>$4,718</t>
  </si>
  <si>
    <t>Feet</t>
  </si>
  <si>
    <t>$4,698</t>
  </si>
  <si>
    <t>$4,685</t>
  </si>
  <si>
    <t>$4,664</t>
  </si>
  <si>
    <t>$4,618</t>
  </si>
  <si>
    <t>$4,587</t>
  </si>
  <si>
    <t>$4,570</t>
  </si>
  <si>
    <t>$4,530</t>
  </si>
  <si>
    <t>$4,462</t>
  </si>
  <si>
    <t>$4,455</t>
  </si>
  <si>
    <t>$4,444</t>
  </si>
  <si>
    <t>$4,414</t>
  </si>
  <si>
    <t>$4,411</t>
  </si>
  <si>
    <t>$4,399</t>
  </si>
  <si>
    <t>$4,373</t>
  </si>
  <si>
    <t>$4,366</t>
  </si>
  <si>
    <t>$4,303</t>
  </si>
  <si>
    <t>$4,292</t>
  </si>
  <si>
    <t>$4,288</t>
  </si>
  <si>
    <t>$4,281</t>
  </si>
  <si>
    <t>$4,260</t>
  </si>
  <si>
    <t>$4,259</t>
  </si>
  <si>
    <t>$4,247</t>
  </si>
  <si>
    <t>$4,246</t>
  </si>
  <si>
    <t>$4,229</t>
  </si>
  <si>
    <t>$4,213</t>
  </si>
  <si>
    <t>$4,176</t>
  </si>
  <si>
    <t>$4,160</t>
  </si>
  <si>
    <t>$4,069</t>
  </si>
  <si>
    <t>$4,021</t>
  </si>
  <si>
    <t>$4,016</t>
  </si>
  <si>
    <t>$3,969</t>
  </si>
  <si>
    <t>$3,959</t>
  </si>
  <si>
    <t>$3,954</t>
  </si>
  <si>
    <t>$3,871</t>
  </si>
  <si>
    <t>$3,851</t>
  </si>
  <si>
    <t>$3,849</t>
  </si>
  <si>
    <t>$3,846</t>
  </si>
  <si>
    <t>$3,817</t>
  </si>
  <si>
    <t>$3,784</t>
  </si>
  <si>
    <t>$3,734</t>
  </si>
  <si>
    <t>$3,716</t>
  </si>
  <si>
    <t>$3,713</t>
  </si>
  <si>
    <t>$3,692</t>
  </si>
  <si>
    <t>$3,680</t>
  </si>
  <si>
    <t>$3,657</t>
  </si>
  <si>
    <t>$3,588</t>
  </si>
  <si>
    <t>$3,549</t>
  </si>
  <si>
    <t>$3,488</t>
  </si>
  <si>
    <t>$3,487</t>
  </si>
  <si>
    <t>$3,425</t>
  </si>
  <si>
    <t>$3,417</t>
  </si>
  <si>
    <t>$3,411</t>
  </si>
  <si>
    <t>$3,397</t>
  </si>
  <si>
    <t>$3,378</t>
  </si>
  <si>
    <t>$3,367</t>
  </si>
  <si>
    <t>$3,339</t>
  </si>
  <si>
    <t>$3,299</t>
  </si>
  <si>
    <t>$3,286</t>
  </si>
  <si>
    <t>$3,269</t>
  </si>
  <si>
    <t>$3,256</t>
  </si>
  <si>
    <t>$3,221</t>
  </si>
  <si>
    <t>$3,204</t>
  </si>
  <si>
    <t>$3,203</t>
  </si>
  <si>
    <t>$3,170</t>
  </si>
  <si>
    <t>$3,146</t>
  </si>
  <si>
    <t>$3,084</t>
  </si>
  <si>
    <t>$3,060</t>
  </si>
  <si>
    <t>$2,990</t>
  </si>
  <si>
    <t>$2,988</t>
  </si>
  <si>
    <t>$2,937</t>
  </si>
  <si>
    <t>$2,877</t>
  </si>
  <si>
    <t>$2,861</t>
  </si>
  <si>
    <t>$2,860</t>
  </si>
  <si>
    <t>$2,854</t>
  </si>
  <si>
    <t>$2,851</t>
  </si>
  <si>
    <t>$2,801</t>
  </si>
  <si>
    <t>$2,790</t>
  </si>
  <si>
    <t>$2,777</t>
  </si>
  <si>
    <t>$2,705</t>
  </si>
  <si>
    <t>$2,699</t>
  </si>
  <si>
    <t>$2,651</t>
  </si>
  <si>
    <t>$2,627</t>
  </si>
  <si>
    <t>$2,622</t>
  </si>
  <si>
    <t>$2,615</t>
  </si>
  <si>
    <t>$2,593</t>
  </si>
  <si>
    <t>$2,582</t>
  </si>
  <si>
    <t>$2,569</t>
  </si>
  <si>
    <t>$2,544</t>
  </si>
  <si>
    <t>$2,525</t>
  </si>
  <si>
    <t>$2,521</t>
  </si>
  <si>
    <t>$2,514</t>
  </si>
  <si>
    <t>$2,481</t>
  </si>
  <si>
    <t>$2,479</t>
  </si>
  <si>
    <t>$2,476</t>
  </si>
  <si>
    <t>$2,468</t>
  </si>
  <si>
    <t>$2,466</t>
  </si>
  <si>
    <t>$2,461</t>
  </si>
  <si>
    <t>$2,459</t>
  </si>
  <si>
    <t>$2,450</t>
  </si>
  <si>
    <t>$2,437</t>
  </si>
  <si>
    <t>$2,397</t>
  </si>
  <si>
    <t>$2,387</t>
  </si>
  <si>
    <t>$2,370</t>
  </si>
  <si>
    <t>$2,359</t>
  </si>
  <si>
    <t>$2,351</t>
  </si>
  <si>
    <t>$2,337</t>
  </si>
  <si>
    <t>$2,333</t>
  </si>
  <si>
    <t>$2,268</t>
  </si>
  <si>
    <t>$2,245</t>
  </si>
  <si>
    <t>$2,237</t>
  </si>
  <si>
    <t>$2,124</t>
  </si>
  <si>
    <t>$2,120</t>
  </si>
  <si>
    <t>$2,063</t>
  </si>
  <si>
    <t>$2,022</t>
  </si>
  <si>
    <t>$2,015</t>
  </si>
  <si>
    <t>$2,007</t>
  </si>
  <si>
    <t>$1,993</t>
  </si>
  <si>
    <t>$1,951</t>
  </si>
  <si>
    <t>$1,947</t>
  </si>
  <si>
    <t>$1,935</t>
  </si>
  <si>
    <t>$1,922</t>
  </si>
  <si>
    <t>$1,902</t>
  </si>
  <si>
    <t>$1,890</t>
  </si>
  <si>
    <t>$1,884</t>
  </si>
  <si>
    <t>$1,872</t>
  </si>
  <si>
    <t>$1,835</t>
  </si>
  <si>
    <t>$1,819</t>
  </si>
  <si>
    <t>$1,806</t>
  </si>
  <si>
    <t>$1,793</t>
  </si>
  <si>
    <t>$1,731</t>
  </si>
  <si>
    <t>$1,710</t>
  </si>
  <si>
    <t>$1,698</t>
  </si>
  <si>
    <t>$1,694</t>
  </si>
  <si>
    <t>$1,690</t>
  </si>
  <si>
    <t>$1,636</t>
  </si>
  <si>
    <t>$1,635</t>
  </si>
  <si>
    <t>$1,592</t>
  </si>
  <si>
    <t>$1,585</t>
  </si>
  <si>
    <t>$1,505</t>
  </si>
  <si>
    <t>$1,493</t>
  </si>
  <si>
    <t>$1,486</t>
  </si>
  <si>
    <t>$1,433</t>
  </si>
  <si>
    <t>$1,430</t>
  </si>
  <si>
    <t>$1,335</t>
  </si>
  <si>
    <t>$1,301</t>
  </si>
  <si>
    <t>$1,248</t>
  </si>
  <si>
    <t>$1,241</t>
  </si>
  <si>
    <t>$1,230</t>
  </si>
  <si>
    <t>$1,222</t>
  </si>
  <si>
    <t>$1,213</t>
  </si>
  <si>
    <t>$1,196</t>
  </si>
  <si>
    <t>$1,190</t>
  </si>
  <si>
    <t>$1,177</t>
  </si>
  <si>
    <t>$1,173</t>
  </si>
  <si>
    <t>$1,168</t>
  </si>
  <si>
    <t>$1,155</t>
  </si>
  <si>
    <t>$1,152</t>
  </si>
  <si>
    <t>$1,136</t>
  </si>
  <si>
    <t>$1,121</t>
  </si>
  <si>
    <t>$1,119</t>
  </si>
  <si>
    <t>$1,084</t>
  </si>
  <si>
    <t>$1,010</t>
  </si>
  <si>
    <t>$995</t>
  </si>
  <si>
    <t>$921</t>
  </si>
  <si>
    <t>$920</t>
  </si>
  <si>
    <t>$903</t>
  </si>
  <si>
    <t>$882</t>
  </si>
  <si>
    <t>$845</t>
  </si>
  <si>
    <t>$819</t>
  </si>
  <si>
    <t>$807</t>
  </si>
  <si>
    <t>$804</t>
  </si>
  <si>
    <t>$786</t>
  </si>
  <si>
    <t>$738</t>
  </si>
  <si>
    <t>$733</t>
  </si>
  <si>
    <t>$718</t>
  </si>
  <si>
    <t>$709</t>
  </si>
  <si>
    <t>$674</t>
  </si>
  <si>
    <t>$668</t>
  </si>
  <si>
    <t>$653</t>
  </si>
  <si>
    <t>$634</t>
  </si>
  <si>
    <t>$628</t>
  </si>
  <si>
    <t>$603</t>
  </si>
  <si>
    <t>$588</t>
  </si>
  <si>
    <t>$534</t>
  </si>
  <si>
    <t>$532</t>
  </si>
  <si>
    <t>$522</t>
  </si>
  <si>
    <t>$503</t>
  </si>
  <si>
    <t>$501</t>
  </si>
  <si>
    <t>$498</t>
  </si>
  <si>
    <t>$493</t>
  </si>
  <si>
    <t>$491</t>
  </si>
  <si>
    <t>$470</t>
  </si>
  <si>
    <t>$466</t>
  </si>
  <si>
    <t>$457</t>
  </si>
  <si>
    <t>$456</t>
  </si>
  <si>
    <t>$453</t>
  </si>
  <si>
    <t>$450</t>
  </si>
  <si>
    <t>$449</t>
  </si>
  <si>
    <t>$442</t>
  </si>
  <si>
    <t>$434</t>
  </si>
  <si>
    <t>$430</t>
  </si>
  <si>
    <t>$423</t>
  </si>
  <si>
    <t>$422</t>
  </si>
  <si>
    <t>$420</t>
  </si>
  <si>
    <t>$414</t>
  </si>
  <si>
    <t>$395</t>
  </si>
  <si>
    <t>$394</t>
  </si>
  <si>
    <t>$383</t>
  </si>
  <si>
    <t>$382</t>
  </si>
  <si>
    <t>$373</t>
  </si>
  <si>
    <t>$369</t>
  </si>
  <si>
    <t>$366</t>
  </si>
  <si>
    <t>$361</t>
  </si>
  <si>
    <t>$360</t>
  </si>
  <si>
    <t>$359</t>
  </si>
  <si>
    <t>$351</t>
  </si>
  <si>
    <t>$342</t>
  </si>
  <si>
    <t>$341</t>
  </si>
  <si>
    <t>$338</t>
  </si>
  <si>
    <t>$324</t>
  </si>
  <si>
    <t>$321</t>
  </si>
  <si>
    <t>$308</t>
  </si>
  <si>
    <t>$307</t>
  </si>
  <si>
    <t>$305</t>
  </si>
  <si>
    <t>$302</t>
  </si>
  <si>
    <t>$297</t>
  </si>
  <si>
    <t>$282</t>
  </si>
  <si>
    <t>$281</t>
  </si>
  <si>
    <t>$278</t>
  </si>
  <si>
    <t>$265</t>
  </si>
  <si>
    <t>$260</t>
  </si>
  <si>
    <t>$250</t>
  </si>
  <si>
    <t>$249</t>
  </si>
  <si>
    <t>$247</t>
  </si>
  <si>
    <t>$244</t>
  </si>
  <si>
    <t>$242</t>
  </si>
  <si>
    <t>$238</t>
  </si>
  <si>
    <t>$236</t>
  </si>
  <si>
    <t>$229</t>
  </si>
  <si>
    <t>$224</t>
  </si>
  <si>
    <t>$217</t>
  </si>
  <si>
    <t>$209</t>
  </si>
  <si>
    <t>$207</t>
  </si>
  <si>
    <t>$206</t>
  </si>
  <si>
    <t>$189</t>
  </si>
  <si>
    <t>$180</t>
  </si>
  <si>
    <t>$173</t>
  </si>
  <si>
    <t>$159</t>
  </si>
  <si>
    <t>$155</t>
  </si>
  <si>
    <t>$152</t>
  </si>
  <si>
    <t>$143</t>
  </si>
  <si>
    <t>$140</t>
  </si>
  <si>
    <t>$133</t>
  </si>
  <si>
    <t>$132</t>
  </si>
  <si>
    <t>$129</t>
  </si>
  <si>
    <t>$125</t>
  </si>
  <si>
    <t>$119</t>
  </si>
  <si>
    <t>$118</t>
  </si>
  <si>
    <t>$115</t>
  </si>
  <si>
    <t>$107</t>
  </si>
  <si>
    <t>$95</t>
  </si>
  <si>
    <t>$88</t>
  </si>
  <si>
    <t>$84</t>
  </si>
  <si>
    <t>$77</t>
  </si>
  <si>
    <t>$76</t>
  </si>
  <si>
    <t>$67</t>
  </si>
  <si>
    <t>$66</t>
  </si>
  <si>
    <t>$65</t>
  </si>
  <si>
    <t>$60</t>
  </si>
  <si>
    <t>$59</t>
  </si>
  <si>
    <t>$58</t>
  </si>
  <si>
    <t>$57</t>
  </si>
  <si>
    <t>$53</t>
  </si>
  <si>
    <t>$40</t>
  </si>
  <si>
    <t>$37</t>
  </si>
  <si>
    <t>$36</t>
  </si>
  <si>
    <t>$29</t>
  </si>
  <si>
    <t>$8</t>
  </si>
  <si>
    <t>$0</t>
  </si>
  <si>
    <t>Crush &amp; Pinch</t>
    <phoneticPr fontId="5" type="noConversion"/>
  </si>
  <si>
    <t>Falling object</t>
    <phoneticPr fontId="5" type="noConversion"/>
  </si>
  <si>
    <t>Slip/trip</t>
    <phoneticPr fontId="5" type="noConversion"/>
  </si>
  <si>
    <t>Vehicle</t>
    <phoneticPr fontId="5" type="noConversion"/>
  </si>
  <si>
    <t>Equipment</t>
    <phoneticPr fontId="5" type="noConversion"/>
  </si>
  <si>
    <t>Gender</t>
    <phoneticPr fontId="5" type="noConversion"/>
  </si>
  <si>
    <t>Male</t>
    <phoneticPr fontId="5" type="noConversion"/>
  </si>
  <si>
    <t>Female</t>
    <phoneticPr fontId="5" type="noConversion"/>
  </si>
  <si>
    <t>Age</t>
    <phoneticPr fontId="5" type="noConversion"/>
  </si>
  <si>
    <t>Shift</t>
    <phoneticPr fontId="5" type="noConversion"/>
  </si>
  <si>
    <t>Day</t>
    <phoneticPr fontId="5" type="noConversion"/>
  </si>
  <si>
    <t>Night</t>
    <phoneticPr fontId="5" type="noConversion"/>
  </si>
  <si>
    <r>
      <t>10</t>
    </r>
    <r>
      <rPr>
        <sz val="10"/>
        <color rgb="FF000000"/>
        <rFont val="굴림"/>
        <family val="3"/>
        <charset val="129"/>
      </rPr>
      <t>대</t>
    </r>
    <phoneticPr fontId="5" type="noConversion"/>
  </si>
  <si>
    <r>
      <t>20</t>
    </r>
    <r>
      <rPr>
        <sz val="10"/>
        <color rgb="FF000000"/>
        <rFont val="굴림"/>
        <family val="3"/>
        <charset val="129"/>
      </rPr>
      <t>대</t>
    </r>
    <phoneticPr fontId="5" type="noConversion"/>
  </si>
  <si>
    <r>
      <t>30</t>
    </r>
    <r>
      <rPr>
        <sz val="10"/>
        <color rgb="FF000000"/>
        <rFont val="Arial"/>
        <family val="3"/>
        <charset val="129"/>
        <scheme val="minor"/>
      </rPr>
      <t>대</t>
    </r>
    <phoneticPr fontId="5" type="noConversion"/>
  </si>
  <si>
    <r>
      <t>40</t>
    </r>
    <r>
      <rPr>
        <sz val="10"/>
        <color rgb="FF000000"/>
        <rFont val="Arial"/>
        <family val="3"/>
        <charset val="129"/>
        <scheme val="minor"/>
      </rPr>
      <t>대</t>
    </r>
    <phoneticPr fontId="5" type="noConversion"/>
  </si>
  <si>
    <r>
      <t>50</t>
    </r>
    <r>
      <rPr>
        <sz val="10"/>
        <color rgb="FF000000"/>
        <rFont val="Arial"/>
        <family val="3"/>
        <charset val="129"/>
        <scheme val="minor"/>
      </rPr>
      <t>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이상</t>
    </r>
    <phoneticPr fontId="5" type="noConversion"/>
  </si>
  <si>
    <t>sum</t>
    <phoneticPr fontId="5" type="noConversion"/>
  </si>
  <si>
    <t>총계</t>
    <phoneticPr fontId="5" type="noConversion"/>
  </si>
  <si>
    <t>male + day</t>
    <phoneticPr fontId="5" type="noConversion"/>
  </si>
  <si>
    <t>female + day</t>
    <phoneticPr fontId="5" type="noConversion"/>
  </si>
  <si>
    <t>male + night</t>
    <phoneticPr fontId="5" type="noConversion"/>
  </si>
  <si>
    <t>female + night</t>
    <phoneticPr fontId="5" type="noConversion"/>
  </si>
  <si>
    <t>Incident type</t>
    <phoneticPr fontId="5" type="noConversion"/>
  </si>
  <si>
    <t>injury location</t>
    <phoneticPr fontId="5" type="noConversion"/>
  </si>
  <si>
    <t>trunk</t>
    <phoneticPr fontId="5" type="noConversion"/>
  </si>
  <si>
    <t>abdomen</t>
    <phoneticPr fontId="5" type="noConversion"/>
  </si>
  <si>
    <t>back</t>
    <phoneticPr fontId="5" type="noConversion"/>
  </si>
  <si>
    <t>legs</t>
    <phoneticPr fontId="5" type="noConversion"/>
  </si>
  <si>
    <t>arms</t>
    <phoneticPr fontId="5" type="noConversion"/>
  </si>
  <si>
    <t>eye</t>
    <phoneticPr fontId="5" type="noConversion"/>
  </si>
  <si>
    <t>feet</t>
    <phoneticPr fontId="5" type="noConversion"/>
  </si>
  <si>
    <t>hands</t>
    <phoneticPr fontId="5" type="noConversion"/>
  </si>
  <si>
    <t>head</t>
    <phoneticPr fontId="5" type="noConversion"/>
  </si>
  <si>
    <t>multiple</t>
    <phoneticPr fontId="5" type="noConversion"/>
  </si>
  <si>
    <t>n/a</t>
    <phoneticPr fontId="5" type="noConversion"/>
  </si>
  <si>
    <t>neck</t>
    <phoneticPr fontId="5" type="noConversion"/>
  </si>
  <si>
    <r>
      <t>days lost</t>
    </r>
    <r>
      <rPr>
        <sz val="10"/>
        <color rgb="FF000000"/>
        <rFont val="Arial"/>
        <family val="3"/>
        <charset val="129"/>
        <scheme val="minor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평균</t>
    </r>
    <phoneticPr fontId="5" type="noConversion"/>
  </si>
  <si>
    <t>days lost의 평균</t>
    <phoneticPr fontId="5" type="noConversion"/>
  </si>
  <si>
    <t>N/A</t>
    <phoneticPr fontId="5" type="noConversion"/>
  </si>
  <si>
    <t>injury location 별 days lost의 합</t>
    <phoneticPr fontId="5" type="noConversion"/>
  </si>
  <si>
    <r>
      <t xml:space="preserve">incident type </t>
    </r>
    <r>
      <rPr>
        <sz val="10"/>
        <color rgb="FF000000"/>
        <rFont val="맑은 고딕"/>
        <family val="2"/>
        <charset val="129"/>
      </rPr>
      <t xml:space="preserve">별 </t>
    </r>
    <r>
      <rPr>
        <sz val="10"/>
        <color rgb="FF000000"/>
        <rFont val="Arial"/>
        <family val="2"/>
        <scheme val="minor"/>
      </rPr>
      <t>days lost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합</t>
    </r>
    <phoneticPr fontId="5" type="noConversion"/>
  </si>
  <si>
    <t>incident type
injury location</t>
    <phoneticPr fontId="5" type="noConversion"/>
  </si>
  <si>
    <t>day</t>
    <phoneticPr fontId="5" type="noConversion"/>
  </si>
  <si>
    <t>night</t>
    <phoneticPr fontId="5" type="noConversion"/>
  </si>
  <si>
    <t>복부</t>
    <phoneticPr fontId="5" type="noConversion"/>
  </si>
  <si>
    <t>팔</t>
    <phoneticPr fontId="5" type="noConversion"/>
  </si>
  <si>
    <t>등</t>
    <phoneticPr fontId="5" type="noConversion"/>
  </si>
  <si>
    <t>눈</t>
    <phoneticPr fontId="5" type="noConversion"/>
  </si>
  <si>
    <t>발</t>
    <phoneticPr fontId="5" type="noConversion"/>
  </si>
  <si>
    <t>손</t>
    <phoneticPr fontId="5" type="noConversion"/>
  </si>
  <si>
    <t>머리</t>
    <phoneticPr fontId="5" type="noConversion"/>
  </si>
  <si>
    <t>다리</t>
    <phoneticPr fontId="5" type="noConversion"/>
  </si>
  <si>
    <t>다중</t>
    <phoneticPr fontId="5" type="noConversion"/>
  </si>
  <si>
    <t>목</t>
    <phoneticPr fontId="5" type="noConversion"/>
  </si>
  <si>
    <t>몸통</t>
    <phoneticPr fontId="5" type="noConversion"/>
  </si>
  <si>
    <t>season</t>
    <phoneticPr fontId="5" type="noConversion"/>
  </si>
  <si>
    <t>male</t>
    <phoneticPr fontId="5" type="noConversion"/>
  </si>
  <si>
    <t>female</t>
    <phoneticPr fontId="5" type="noConversion"/>
  </si>
  <si>
    <r>
      <t>30</t>
    </r>
    <r>
      <rPr>
        <sz val="10"/>
        <color rgb="FF000000"/>
        <rFont val="굴림"/>
        <family val="3"/>
        <charset val="129"/>
      </rPr>
      <t>대</t>
    </r>
    <phoneticPr fontId="5" type="noConversion"/>
  </si>
  <si>
    <r>
      <t>50</t>
    </r>
    <r>
      <rPr>
        <sz val="10"/>
        <color rgb="FF000000"/>
        <rFont val="Arial"/>
        <family val="3"/>
        <charset val="129"/>
        <scheme val="minor"/>
      </rPr>
      <t>대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</si>
</sst>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\$#,##0.00"/>
  </numFmts>
  <fonts count="12">
    <font>
      <sz val="10"/>
      <color rgb="FF000000"/>
      <name val="Arial"/>
      <scheme val="minor"/>
    </font>
    <font>
      <b/>
      <sz val="12"/>
      <color theme="1"/>
      <name val="Arial"/>
    </font>
    <font>
      <b/>
      <sz val="12"/>
      <color theme="1"/>
      <name val="&quot;맑은 고딕&quot;"/>
      <family val="3"/>
      <charset val="129"/>
    </font>
    <font>
      <sz val="12"/>
      <color theme="1"/>
      <name val="Arial"/>
      <family val="2"/>
    </font>
    <font>
      <sz val="12"/>
      <color theme="1"/>
      <name val="&quot;맑은 고딕&quot;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76" fontId="3" fillId="0" borderId="0" xfId="0" applyNumberFormat="1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76" fontId="3" fillId="0" borderId="1" xfId="0" applyNumberFormat="1" applyFont="1" applyBorder="1" applyAlignment="1">
      <alignment horizontal="right"/>
    </xf>
    <xf numFmtId="0" fontId="4" fillId="0" borderId="3" xfId="0" applyFont="1" applyBorder="1" applyAlignment="1"/>
    <xf numFmtId="0" fontId="4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177" fontId="0" fillId="0" borderId="0" xfId="0" applyNumberFormat="1" applyFont="1" applyAlignment="1"/>
    <xf numFmtId="0" fontId="2" fillId="0" borderId="0" xfId="0" applyFont="1" applyFill="1" applyBorder="1" applyAlignment="1">
      <alignment vertical="top"/>
    </xf>
    <xf numFmtId="0" fontId="6" fillId="0" borderId="0" xfId="0" applyFont="1" applyAlignment="1"/>
    <xf numFmtId="0" fontId="9" fillId="0" borderId="0" xfId="0" applyFont="1" applyAlignment="1"/>
    <xf numFmtId="0" fontId="6" fillId="2" borderId="0" xfId="0" applyFont="1" applyFill="1" applyAlignment="1"/>
    <xf numFmtId="0" fontId="2" fillId="0" borderId="2" xfId="0" applyNumberFormat="1" applyFont="1" applyBorder="1" applyAlignment="1">
      <alignment vertical="top"/>
    </xf>
    <xf numFmtId="0" fontId="4" fillId="0" borderId="0" xfId="0" applyNumberFormat="1" applyFont="1" applyAlignment="1">
      <alignment horizontal="right"/>
    </xf>
    <xf numFmtId="0" fontId="4" fillId="0" borderId="3" xfId="0" applyNumberFormat="1" applyFont="1" applyBorder="1" applyAlignment="1">
      <alignment horizontal="right"/>
    </xf>
    <xf numFmtId="0" fontId="0" fillId="0" borderId="0" xfId="0" applyNumberFormat="1" applyFont="1" applyAlignment="1"/>
    <xf numFmtId="0" fontId="4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4" fillId="0" borderId="0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2" borderId="8" xfId="0" applyFont="1" applyFill="1" applyBorder="1" applyAlignment="1"/>
    <xf numFmtId="0" fontId="4" fillId="2" borderId="9" xfId="0" applyFont="1" applyFill="1" applyBorder="1" applyAlignment="1"/>
    <xf numFmtId="0" fontId="6" fillId="0" borderId="4" xfId="0" applyFont="1" applyBorder="1" applyAlignment="1">
      <alignment wrapText="1"/>
    </xf>
    <xf numFmtId="0" fontId="4" fillId="2" borderId="10" xfId="0" applyFont="1" applyFill="1" applyBorder="1" applyAlignment="1"/>
    <xf numFmtId="0" fontId="6" fillId="2" borderId="10" xfId="0" applyFont="1" applyFill="1" applyBorder="1" applyAlignment="1"/>
    <xf numFmtId="0" fontId="6" fillId="2" borderId="11" xfId="0" applyFont="1" applyFill="1" applyBorder="1" applyAlignment="1"/>
    <xf numFmtId="0" fontId="2" fillId="0" borderId="0" xfId="0" applyNumberFormat="1" applyFont="1" applyFill="1" applyBorder="1" applyAlignment="1">
      <alignment vertical="top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injury location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Sheet1!$I$5:$I$16</c:f>
              <c:strCache>
                <c:ptCount val="12"/>
                <c:pt idx="0">
                  <c:v>abdomen</c:v>
                </c:pt>
                <c:pt idx="1">
                  <c:v>arms</c:v>
                </c:pt>
                <c:pt idx="2">
                  <c:v>back</c:v>
                </c:pt>
                <c:pt idx="3">
                  <c:v>eye</c:v>
                </c:pt>
                <c:pt idx="4">
                  <c:v>feet</c:v>
                </c:pt>
                <c:pt idx="5">
                  <c:v>hands</c:v>
                </c:pt>
                <c:pt idx="6">
                  <c:v>head</c:v>
                </c:pt>
                <c:pt idx="7">
                  <c:v>legs</c:v>
                </c:pt>
                <c:pt idx="8">
                  <c:v>multiple</c:v>
                </c:pt>
                <c:pt idx="9">
                  <c:v>n/a</c:v>
                </c:pt>
                <c:pt idx="10">
                  <c:v>neck</c:v>
                </c:pt>
                <c:pt idx="11">
                  <c:v>trunk</c:v>
                </c:pt>
              </c:strCache>
            </c:strRef>
          </c:cat>
          <c:val>
            <c:numRef>
              <c:f>Sheet1!$J$5:$J$16</c:f>
              <c:numCache>
                <c:formatCode>General</c:formatCode>
                <c:ptCount val="12"/>
                <c:pt idx="0">
                  <c:v>14</c:v>
                </c:pt>
                <c:pt idx="1">
                  <c:v>12</c:v>
                </c:pt>
                <c:pt idx="2">
                  <c:v>21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14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4-4FD8-B43A-B028A5061DC4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Sheet1!$I$5:$I$16</c:f>
              <c:strCache>
                <c:ptCount val="12"/>
                <c:pt idx="0">
                  <c:v>abdomen</c:v>
                </c:pt>
                <c:pt idx="1">
                  <c:v>arms</c:v>
                </c:pt>
                <c:pt idx="2">
                  <c:v>back</c:v>
                </c:pt>
                <c:pt idx="3">
                  <c:v>eye</c:v>
                </c:pt>
                <c:pt idx="4">
                  <c:v>feet</c:v>
                </c:pt>
                <c:pt idx="5">
                  <c:v>hands</c:v>
                </c:pt>
                <c:pt idx="6">
                  <c:v>head</c:v>
                </c:pt>
                <c:pt idx="7">
                  <c:v>legs</c:v>
                </c:pt>
                <c:pt idx="8">
                  <c:v>multiple</c:v>
                </c:pt>
                <c:pt idx="9">
                  <c:v>n/a</c:v>
                </c:pt>
                <c:pt idx="10">
                  <c:v>neck</c:v>
                </c:pt>
                <c:pt idx="11">
                  <c:v>trunk</c:v>
                </c:pt>
              </c:strCache>
            </c:strRef>
          </c:cat>
          <c:val>
            <c:numRef>
              <c:f>Sheet1!$K$5:$K$16</c:f>
              <c:numCache>
                <c:formatCode>General</c:formatCode>
                <c:ptCount val="12"/>
                <c:pt idx="0">
                  <c:v>25</c:v>
                </c:pt>
                <c:pt idx="1">
                  <c:v>32</c:v>
                </c:pt>
                <c:pt idx="2">
                  <c:v>30</c:v>
                </c:pt>
                <c:pt idx="3">
                  <c:v>29</c:v>
                </c:pt>
                <c:pt idx="4">
                  <c:v>36</c:v>
                </c:pt>
                <c:pt idx="5">
                  <c:v>29</c:v>
                </c:pt>
                <c:pt idx="6">
                  <c:v>32</c:v>
                </c:pt>
                <c:pt idx="7">
                  <c:v>29</c:v>
                </c:pt>
                <c:pt idx="8">
                  <c:v>33</c:v>
                </c:pt>
                <c:pt idx="9">
                  <c:v>28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4-4FD8-B43A-B028A506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257439"/>
        <c:axId val="2144255359"/>
      </c:barChart>
      <c:catAx>
        <c:axId val="214425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4255359"/>
        <c:crosses val="autoZero"/>
        <c:auto val="1"/>
        <c:lblAlgn val="ctr"/>
        <c:lblOffset val="100"/>
        <c:noMultiLvlLbl val="0"/>
      </c:catAx>
      <c:valAx>
        <c:axId val="21442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42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Incident type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Sheet1!$J$19</c:f>
              <c:strCache>
                <c:ptCount val="1"/>
                <c:pt idx="0">
                  <c:v>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Sheet1!$I$20:$I$28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Sheet1!$J$20:$J$28</c:f>
              <c:numCache>
                <c:formatCode>General</c:formatCode>
                <c:ptCount val="9"/>
                <c:pt idx="0">
                  <c:v>22</c:v>
                </c:pt>
                <c:pt idx="1">
                  <c:v>14</c:v>
                </c:pt>
                <c:pt idx="2">
                  <c:v>19</c:v>
                </c:pt>
                <c:pt idx="3">
                  <c:v>17</c:v>
                </c:pt>
                <c:pt idx="4">
                  <c:v>27</c:v>
                </c:pt>
                <c:pt idx="5">
                  <c:v>12</c:v>
                </c:pt>
                <c:pt idx="6">
                  <c:v>18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5-4DC2-8BF3-6D6A3302BCEC}"/>
            </c:ext>
          </c:extLst>
        </c:ser>
        <c:ser>
          <c:idx val="1"/>
          <c:order val="1"/>
          <c:tx>
            <c:strRef>
              <c:f>Sheet1!$K$19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Sheet1!$I$20:$I$28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Sheet1!$K$20:$K$28</c:f>
              <c:numCache>
                <c:formatCode>General</c:formatCode>
                <c:ptCount val="9"/>
                <c:pt idx="0">
                  <c:v>43</c:v>
                </c:pt>
                <c:pt idx="1">
                  <c:v>33</c:v>
                </c:pt>
                <c:pt idx="2">
                  <c:v>39</c:v>
                </c:pt>
                <c:pt idx="3">
                  <c:v>38</c:v>
                </c:pt>
                <c:pt idx="4">
                  <c:v>36</c:v>
                </c:pt>
                <c:pt idx="5">
                  <c:v>43</c:v>
                </c:pt>
                <c:pt idx="6">
                  <c:v>41</c:v>
                </c:pt>
                <c:pt idx="7">
                  <c:v>44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5-4DC2-8BF3-6D6A3302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534543"/>
        <c:axId val="2138537039"/>
      </c:barChart>
      <c:catAx>
        <c:axId val="213853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8537039"/>
        <c:crosses val="autoZero"/>
        <c:auto val="1"/>
        <c:lblAlgn val="ctr"/>
        <c:lblOffset val="100"/>
        <c:noMultiLvlLbl val="0"/>
      </c:catAx>
      <c:valAx>
        <c:axId val="21385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853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Gender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F5-4995-A563-24455F7E59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8.0357611548556432E-2"/>
                  <c:y val="-0.1922090988626421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F5-4995-A563-24455F7E5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454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5-4995-A563-24455F7E59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Shift</a:t>
            </a:r>
            <a:r>
              <a:rPr lang="ko-KR" altLang="en-US"/>
              <a:t>에 따른 부상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5AC-4D30-A0D1-9785BDBF8C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AC-4D30-A0D1-9785BDBF8CE6}"/>
              </c:ext>
            </c:extLst>
          </c:dPt>
          <c:dLbls>
            <c:dLbl>
              <c:idx val="0"/>
              <c:layout>
                <c:manualLayout>
                  <c:x val="-0.1058740157480315"/>
                  <c:y val="0.1013491542723826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AC-4D30-A0D1-9785BDBF8CE6}"/>
                </c:ext>
              </c:extLst>
            </c:dLbl>
            <c:dLbl>
              <c:idx val="1"/>
              <c:layout>
                <c:manualLayout>
                  <c:x val="0.15378871391076121"/>
                  <c:y val="-0.1064198745990084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AC-4D30-A0D1-9785BDBF8C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Sheet1!$F$5:$F$6</c:f>
              <c:strCache>
                <c:ptCount val="2"/>
                <c:pt idx="0">
                  <c:v>Day</c:v>
                </c:pt>
                <c:pt idx="1">
                  <c:v>Night</c:v>
                </c:pt>
              </c:strCache>
            </c:strRef>
          </c:cat>
          <c:val>
            <c:numRef>
              <c:f>Sheet1!$G$5:$G$6</c:f>
              <c:numCache>
                <c:formatCode>General</c:formatCode>
                <c:ptCount val="2"/>
                <c:pt idx="0">
                  <c:v>161</c:v>
                </c:pt>
                <c:pt idx="1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C-4D30-A0D1-9785BDBF8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연령대별 부상자수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Sheet1!$D$5:$D$9</c:f>
              <c:strCache>
                <c:ptCount val="5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 이상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19</c:v>
                </c:pt>
                <c:pt idx="1">
                  <c:v>155</c:v>
                </c:pt>
                <c:pt idx="2">
                  <c:v>142</c:v>
                </c:pt>
                <c:pt idx="3">
                  <c:v>80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6-427F-9334-376668FC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8972847"/>
        <c:axId val="698986159"/>
      </c:barChart>
      <c:dateAx>
        <c:axId val="698972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986159"/>
        <c:crosses val="autoZero"/>
        <c:auto val="0"/>
        <c:lblOffset val="100"/>
        <c:baseTimeUnit val="days"/>
      </c:dateAx>
      <c:valAx>
        <c:axId val="6989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97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Incident</a:t>
            </a:r>
            <a:r>
              <a:rPr lang="en-US" altLang="ko-KR" baseline="0"/>
              <a:t> type </a:t>
            </a:r>
            <a:r>
              <a:rPr lang="ko-KR" altLang="en-US" baseline="0"/>
              <a:t>비율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0B-43F6-AAE5-E257E88D556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0B-43F6-AAE5-E257E88D556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0B-43F6-AAE5-E257E88D556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0B-43F6-AAE5-E257E88D556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0B-43F6-AAE5-E257E88D556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0B-43F6-AAE5-E257E88D556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0B-43F6-AAE5-E257E88D556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0B-43F6-AAE5-E257E88D556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B0B-43F6-AAE5-E257E88D5566}"/>
              </c:ext>
            </c:extLst>
          </c:dPt>
          <c:cat>
            <c:strRef>
              <c:f>'2_SafetyData_2'!$K$2:$K$10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'2_SafetyData_2'!$L$2:$L$10</c:f>
              <c:numCache>
                <c:formatCode>General</c:formatCode>
                <c:ptCount val="9"/>
                <c:pt idx="0">
                  <c:v>65</c:v>
                </c:pt>
                <c:pt idx="1">
                  <c:v>47</c:v>
                </c:pt>
                <c:pt idx="2">
                  <c:v>58</c:v>
                </c:pt>
                <c:pt idx="3">
                  <c:v>55</c:v>
                </c:pt>
                <c:pt idx="4">
                  <c:v>63</c:v>
                </c:pt>
                <c:pt idx="5">
                  <c:v>55</c:v>
                </c:pt>
                <c:pt idx="6">
                  <c:v>59</c:v>
                </c:pt>
                <c:pt idx="7">
                  <c:v>62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F-4209-A0EB-A1F2F58D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41694159"/>
        <c:axId val="441689999"/>
      </c:barChart>
      <c:catAx>
        <c:axId val="44169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689999"/>
        <c:auto val="1"/>
        <c:lblAlgn val="ctr"/>
        <c:lblOffset val="100"/>
        <c:noMultiLvlLbl val="0"/>
      </c:catAx>
      <c:valAx>
        <c:axId val="4416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69415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injury</a:t>
            </a:r>
            <a:r>
              <a:rPr lang="en-US" altLang="ko-KR" baseline="0"/>
              <a:t> location </a:t>
            </a:r>
            <a:r>
              <a:rPr lang="ko-KR" altLang="en-US" baseline="0"/>
              <a:t>별 부상 비율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A6-40C0-8E10-C65BC660D82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A6-40C0-8E10-C65BC660D82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A6-40C0-8E10-C65BC660D82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A6-40C0-8E10-C65BC660D82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A6-40C0-8E10-C65BC660D82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A6-40C0-8E10-C65BC660D82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A6-40C0-8E10-C65BC660D82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A6-40C0-8E10-C65BC660D82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A6-40C0-8E10-C65BC660D82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A6-40C0-8E10-C65BC660D82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A6-40C0-8E10-C65BC660D82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8A6-40C0-8E10-C65BC660D82B}"/>
              </c:ext>
            </c:extLst>
          </c:dPt>
          <c:cat>
            <c:strRef>
              <c:f>'2_SafetyData_2'!$I$2:$I$13</c:f>
              <c:strCache>
                <c:ptCount val="12"/>
                <c:pt idx="0">
                  <c:v>abdomen</c:v>
                </c:pt>
                <c:pt idx="1">
                  <c:v>arms</c:v>
                </c:pt>
                <c:pt idx="2">
                  <c:v>back</c:v>
                </c:pt>
                <c:pt idx="3">
                  <c:v>eye</c:v>
                </c:pt>
                <c:pt idx="4">
                  <c:v>feet</c:v>
                </c:pt>
                <c:pt idx="5">
                  <c:v>hands</c:v>
                </c:pt>
                <c:pt idx="6">
                  <c:v>head</c:v>
                </c:pt>
                <c:pt idx="7">
                  <c:v>legs</c:v>
                </c:pt>
                <c:pt idx="8">
                  <c:v>multiple</c:v>
                </c:pt>
                <c:pt idx="9">
                  <c:v>n/a</c:v>
                </c:pt>
                <c:pt idx="10">
                  <c:v>neck</c:v>
                </c:pt>
                <c:pt idx="11">
                  <c:v>trunk</c:v>
                </c:pt>
              </c:strCache>
            </c:strRef>
          </c:cat>
          <c:val>
            <c:numRef>
              <c:f>'2_SafetyData_2'!$J$2:$J$13</c:f>
              <c:numCache>
                <c:formatCode>General</c:formatCode>
                <c:ptCount val="12"/>
                <c:pt idx="0">
                  <c:v>39</c:v>
                </c:pt>
                <c:pt idx="1">
                  <c:v>44</c:v>
                </c:pt>
                <c:pt idx="2">
                  <c:v>51</c:v>
                </c:pt>
                <c:pt idx="3">
                  <c:v>40</c:v>
                </c:pt>
                <c:pt idx="4">
                  <c:v>49</c:v>
                </c:pt>
                <c:pt idx="5">
                  <c:v>39</c:v>
                </c:pt>
                <c:pt idx="6">
                  <c:v>49</c:v>
                </c:pt>
                <c:pt idx="7">
                  <c:v>46</c:v>
                </c:pt>
                <c:pt idx="8">
                  <c:v>45</c:v>
                </c:pt>
                <c:pt idx="9">
                  <c:v>42</c:v>
                </c:pt>
                <c:pt idx="10">
                  <c:v>30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6-42D0-9CE8-B8AE8753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95171903"/>
        <c:axId val="995163167"/>
      </c:barChart>
      <c:catAx>
        <c:axId val="995171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5163167"/>
        <c:auto val="1"/>
        <c:lblAlgn val="ctr"/>
        <c:lblOffset val="100"/>
        <c:noMultiLvlLbl val="0"/>
      </c:catAx>
      <c:valAx>
        <c:axId val="9951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517190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Incident type vs lost day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'2_SafetyData_2'!$I$20:$I$28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'2_SafetyData_2'!$W$20:$W$28</c:f>
              <c:numCache>
                <c:formatCode>General</c:formatCode>
                <c:ptCount val="9"/>
                <c:pt idx="0">
                  <c:v>0.68461538461538463</c:v>
                </c:pt>
                <c:pt idx="1">
                  <c:v>1.1170212765957446</c:v>
                </c:pt>
                <c:pt idx="2">
                  <c:v>0.5</c:v>
                </c:pt>
                <c:pt idx="3">
                  <c:v>1.209090909090909</c:v>
                </c:pt>
                <c:pt idx="4">
                  <c:v>0.54761904761904767</c:v>
                </c:pt>
                <c:pt idx="5">
                  <c:v>0.79090909090909089</c:v>
                </c:pt>
                <c:pt idx="6">
                  <c:v>0.55932203389830504</c:v>
                </c:pt>
                <c:pt idx="7">
                  <c:v>0.54032258064516125</c:v>
                </c:pt>
                <c:pt idx="8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8-4287-97B3-63B7AFA97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416592"/>
        <c:axId val="975418256"/>
      </c:barChart>
      <c:catAx>
        <c:axId val="9754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5418256"/>
        <c:crosses val="autoZero"/>
        <c:auto val="1"/>
        <c:lblAlgn val="ctr"/>
        <c:lblOffset val="100"/>
        <c:noMultiLvlLbl val="0"/>
      </c:catAx>
      <c:valAx>
        <c:axId val="9754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54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Injury location vs lost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'2_SafetyData_2'!$J$19:$U$19</c:f>
              <c:strCache>
                <c:ptCount val="12"/>
                <c:pt idx="0">
                  <c:v>abdomen</c:v>
                </c:pt>
                <c:pt idx="1">
                  <c:v>arms</c:v>
                </c:pt>
                <c:pt idx="2">
                  <c:v>back</c:v>
                </c:pt>
                <c:pt idx="3">
                  <c:v>eye</c:v>
                </c:pt>
                <c:pt idx="4">
                  <c:v>feet</c:v>
                </c:pt>
                <c:pt idx="5">
                  <c:v>hands</c:v>
                </c:pt>
                <c:pt idx="6">
                  <c:v>head</c:v>
                </c:pt>
                <c:pt idx="7">
                  <c:v>legs</c:v>
                </c:pt>
                <c:pt idx="8">
                  <c:v>multiple</c:v>
                </c:pt>
                <c:pt idx="9">
                  <c:v>n/a</c:v>
                </c:pt>
                <c:pt idx="10">
                  <c:v>neck</c:v>
                </c:pt>
                <c:pt idx="11">
                  <c:v>trunk</c:v>
                </c:pt>
              </c:strCache>
            </c:strRef>
          </c:cat>
          <c:val>
            <c:numRef>
              <c:f>'2_SafetyData_2'!$J$30:$U$30</c:f>
              <c:numCache>
                <c:formatCode>General</c:formatCode>
                <c:ptCount val="12"/>
                <c:pt idx="0">
                  <c:v>1.0512820512820513</c:v>
                </c:pt>
                <c:pt idx="1">
                  <c:v>0.65909090909090906</c:v>
                </c:pt>
                <c:pt idx="2">
                  <c:v>0.96078431372549022</c:v>
                </c:pt>
                <c:pt idx="3">
                  <c:v>0.67500000000000004</c:v>
                </c:pt>
                <c:pt idx="4">
                  <c:v>0.72448979591836737</c:v>
                </c:pt>
                <c:pt idx="5">
                  <c:v>0.53846153846153844</c:v>
                </c:pt>
                <c:pt idx="6">
                  <c:v>0.61224489795918369</c:v>
                </c:pt>
                <c:pt idx="7">
                  <c:v>0.47826086956521741</c:v>
                </c:pt>
                <c:pt idx="8">
                  <c:v>0.57777777777777772</c:v>
                </c:pt>
                <c:pt idx="9">
                  <c:v>0.86904761904761907</c:v>
                </c:pt>
                <c:pt idx="10">
                  <c:v>0.9</c:v>
                </c:pt>
                <c:pt idx="11">
                  <c:v>0.86250000000000004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8-4925-90F5-B1842363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715808"/>
        <c:axId val="1122717056"/>
      </c:barChart>
      <c:catAx>
        <c:axId val="11227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2717056"/>
        <c:crosses val="autoZero"/>
        <c:auto val="1"/>
        <c:lblAlgn val="ctr"/>
        <c:lblOffset val="100"/>
        <c:noMultiLvlLbl val="0"/>
      </c:catAx>
      <c:valAx>
        <c:axId val="1122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27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1</xdr:row>
      <xdr:rowOff>68580</xdr:rowOff>
    </xdr:from>
    <xdr:to>
      <xdr:col>19</xdr:col>
      <xdr:colOff>259080</xdr:colOff>
      <xdr:row>17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5A18386-A560-465A-915B-FBA20C82C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AF868A6-A56C-4EC1-98C2-3E1817483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35</xdr:row>
      <xdr:rowOff>128587</xdr:rowOff>
    </xdr:from>
    <xdr:to>
      <xdr:col>19</xdr:col>
      <xdr:colOff>266700</xdr:colOff>
      <xdr:row>52</xdr:row>
      <xdr:rowOff>119062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AAA2AFB-8151-0637-FC46-6A987A92A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138112</xdr:colOff>
      <xdr:row>19</xdr:row>
      <xdr:rowOff>14287</xdr:rowOff>
    </xdr:from>
    <xdr:to>
      <xdr:col>27</xdr:col>
      <xdr:colOff>442912</xdr:colOff>
      <xdr:row>34</xdr:row>
      <xdr:rowOff>42862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F6A32AD-15B5-7CF2-73E8-FBFFB6DE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290512</xdr:colOff>
      <xdr:row>1</xdr:row>
      <xdr:rowOff>42862</xdr:rowOff>
    </xdr:from>
    <xdr:to>
      <xdr:col>27</xdr:col>
      <xdr:colOff>595312</xdr:colOff>
      <xdr:row>18</xdr:row>
      <xdr:rowOff>14287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1B4243F-BFCB-8F54-D831-596A238B6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515472</xdr:colOff>
      <xdr:row>31</xdr:row>
      <xdr:rowOff>33618</xdr:rowOff>
    </xdr:from>
    <xdr:to>
      <xdr:col>21</xdr:col>
      <xdr:colOff>336176</xdr:colOff>
      <xdr:row>50</xdr:row>
      <xdr:rowOff>44824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9B4CE77-6A3E-A575-38BF-E4C5C1C53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616260</xdr:colOff>
      <xdr:row>31</xdr:row>
      <xdr:rowOff>33618</xdr:rowOff>
    </xdr:from>
    <xdr:to>
      <xdr:col>13</xdr:col>
      <xdr:colOff>649942</xdr:colOff>
      <xdr:row>50</xdr:row>
      <xdr:rowOff>33618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9F382AD-8B13-8AF6-CBC8-D817055DD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2</xdr:row>
      <xdr:rowOff>106680</xdr:rowOff>
    </xdr:from>
    <xdr:to>
      <xdr:col>8</xdr:col>
      <xdr:colOff>121920</xdr:colOff>
      <xdr:row>19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78D264F-BC85-43CD-8F65-306DA3C55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449580</xdr:colOff>
      <xdr:row>2</xdr:row>
      <xdr:rowOff>76200</xdr:rowOff>
    </xdr:from>
    <xdr:to>
      <xdr:col>16</xdr:col>
      <xdr:colOff>144780</xdr:colOff>
      <xdr:row>18</xdr:row>
      <xdr:rowOff>137160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F836A06-2B16-4D93-94E0-835E2A688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T515"/>
  <sheetViews>
    <sheetView topLeftCell="C1" zoomScale="85" zoomScaleNormal="85" workbookViewId="0">
      <selection activeCell="O23" sqref="O23"/>
    </sheetView>
  </sheetViews>
  <sheetFormatPr defaultColWidth="12.7109375" defaultRowHeight="15.75" customHeight="1"/>
  <cols>
    <col min="6" max="6" width="5.28515625" hidden="1" customWidth="1"/>
    <col min="7" max="7" width="17.140625" customWidth="1"/>
    <col min="8" max="8" width="20.42578125" customWidth="1"/>
    <col min="10" max="10" width="18.28515625" style="19" customWidth="1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9</v>
      </c>
      <c r="H1" s="2" t="s">
        <v>10</v>
      </c>
      <c r="I1" s="2" t="s">
        <v>11</v>
      </c>
      <c r="J1" s="16" t="s">
        <v>12</v>
      </c>
      <c r="K1" s="35" t="s">
        <v>389</v>
      </c>
    </row>
    <row r="2" spans="1:20">
      <c r="A2" s="3">
        <v>43831</v>
      </c>
      <c r="B2" s="4">
        <v>438312</v>
      </c>
      <c r="C2" s="4" t="s">
        <v>5</v>
      </c>
      <c r="D2" s="5">
        <v>25</v>
      </c>
      <c r="E2" s="4" t="s">
        <v>6</v>
      </c>
      <c r="F2" t="b">
        <f>EXACT(B2,'2_SafetyData_2'!B2)</f>
        <v>1</v>
      </c>
      <c r="G2" s="4" t="s">
        <v>13</v>
      </c>
      <c r="H2" s="4" t="s">
        <v>14</v>
      </c>
      <c r="I2" s="5">
        <v>0</v>
      </c>
      <c r="J2" s="17" t="s">
        <v>15</v>
      </c>
      <c r="K2">
        <f>MONTH(A2)</f>
        <v>1</v>
      </c>
      <c r="L2" s="23" t="str">
        <f>IF(OR(K2&lt;=2, K2&gt;=12),"winter", IF(AND(K2&gt;=3,K2&lt;=5),"spring",IF(AND(K2&gt;=6,K2&lt;=8),"summer",IF(AND(K2&gt;=9, K2&lt;=11),"fall",0))))</f>
        <v>winter</v>
      </c>
      <c r="M2" t="str">
        <f>IF(D2&lt;20, "10대", IF(AND(D2&gt;=20, D2&lt;30), "20대", IF(AND(D2&gt;=30, D2&lt;40), "30대", IF(AND(D2&gt;=40, D2&lt;50), "40대", "50대"))))</f>
        <v>20대</v>
      </c>
      <c r="O2" s="36"/>
      <c r="P2" s="37" t="s">
        <v>345</v>
      </c>
      <c r="Q2" s="37" t="s">
        <v>346</v>
      </c>
      <c r="R2" s="37" t="s">
        <v>392</v>
      </c>
      <c r="S2" s="37" t="s">
        <v>348</v>
      </c>
      <c r="T2" s="37" t="s">
        <v>393</v>
      </c>
    </row>
    <row r="3" spans="1:20">
      <c r="A3" s="3">
        <v>43833</v>
      </c>
      <c r="B3" s="4">
        <v>438333</v>
      </c>
      <c r="C3" s="4" t="s">
        <v>7</v>
      </c>
      <c r="D3" s="5">
        <v>18</v>
      </c>
      <c r="E3" s="4" t="s">
        <v>8</v>
      </c>
      <c r="F3" t="b">
        <f>EXACT(B3,'2_SafetyData_2'!B3)</f>
        <v>1</v>
      </c>
      <c r="G3" s="4" t="s">
        <v>16</v>
      </c>
      <c r="H3" s="4" t="s">
        <v>17</v>
      </c>
      <c r="I3" s="5">
        <v>0</v>
      </c>
      <c r="J3" s="17" t="s">
        <v>18</v>
      </c>
      <c r="K3">
        <f t="shared" ref="K3:K66" si="0">MONTH(A3)</f>
        <v>1</v>
      </c>
      <c r="L3" s="23" t="str">
        <f t="shared" ref="L3:L66" si="1">IF(OR(K3&lt;=2, K3&gt;=12),"winter", IF(AND(K3&gt;=3,K3&lt;=5),"spring",IF(AND(K3&gt;=6,K3&lt;=8),"summer",IF(AND(K3&gt;=9, K3&lt;=11),"fall",0))))</f>
        <v>winter</v>
      </c>
      <c r="M3" t="str">
        <f t="shared" ref="M3:M66" si="2">IF(D3&lt;20, "10대", IF(AND(D3&gt;=20, D3&lt;30), "20대", IF(AND(D3&gt;=30, D3&lt;40), "30대", IF(AND(D3&gt;=40, D3&lt;50), "40대", "50대"))))</f>
        <v>10대</v>
      </c>
      <c r="O3" s="38" t="s">
        <v>14</v>
      </c>
      <c r="P3" s="36">
        <f>COUNTIFS($H$2:$H$515, O3, $M$2:$M$515,$P$2)</f>
        <v>4</v>
      </c>
      <c r="Q3" s="36">
        <f>COUNTIFS($H$2:$H$515, $O3, $M$2:$M$515,$Q$2)</f>
        <v>25</v>
      </c>
      <c r="R3" s="36">
        <f>COUNTIFS($H$2:$H$515, $O3, $M$2:$M$515,$R$2)</f>
        <v>13</v>
      </c>
      <c r="S3" s="36">
        <f>COUNTIFS($H$2:$H$515, $O3, $M$2:$M$515,$S$2)</f>
        <v>12</v>
      </c>
      <c r="T3" s="36">
        <f>COUNTIFS($H$2:$H$515, $O3, $M$2:$M$515,$T$2)</f>
        <v>11</v>
      </c>
    </row>
    <row r="4" spans="1:20">
      <c r="A4" s="3">
        <v>43833</v>
      </c>
      <c r="B4" s="4">
        <v>438334</v>
      </c>
      <c r="C4" s="4" t="s">
        <v>5</v>
      </c>
      <c r="D4" s="5">
        <v>35</v>
      </c>
      <c r="E4" s="4" t="s">
        <v>8</v>
      </c>
      <c r="F4" t="b">
        <f>EXACT(B4,'2_SafetyData_2'!B4)</f>
        <v>1</v>
      </c>
      <c r="G4" s="4" t="s">
        <v>19</v>
      </c>
      <c r="H4" s="4" t="s">
        <v>20</v>
      </c>
      <c r="I4" s="5">
        <v>5</v>
      </c>
      <c r="J4" s="17" t="s">
        <v>21</v>
      </c>
      <c r="K4">
        <f t="shared" si="0"/>
        <v>1</v>
      </c>
      <c r="L4" s="23" t="str">
        <f t="shared" si="1"/>
        <v>winter</v>
      </c>
      <c r="M4" t="str">
        <f t="shared" si="2"/>
        <v>30대</v>
      </c>
      <c r="O4" s="38" t="s">
        <v>333</v>
      </c>
      <c r="P4" s="36">
        <f t="shared" ref="P4:P11" si="3">COUNTIFS($H$2:$H$515, O4, $M$2:$M$515,$P$2)</f>
        <v>0</v>
      </c>
      <c r="Q4" s="36">
        <f t="shared" ref="Q4:Q11" si="4">COUNTIFS($H$2:$H$515, $O4, $M$2:$M$515,$Q$2)</f>
        <v>10</v>
      </c>
      <c r="R4" s="36">
        <f t="shared" ref="R4:R11" si="5">COUNTIFS($H$2:$H$515, $O4, $M$2:$M$515,$R$2)</f>
        <v>18</v>
      </c>
      <c r="S4" s="36">
        <f t="shared" ref="S4:S11" si="6">COUNTIFS($H$2:$H$515, $O4, $M$2:$M$515,$S$2)</f>
        <v>6</v>
      </c>
      <c r="T4" s="36">
        <f t="shared" ref="T4:T11" si="7">COUNTIFS($H$2:$H$515, $O4, $M$2:$M$515,$T$2)</f>
        <v>13</v>
      </c>
    </row>
    <row r="5" spans="1:20">
      <c r="A5" s="3">
        <v>43834</v>
      </c>
      <c r="B5" s="4">
        <v>438345</v>
      </c>
      <c r="C5" s="4" t="s">
        <v>7</v>
      </c>
      <c r="D5" s="5">
        <v>50</v>
      </c>
      <c r="E5" s="4" t="s">
        <v>8</v>
      </c>
      <c r="F5" t="b">
        <f>EXACT(B5,'2_SafetyData_2'!B5)</f>
        <v>1</v>
      </c>
      <c r="G5" s="4" t="s">
        <v>22</v>
      </c>
      <c r="H5" s="4" t="s">
        <v>20</v>
      </c>
      <c r="I5" s="5">
        <v>2.5</v>
      </c>
      <c r="J5" s="17">
        <v>4947</v>
      </c>
      <c r="K5">
        <f t="shared" si="0"/>
        <v>1</v>
      </c>
      <c r="L5" s="23" t="str">
        <f t="shared" si="1"/>
        <v>winter</v>
      </c>
      <c r="M5" t="str">
        <f t="shared" si="2"/>
        <v>50대</v>
      </c>
      <c r="O5" s="38" t="s">
        <v>17</v>
      </c>
      <c r="P5" s="36">
        <f t="shared" si="3"/>
        <v>4</v>
      </c>
      <c r="Q5" s="36">
        <f t="shared" si="4"/>
        <v>20</v>
      </c>
      <c r="R5" s="36">
        <f t="shared" si="5"/>
        <v>12</v>
      </c>
      <c r="S5" s="36">
        <f t="shared" si="6"/>
        <v>11</v>
      </c>
      <c r="T5" s="36">
        <f t="shared" si="7"/>
        <v>11</v>
      </c>
    </row>
    <row r="6" spans="1:20">
      <c r="A6" s="3">
        <v>43837</v>
      </c>
      <c r="B6" s="4">
        <v>438376</v>
      </c>
      <c r="C6" s="4" t="s">
        <v>5</v>
      </c>
      <c r="D6" s="5">
        <v>25</v>
      </c>
      <c r="E6" s="4" t="s">
        <v>8</v>
      </c>
      <c r="F6" t="b">
        <f>EXACT(B6,'2_SafetyData_2'!B6)</f>
        <v>1</v>
      </c>
      <c r="G6" s="4" t="s">
        <v>16</v>
      </c>
      <c r="H6" s="4" t="s">
        <v>20</v>
      </c>
      <c r="I6" s="5">
        <v>3</v>
      </c>
      <c r="J6" s="17" t="s">
        <v>23</v>
      </c>
      <c r="K6">
        <f t="shared" si="0"/>
        <v>1</v>
      </c>
      <c r="L6" s="23" t="str">
        <f t="shared" si="1"/>
        <v>winter</v>
      </c>
      <c r="M6" t="str">
        <f t="shared" si="2"/>
        <v>20대</v>
      </c>
      <c r="O6" s="38" t="s">
        <v>337</v>
      </c>
      <c r="P6" s="36">
        <f t="shared" si="3"/>
        <v>1</v>
      </c>
      <c r="Q6" s="36">
        <f t="shared" si="4"/>
        <v>21</v>
      </c>
      <c r="R6" s="36">
        <f t="shared" si="5"/>
        <v>14</v>
      </c>
      <c r="S6" s="36">
        <f t="shared" si="6"/>
        <v>7</v>
      </c>
      <c r="T6" s="36">
        <f t="shared" si="7"/>
        <v>12</v>
      </c>
    </row>
    <row r="7" spans="1:20">
      <c r="A7" s="3">
        <v>43841</v>
      </c>
      <c r="B7" s="4">
        <v>438417</v>
      </c>
      <c r="C7" s="4" t="s">
        <v>5</v>
      </c>
      <c r="D7" s="5">
        <v>25</v>
      </c>
      <c r="E7" s="4" t="s">
        <v>8</v>
      </c>
      <c r="F7" t="b">
        <f>EXACT(B7,'2_SafetyData_2'!B7)</f>
        <v>1</v>
      </c>
      <c r="G7" s="4" t="s">
        <v>24</v>
      </c>
      <c r="H7" s="4" t="s">
        <v>25</v>
      </c>
      <c r="I7" s="5">
        <v>0</v>
      </c>
      <c r="J7" s="17" t="s">
        <v>26</v>
      </c>
      <c r="K7">
        <f t="shared" si="0"/>
        <v>1</v>
      </c>
      <c r="L7" s="23" t="str">
        <f t="shared" si="1"/>
        <v>winter</v>
      </c>
      <c r="M7" t="str">
        <f t="shared" si="2"/>
        <v>20대</v>
      </c>
      <c r="O7" s="38" t="s">
        <v>25</v>
      </c>
      <c r="P7" s="36">
        <f t="shared" si="3"/>
        <v>3</v>
      </c>
      <c r="Q7" s="36">
        <f t="shared" si="4"/>
        <v>18</v>
      </c>
      <c r="R7" s="36">
        <f t="shared" si="5"/>
        <v>16</v>
      </c>
      <c r="S7" s="36">
        <f t="shared" si="6"/>
        <v>10</v>
      </c>
      <c r="T7" s="36">
        <f t="shared" si="7"/>
        <v>16</v>
      </c>
    </row>
    <row r="8" spans="1:20">
      <c r="A8" s="3">
        <v>43841</v>
      </c>
      <c r="B8" s="4">
        <v>438418</v>
      </c>
      <c r="C8" s="4" t="s">
        <v>7</v>
      </c>
      <c r="D8" s="5">
        <v>50</v>
      </c>
      <c r="E8" s="4" t="s">
        <v>6</v>
      </c>
      <c r="F8" t="b">
        <f>EXACT(B8,'2_SafetyData_2'!B8)</f>
        <v>1</v>
      </c>
      <c r="G8" s="4" t="s">
        <v>19</v>
      </c>
      <c r="H8" s="4" t="s">
        <v>20</v>
      </c>
      <c r="I8" s="5">
        <v>2</v>
      </c>
      <c r="J8" s="17">
        <v>4908</v>
      </c>
      <c r="K8">
        <f t="shared" si="0"/>
        <v>1</v>
      </c>
      <c r="L8" s="23" t="str">
        <f t="shared" si="1"/>
        <v>winter</v>
      </c>
      <c r="M8" t="str">
        <f t="shared" si="2"/>
        <v>50대</v>
      </c>
      <c r="O8" s="38" t="s">
        <v>334</v>
      </c>
      <c r="P8" s="36">
        <f t="shared" si="3"/>
        <v>3</v>
      </c>
      <c r="Q8" s="36">
        <f t="shared" si="4"/>
        <v>13</v>
      </c>
      <c r="R8" s="36">
        <f t="shared" si="5"/>
        <v>12</v>
      </c>
      <c r="S8" s="36">
        <f t="shared" si="6"/>
        <v>9</v>
      </c>
      <c r="T8" s="36">
        <f t="shared" si="7"/>
        <v>18</v>
      </c>
    </row>
    <row r="9" spans="1:20">
      <c r="A9" s="3">
        <v>43842</v>
      </c>
      <c r="B9" s="4">
        <v>438429</v>
      </c>
      <c r="C9" s="4" t="s">
        <v>5</v>
      </c>
      <c r="D9" s="5">
        <v>35</v>
      </c>
      <c r="E9" s="4" t="s">
        <v>6</v>
      </c>
      <c r="F9" t="b">
        <f>EXACT(B9,'2_SafetyData_2'!B9)</f>
        <v>1</v>
      </c>
      <c r="G9" s="4" t="s">
        <v>27</v>
      </c>
      <c r="H9" s="4" t="s">
        <v>20</v>
      </c>
      <c r="I9" s="5">
        <v>0</v>
      </c>
      <c r="J9" s="17" t="s">
        <v>28</v>
      </c>
      <c r="K9">
        <f t="shared" si="0"/>
        <v>1</v>
      </c>
      <c r="L9" s="23" t="str">
        <f t="shared" si="1"/>
        <v>winter</v>
      </c>
      <c r="M9" t="str">
        <f t="shared" si="2"/>
        <v>30대</v>
      </c>
      <c r="O9" s="38" t="s">
        <v>20</v>
      </c>
      <c r="P9" s="36">
        <f t="shared" si="3"/>
        <v>2</v>
      </c>
      <c r="Q9" s="36">
        <f t="shared" si="4"/>
        <v>18</v>
      </c>
      <c r="R9" s="36">
        <f t="shared" si="5"/>
        <v>18</v>
      </c>
      <c r="S9" s="36">
        <f t="shared" si="6"/>
        <v>7</v>
      </c>
      <c r="T9" s="36">
        <f t="shared" si="7"/>
        <v>14</v>
      </c>
    </row>
    <row r="10" spans="1:20">
      <c r="A10" s="3">
        <v>43845</v>
      </c>
      <c r="B10" s="4">
        <v>4384510</v>
      </c>
      <c r="C10" s="4" t="s">
        <v>5</v>
      </c>
      <c r="D10" s="5">
        <v>19</v>
      </c>
      <c r="E10" s="4" t="s">
        <v>6</v>
      </c>
      <c r="F10" t="b">
        <f>EXACT(B10,'2_SafetyData_2'!B10)</f>
        <v>1</v>
      </c>
      <c r="G10" s="4" t="s">
        <v>16</v>
      </c>
      <c r="H10" s="4" t="s">
        <v>29</v>
      </c>
      <c r="I10" s="5">
        <v>5</v>
      </c>
      <c r="J10" s="17" t="s">
        <v>30</v>
      </c>
      <c r="K10">
        <f t="shared" si="0"/>
        <v>1</v>
      </c>
      <c r="L10" s="23" t="str">
        <f t="shared" si="1"/>
        <v>winter</v>
      </c>
      <c r="M10" t="str">
        <f t="shared" si="2"/>
        <v>10대</v>
      </c>
      <c r="O10" s="38" t="s">
        <v>335</v>
      </c>
      <c r="P10" s="36">
        <f t="shared" si="3"/>
        <v>2</v>
      </c>
      <c r="Q10" s="36">
        <f t="shared" si="4"/>
        <v>14</v>
      </c>
      <c r="R10" s="36">
        <f t="shared" si="5"/>
        <v>25</v>
      </c>
      <c r="S10" s="36">
        <f t="shared" si="6"/>
        <v>9</v>
      </c>
      <c r="T10" s="36">
        <f t="shared" si="7"/>
        <v>12</v>
      </c>
    </row>
    <row r="11" spans="1:20">
      <c r="A11" s="3">
        <v>43846</v>
      </c>
      <c r="B11" s="4">
        <v>4384611</v>
      </c>
      <c r="C11" s="4" t="s">
        <v>5</v>
      </c>
      <c r="D11" s="5">
        <v>50</v>
      </c>
      <c r="E11" s="4" t="s">
        <v>6</v>
      </c>
      <c r="F11" t="b">
        <f>EXACT(B11,'2_SafetyData_2'!B11)</f>
        <v>1</v>
      </c>
      <c r="G11" s="4" t="s">
        <v>24</v>
      </c>
      <c r="H11" s="4" t="s">
        <v>31</v>
      </c>
      <c r="I11" s="5">
        <v>3.5</v>
      </c>
      <c r="J11" s="17" t="s">
        <v>32</v>
      </c>
      <c r="K11">
        <f t="shared" si="0"/>
        <v>1</v>
      </c>
      <c r="L11" s="23" t="str">
        <f t="shared" si="1"/>
        <v>winter</v>
      </c>
      <c r="M11" t="str">
        <f t="shared" si="2"/>
        <v>50대</v>
      </c>
      <c r="O11" s="39" t="s">
        <v>336</v>
      </c>
      <c r="P11" s="36">
        <f t="shared" si="3"/>
        <v>0</v>
      </c>
      <c r="Q11" s="36">
        <f t="shared" si="4"/>
        <v>16</v>
      </c>
      <c r="R11" s="36">
        <f t="shared" si="5"/>
        <v>14</v>
      </c>
      <c r="S11" s="36">
        <f t="shared" si="6"/>
        <v>9</v>
      </c>
      <c r="T11" s="36">
        <f t="shared" si="7"/>
        <v>11</v>
      </c>
    </row>
    <row r="12" spans="1:20">
      <c r="A12" s="3">
        <v>43848</v>
      </c>
      <c r="B12" s="4">
        <v>4384812</v>
      </c>
      <c r="C12" s="4" t="s">
        <v>7</v>
      </c>
      <c r="D12" s="5">
        <v>35</v>
      </c>
      <c r="E12" s="4" t="s">
        <v>6</v>
      </c>
      <c r="F12" t="b">
        <f>EXACT(B12,'2_SafetyData_2'!B12)</f>
        <v>1</v>
      </c>
      <c r="G12" s="4" t="s">
        <v>16</v>
      </c>
      <c r="H12" s="4" t="s">
        <v>29</v>
      </c>
      <c r="I12" s="5">
        <v>0</v>
      </c>
      <c r="J12" s="17" t="s">
        <v>33</v>
      </c>
      <c r="K12">
        <f t="shared" si="0"/>
        <v>1</v>
      </c>
      <c r="L12" s="23" t="str">
        <f t="shared" si="1"/>
        <v>winter</v>
      </c>
      <c r="M12" t="str">
        <f t="shared" si="2"/>
        <v>30대</v>
      </c>
    </row>
    <row r="13" spans="1:20">
      <c r="A13" s="3">
        <v>43853</v>
      </c>
      <c r="B13" s="4">
        <v>4385313</v>
      </c>
      <c r="C13" s="4" t="s">
        <v>5</v>
      </c>
      <c r="D13" s="5">
        <v>35</v>
      </c>
      <c r="E13" s="4" t="s">
        <v>6</v>
      </c>
      <c r="F13" t="b">
        <f>EXACT(B13,'2_SafetyData_2'!B13)</f>
        <v>1</v>
      </c>
      <c r="G13" s="4" t="s">
        <v>34</v>
      </c>
      <c r="H13" s="4" t="s">
        <v>35</v>
      </c>
      <c r="I13" s="5">
        <v>1.5</v>
      </c>
      <c r="J13" s="17" t="s">
        <v>33</v>
      </c>
      <c r="K13">
        <f t="shared" si="0"/>
        <v>1</v>
      </c>
      <c r="L13" s="23" t="str">
        <f t="shared" si="1"/>
        <v>winter</v>
      </c>
      <c r="M13" t="str">
        <f t="shared" si="2"/>
        <v>30대</v>
      </c>
    </row>
    <row r="14" spans="1:20">
      <c r="A14" s="3">
        <v>43856</v>
      </c>
      <c r="B14" s="4">
        <v>4385614</v>
      </c>
      <c r="C14" s="4" t="s">
        <v>5</v>
      </c>
      <c r="D14" s="5">
        <v>35</v>
      </c>
      <c r="E14" s="4" t="s">
        <v>8</v>
      </c>
      <c r="F14" t="b">
        <f>EXACT(B14,'2_SafetyData_2'!B14)</f>
        <v>1</v>
      </c>
      <c r="G14" s="4" t="s">
        <v>19</v>
      </c>
      <c r="H14" s="4" t="s">
        <v>36</v>
      </c>
      <c r="I14" s="5">
        <v>0</v>
      </c>
      <c r="J14" s="17" t="s">
        <v>37</v>
      </c>
      <c r="K14">
        <f t="shared" si="0"/>
        <v>1</v>
      </c>
      <c r="L14" s="23" t="str">
        <f t="shared" si="1"/>
        <v>winter</v>
      </c>
      <c r="M14" t="str">
        <f t="shared" si="2"/>
        <v>30대</v>
      </c>
    </row>
    <row r="15" spans="1:20">
      <c r="A15" s="3">
        <v>43857</v>
      </c>
      <c r="B15" s="4">
        <v>4385715</v>
      </c>
      <c r="C15" s="4" t="s">
        <v>5</v>
      </c>
      <c r="D15" s="5">
        <v>50</v>
      </c>
      <c r="E15" s="4" t="s">
        <v>8</v>
      </c>
      <c r="F15" t="b">
        <f>EXACT(B15,'2_SafetyData_2'!B15)</f>
        <v>1</v>
      </c>
      <c r="G15" s="4" t="s">
        <v>38</v>
      </c>
      <c r="H15" s="4" t="s">
        <v>17</v>
      </c>
      <c r="I15" s="5">
        <v>0</v>
      </c>
      <c r="J15" s="17" t="s">
        <v>39</v>
      </c>
      <c r="K15">
        <f t="shared" si="0"/>
        <v>1</v>
      </c>
      <c r="L15" s="23" t="str">
        <f t="shared" si="1"/>
        <v>winter</v>
      </c>
      <c r="M15" t="str">
        <f t="shared" si="2"/>
        <v>50대</v>
      </c>
    </row>
    <row r="16" spans="1:20">
      <c r="A16" s="3">
        <v>43857</v>
      </c>
      <c r="B16" s="4">
        <v>4385716</v>
      </c>
      <c r="C16" s="4" t="s">
        <v>5</v>
      </c>
      <c r="D16" s="5">
        <v>35</v>
      </c>
      <c r="E16" s="4" t="s">
        <v>6</v>
      </c>
      <c r="F16" t="b">
        <f>EXACT(B16,'2_SafetyData_2'!B16)</f>
        <v>1</v>
      </c>
      <c r="G16" s="4" t="s">
        <v>372</v>
      </c>
      <c r="H16" s="4" t="s">
        <v>31</v>
      </c>
      <c r="I16" s="5">
        <v>1.5</v>
      </c>
      <c r="J16" s="17" t="s">
        <v>41</v>
      </c>
      <c r="K16">
        <f t="shared" si="0"/>
        <v>1</v>
      </c>
      <c r="L16" s="23" t="str">
        <f t="shared" si="1"/>
        <v>winter</v>
      </c>
      <c r="M16" t="str">
        <f t="shared" si="2"/>
        <v>30대</v>
      </c>
    </row>
    <row r="17" spans="1:13">
      <c r="A17" s="3">
        <v>43857</v>
      </c>
      <c r="B17" s="4">
        <v>4385717</v>
      </c>
      <c r="C17" s="4" t="s">
        <v>5</v>
      </c>
      <c r="D17" s="5">
        <v>50</v>
      </c>
      <c r="E17" s="4" t="s">
        <v>8</v>
      </c>
      <c r="F17" t="b">
        <f>EXACT(B17,'2_SafetyData_2'!B17)</f>
        <v>1</v>
      </c>
      <c r="G17" s="4" t="s">
        <v>372</v>
      </c>
      <c r="H17" s="4" t="s">
        <v>42</v>
      </c>
      <c r="I17" s="5">
        <v>0</v>
      </c>
      <c r="J17" s="17" t="s">
        <v>43</v>
      </c>
      <c r="K17">
        <f t="shared" si="0"/>
        <v>1</v>
      </c>
      <c r="L17" s="23" t="str">
        <f t="shared" si="1"/>
        <v>winter</v>
      </c>
      <c r="M17" t="str">
        <f t="shared" si="2"/>
        <v>50대</v>
      </c>
    </row>
    <row r="18" spans="1:13">
      <c r="A18" s="3">
        <v>43860</v>
      </c>
      <c r="B18" s="4">
        <v>4386018</v>
      </c>
      <c r="C18" s="4" t="s">
        <v>5</v>
      </c>
      <c r="D18" s="5">
        <v>35</v>
      </c>
      <c r="E18" s="4" t="s">
        <v>8</v>
      </c>
      <c r="F18" t="b">
        <f>EXACT(B18,'2_SafetyData_2'!B18)</f>
        <v>1</v>
      </c>
      <c r="G18" s="4" t="s">
        <v>44</v>
      </c>
      <c r="H18" s="4" t="s">
        <v>35</v>
      </c>
      <c r="I18" s="5">
        <v>0</v>
      </c>
      <c r="J18" s="17" t="s">
        <v>45</v>
      </c>
      <c r="K18">
        <f t="shared" si="0"/>
        <v>1</v>
      </c>
      <c r="L18" s="23" t="str">
        <f t="shared" si="1"/>
        <v>winter</v>
      </c>
      <c r="M18" t="str">
        <f t="shared" si="2"/>
        <v>30대</v>
      </c>
    </row>
    <row r="19" spans="1:13">
      <c r="A19" s="3">
        <v>43860</v>
      </c>
      <c r="B19" s="4">
        <v>4386019</v>
      </c>
      <c r="C19" s="4" t="s">
        <v>5</v>
      </c>
      <c r="D19" s="5">
        <v>22</v>
      </c>
      <c r="E19" s="4" t="s">
        <v>6</v>
      </c>
      <c r="F19" t="b">
        <f>EXACT(B19,'2_SafetyData_2'!B19)</f>
        <v>1</v>
      </c>
      <c r="G19" s="4" t="s">
        <v>16</v>
      </c>
      <c r="H19" s="4" t="s">
        <v>14</v>
      </c>
      <c r="I19" s="5">
        <v>1.5</v>
      </c>
      <c r="J19" s="17" t="s">
        <v>46</v>
      </c>
      <c r="K19">
        <f t="shared" si="0"/>
        <v>1</v>
      </c>
      <c r="L19" s="23" t="str">
        <f t="shared" si="1"/>
        <v>winter</v>
      </c>
      <c r="M19" t="str">
        <f t="shared" si="2"/>
        <v>20대</v>
      </c>
    </row>
    <row r="20" spans="1:13">
      <c r="A20" s="3">
        <v>43862</v>
      </c>
      <c r="B20" s="4">
        <v>4386220</v>
      </c>
      <c r="C20" s="4" t="s">
        <v>5</v>
      </c>
      <c r="D20" s="5">
        <v>50</v>
      </c>
      <c r="E20" s="4" t="s">
        <v>6</v>
      </c>
      <c r="F20" t="b">
        <f>EXACT(B20,'2_SafetyData_2'!B20)</f>
        <v>1</v>
      </c>
      <c r="G20" s="4" t="s">
        <v>22</v>
      </c>
      <c r="H20" s="4" t="s">
        <v>31</v>
      </c>
      <c r="I20" s="5">
        <v>4</v>
      </c>
      <c r="J20" s="17" t="s">
        <v>47</v>
      </c>
      <c r="K20">
        <f t="shared" si="0"/>
        <v>2</v>
      </c>
      <c r="L20" s="23" t="str">
        <f t="shared" si="1"/>
        <v>winter</v>
      </c>
      <c r="M20" t="str">
        <f t="shared" si="2"/>
        <v>50대</v>
      </c>
    </row>
    <row r="21" spans="1:13">
      <c r="A21" s="3">
        <v>43864</v>
      </c>
      <c r="B21" s="4">
        <v>4386421</v>
      </c>
      <c r="C21" s="4" t="s">
        <v>5</v>
      </c>
      <c r="D21" s="5">
        <v>36</v>
      </c>
      <c r="E21" s="4" t="s">
        <v>6</v>
      </c>
      <c r="F21" t="b">
        <f>EXACT(B21,'2_SafetyData_2'!B21)</f>
        <v>1</v>
      </c>
      <c r="G21" s="4" t="s">
        <v>48</v>
      </c>
      <c r="H21" s="4" t="s">
        <v>25</v>
      </c>
      <c r="I21" s="5">
        <v>4</v>
      </c>
      <c r="J21" s="17" t="s">
        <v>49</v>
      </c>
      <c r="K21">
        <f t="shared" si="0"/>
        <v>2</v>
      </c>
      <c r="L21" s="23" t="str">
        <f t="shared" si="1"/>
        <v>winter</v>
      </c>
      <c r="M21" t="str">
        <f t="shared" si="2"/>
        <v>30대</v>
      </c>
    </row>
    <row r="22" spans="1:13">
      <c r="A22" s="3">
        <v>43865</v>
      </c>
      <c r="B22" s="4">
        <v>4386522</v>
      </c>
      <c r="C22" s="4" t="s">
        <v>5</v>
      </c>
      <c r="D22" s="5">
        <v>21</v>
      </c>
      <c r="E22" s="4" t="s">
        <v>6</v>
      </c>
      <c r="F22" t="b">
        <f>EXACT(B22,'2_SafetyData_2'!B22)</f>
        <v>1</v>
      </c>
      <c r="G22" s="4" t="s">
        <v>22</v>
      </c>
      <c r="H22" s="4" t="s">
        <v>20</v>
      </c>
      <c r="I22" s="5">
        <v>0</v>
      </c>
      <c r="J22" s="17" t="s">
        <v>50</v>
      </c>
      <c r="K22">
        <f t="shared" si="0"/>
        <v>2</v>
      </c>
      <c r="L22" s="23" t="str">
        <f t="shared" si="1"/>
        <v>winter</v>
      </c>
      <c r="M22" t="str">
        <f t="shared" si="2"/>
        <v>20대</v>
      </c>
    </row>
    <row r="23" spans="1:13">
      <c r="A23" s="3">
        <v>43870</v>
      </c>
      <c r="B23" s="4">
        <v>4387023</v>
      </c>
      <c r="C23" s="4" t="s">
        <v>5</v>
      </c>
      <c r="D23" s="5">
        <v>25</v>
      </c>
      <c r="E23" s="4" t="s">
        <v>6</v>
      </c>
      <c r="F23" t="b">
        <f>EXACT(B23,'2_SafetyData_2'!B23)</f>
        <v>1</v>
      </c>
      <c r="G23" s="4" t="s">
        <v>19</v>
      </c>
      <c r="H23" s="4" t="s">
        <v>29</v>
      </c>
      <c r="I23" s="5">
        <v>1.5</v>
      </c>
      <c r="J23" s="17" t="s">
        <v>51</v>
      </c>
      <c r="K23">
        <f t="shared" si="0"/>
        <v>2</v>
      </c>
      <c r="L23" s="23" t="str">
        <f t="shared" si="1"/>
        <v>winter</v>
      </c>
      <c r="M23" t="str">
        <f t="shared" si="2"/>
        <v>20대</v>
      </c>
    </row>
    <row r="24" spans="1:13">
      <c r="A24" s="3">
        <v>43870</v>
      </c>
      <c r="B24" s="4">
        <v>4387024</v>
      </c>
      <c r="C24" s="4" t="s">
        <v>5</v>
      </c>
      <c r="D24" s="5">
        <v>36</v>
      </c>
      <c r="E24" s="4" t="s">
        <v>6</v>
      </c>
      <c r="F24" t="b">
        <f>EXACT(B24,'2_SafetyData_2'!B24)</f>
        <v>1</v>
      </c>
      <c r="G24" s="4" t="s">
        <v>372</v>
      </c>
      <c r="H24" s="4" t="s">
        <v>31</v>
      </c>
      <c r="I24" s="5">
        <v>2.5</v>
      </c>
      <c r="J24" s="17" t="s">
        <v>52</v>
      </c>
      <c r="K24">
        <f t="shared" si="0"/>
        <v>2</v>
      </c>
      <c r="L24" s="23" t="str">
        <f t="shared" si="1"/>
        <v>winter</v>
      </c>
      <c r="M24" t="str">
        <f t="shared" si="2"/>
        <v>30대</v>
      </c>
    </row>
    <row r="25" spans="1:13">
      <c r="A25" s="3">
        <v>43871</v>
      </c>
      <c r="B25" s="4">
        <v>4387125</v>
      </c>
      <c r="C25" s="4" t="s">
        <v>5</v>
      </c>
      <c r="D25" s="5">
        <v>36</v>
      </c>
      <c r="E25" s="4" t="s">
        <v>8</v>
      </c>
      <c r="F25" t="b">
        <f>EXACT(B25,'2_SafetyData_2'!B25)</f>
        <v>1</v>
      </c>
      <c r="G25" s="4" t="s">
        <v>53</v>
      </c>
      <c r="H25" s="4" t="s">
        <v>20</v>
      </c>
      <c r="I25" s="5">
        <v>0</v>
      </c>
      <c r="J25" s="17" t="s">
        <v>54</v>
      </c>
      <c r="K25">
        <f t="shared" si="0"/>
        <v>2</v>
      </c>
      <c r="L25" s="23" t="str">
        <f t="shared" si="1"/>
        <v>winter</v>
      </c>
      <c r="M25" t="str">
        <f t="shared" si="2"/>
        <v>30대</v>
      </c>
    </row>
    <row r="26" spans="1:13">
      <c r="A26" s="3">
        <v>43871</v>
      </c>
      <c r="B26" s="4">
        <v>4387126</v>
      </c>
      <c r="C26" s="4" t="s">
        <v>5</v>
      </c>
      <c r="D26" s="5">
        <v>36</v>
      </c>
      <c r="E26" s="4" t="s">
        <v>6</v>
      </c>
      <c r="F26" t="b">
        <f>EXACT(B26,'2_SafetyData_2'!B26)</f>
        <v>1</v>
      </c>
      <c r="G26" s="4" t="s">
        <v>27</v>
      </c>
      <c r="H26" s="4" t="s">
        <v>36</v>
      </c>
      <c r="I26" s="5">
        <v>0</v>
      </c>
      <c r="J26" s="17" t="s">
        <v>55</v>
      </c>
      <c r="K26">
        <f t="shared" si="0"/>
        <v>2</v>
      </c>
      <c r="L26" s="23" t="str">
        <f t="shared" si="1"/>
        <v>winter</v>
      </c>
      <c r="M26" t="str">
        <f t="shared" si="2"/>
        <v>30대</v>
      </c>
    </row>
    <row r="27" spans="1:13">
      <c r="A27" s="3">
        <v>43872</v>
      </c>
      <c r="B27" s="4">
        <v>4387227</v>
      </c>
      <c r="C27" s="4" t="s">
        <v>5</v>
      </c>
      <c r="D27" s="5">
        <v>25</v>
      </c>
      <c r="E27" s="4" t="s">
        <v>6</v>
      </c>
      <c r="F27" t="b">
        <f>EXACT(B27,'2_SafetyData_2'!B27)</f>
        <v>1</v>
      </c>
      <c r="G27" s="4" t="s">
        <v>34</v>
      </c>
      <c r="H27" s="4" t="s">
        <v>14</v>
      </c>
      <c r="I27" s="5">
        <v>0</v>
      </c>
      <c r="J27" s="17" t="s">
        <v>56</v>
      </c>
      <c r="K27">
        <f t="shared" si="0"/>
        <v>2</v>
      </c>
      <c r="L27" s="23" t="str">
        <f t="shared" si="1"/>
        <v>winter</v>
      </c>
      <c r="M27" t="str">
        <f t="shared" si="2"/>
        <v>20대</v>
      </c>
    </row>
    <row r="28" spans="1:13">
      <c r="A28" s="3">
        <v>43873</v>
      </c>
      <c r="B28" s="4">
        <v>4387328</v>
      </c>
      <c r="C28" s="4" t="s">
        <v>5</v>
      </c>
      <c r="D28" s="5">
        <v>50</v>
      </c>
      <c r="E28" s="4" t="s">
        <v>6</v>
      </c>
      <c r="F28" t="b">
        <f>EXACT(B28,'2_SafetyData_2'!B28)</f>
        <v>1</v>
      </c>
      <c r="G28" s="4" t="s">
        <v>22</v>
      </c>
      <c r="H28" s="4" t="s">
        <v>14</v>
      </c>
      <c r="I28" s="5">
        <v>0</v>
      </c>
      <c r="J28" s="17">
        <v>4639</v>
      </c>
      <c r="K28">
        <f t="shared" si="0"/>
        <v>2</v>
      </c>
      <c r="L28" s="23" t="str">
        <f t="shared" si="1"/>
        <v>winter</v>
      </c>
      <c r="M28" t="str">
        <f t="shared" si="2"/>
        <v>50대</v>
      </c>
    </row>
    <row r="29" spans="1:13">
      <c r="A29" s="3">
        <v>43874</v>
      </c>
      <c r="B29" s="4">
        <v>4387429</v>
      </c>
      <c r="C29" s="4" t="s">
        <v>5</v>
      </c>
      <c r="D29" s="5">
        <v>25</v>
      </c>
      <c r="E29" s="4" t="s">
        <v>6</v>
      </c>
      <c r="F29" t="b">
        <f>EXACT(B29,'2_SafetyData_2'!B29)</f>
        <v>1</v>
      </c>
      <c r="G29" s="4" t="s">
        <v>48</v>
      </c>
      <c r="H29" s="4" t="s">
        <v>29</v>
      </c>
      <c r="I29" s="5">
        <v>1.5</v>
      </c>
      <c r="J29" s="17" t="s">
        <v>57</v>
      </c>
      <c r="K29">
        <f t="shared" si="0"/>
        <v>2</v>
      </c>
      <c r="L29" s="23" t="str">
        <f t="shared" si="1"/>
        <v>winter</v>
      </c>
      <c r="M29" t="str">
        <f t="shared" si="2"/>
        <v>20대</v>
      </c>
    </row>
    <row r="30" spans="1:13">
      <c r="A30" s="3">
        <v>43874</v>
      </c>
      <c r="B30" s="4">
        <v>4387430</v>
      </c>
      <c r="C30" s="4" t="s">
        <v>5</v>
      </c>
      <c r="D30" s="5">
        <v>50</v>
      </c>
      <c r="E30" s="4" t="s">
        <v>6</v>
      </c>
      <c r="F30" t="b">
        <f>EXACT(B30,'2_SafetyData_2'!B30)</f>
        <v>1</v>
      </c>
      <c r="G30" s="4" t="s">
        <v>40</v>
      </c>
      <c r="H30" s="4" t="s">
        <v>35</v>
      </c>
      <c r="I30" s="5">
        <v>0</v>
      </c>
      <c r="J30" s="17" t="s">
        <v>58</v>
      </c>
      <c r="K30">
        <f t="shared" si="0"/>
        <v>2</v>
      </c>
      <c r="L30" s="23" t="str">
        <f t="shared" si="1"/>
        <v>winter</v>
      </c>
      <c r="M30" t="str">
        <f t="shared" si="2"/>
        <v>50대</v>
      </c>
    </row>
    <row r="31" spans="1:13">
      <c r="A31" s="3">
        <v>43875</v>
      </c>
      <c r="B31" s="4">
        <v>4387531</v>
      </c>
      <c r="C31" s="4" t="s">
        <v>5</v>
      </c>
      <c r="D31" s="5">
        <v>25</v>
      </c>
      <c r="E31" s="4" t="s">
        <v>6</v>
      </c>
      <c r="F31" t="b">
        <f>EXACT(B31,'2_SafetyData_2'!B31)</f>
        <v>1</v>
      </c>
      <c r="G31" s="4" t="s">
        <v>40</v>
      </c>
      <c r="H31" s="4" t="s">
        <v>20</v>
      </c>
      <c r="I31" s="5">
        <v>0</v>
      </c>
      <c r="J31" s="17" t="s">
        <v>59</v>
      </c>
      <c r="K31">
        <f t="shared" si="0"/>
        <v>2</v>
      </c>
      <c r="L31" s="23" t="str">
        <f t="shared" si="1"/>
        <v>winter</v>
      </c>
      <c r="M31" t="str">
        <f t="shared" si="2"/>
        <v>20대</v>
      </c>
    </row>
    <row r="32" spans="1:13">
      <c r="A32" s="3">
        <v>43877</v>
      </c>
      <c r="B32" s="4">
        <v>4387732</v>
      </c>
      <c r="C32" s="4" t="s">
        <v>5</v>
      </c>
      <c r="D32" s="5">
        <v>50</v>
      </c>
      <c r="E32" s="4" t="s">
        <v>8</v>
      </c>
      <c r="F32" t="b">
        <f>EXACT(B32,'2_SafetyData_2'!B32)</f>
        <v>1</v>
      </c>
      <c r="G32" s="4" t="s">
        <v>27</v>
      </c>
      <c r="H32" s="4" t="s">
        <v>29</v>
      </c>
      <c r="I32" s="5">
        <v>2.5</v>
      </c>
      <c r="J32" s="17">
        <v>4563</v>
      </c>
      <c r="K32">
        <f t="shared" si="0"/>
        <v>2</v>
      </c>
      <c r="L32" s="23" t="str">
        <f>IF(OR(K32&lt;=2, K32&gt;=12),"winter", IF(AND(K32&gt;=3,K32&lt;=5),"spring",IF(AND(K32&gt;=6,K32&lt;=8),"summer",IF(AND(K32&gt;=9, K32&lt;=11),"fall",0))))</f>
        <v>winter</v>
      </c>
      <c r="M32" t="str">
        <f t="shared" si="2"/>
        <v>50대</v>
      </c>
    </row>
    <row r="33" spans="1:13">
      <c r="A33" s="3">
        <v>43878</v>
      </c>
      <c r="B33" s="4">
        <v>4387833</v>
      </c>
      <c r="C33" s="4" t="s">
        <v>7</v>
      </c>
      <c r="D33" s="5">
        <v>36</v>
      </c>
      <c r="E33" s="4" t="s">
        <v>6</v>
      </c>
      <c r="F33" t="b">
        <f>EXACT(B33,'2_SafetyData_2'!B33)</f>
        <v>1</v>
      </c>
      <c r="G33" s="4" t="s">
        <v>34</v>
      </c>
      <c r="H33" s="4" t="s">
        <v>25</v>
      </c>
      <c r="I33" s="5">
        <v>0</v>
      </c>
      <c r="J33" s="17" t="s">
        <v>60</v>
      </c>
      <c r="K33">
        <f t="shared" si="0"/>
        <v>2</v>
      </c>
      <c r="L33" s="23" t="str">
        <f t="shared" si="1"/>
        <v>winter</v>
      </c>
      <c r="M33" t="str">
        <f t="shared" si="2"/>
        <v>30대</v>
      </c>
    </row>
    <row r="34" spans="1:13">
      <c r="A34" s="3">
        <v>43880</v>
      </c>
      <c r="B34" s="4">
        <v>4388034</v>
      </c>
      <c r="C34" s="4" t="s">
        <v>7</v>
      </c>
      <c r="D34" s="5">
        <v>36</v>
      </c>
      <c r="E34" s="4" t="s">
        <v>8</v>
      </c>
      <c r="F34" t="b">
        <f>EXACT(B34,'2_SafetyData_2'!B34)</f>
        <v>1</v>
      </c>
      <c r="G34" s="4" t="s">
        <v>40</v>
      </c>
      <c r="H34" s="4" t="s">
        <v>35</v>
      </c>
      <c r="I34" s="5">
        <v>0</v>
      </c>
      <c r="J34" s="17" t="s">
        <v>61</v>
      </c>
      <c r="K34">
        <f t="shared" si="0"/>
        <v>2</v>
      </c>
      <c r="L34" s="23" t="str">
        <f t="shared" si="1"/>
        <v>winter</v>
      </c>
      <c r="M34" t="str">
        <f t="shared" si="2"/>
        <v>30대</v>
      </c>
    </row>
    <row r="35" spans="1:13">
      <c r="A35" s="3">
        <v>43881</v>
      </c>
      <c r="B35" s="4">
        <v>4388135</v>
      </c>
      <c r="C35" s="4" t="s">
        <v>5</v>
      </c>
      <c r="D35" s="5">
        <v>25</v>
      </c>
      <c r="E35" s="4" t="s">
        <v>6</v>
      </c>
      <c r="F35" t="b">
        <f>EXACT(B35,'2_SafetyData_2'!B35)</f>
        <v>1</v>
      </c>
      <c r="G35" s="4" t="s">
        <v>27</v>
      </c>
      <c r="H35" s="4" t="s">
        <v>14</v>
      </c>
      <c r="I35" s="5">
        <v>0</v>
      </c>
      <c r="J35" s="17" t="s">
        <v>62</v>
      </c>
      <c r="K35">
        <f t="shared" si="0"/>
        <v>2</v>
      </c>
      <c r="L35" s="23" t="str">
        <f t="shared" si="1"/>
        <v>winter</v>
      </c>
      <c r="M35" t="str">
        <f t="shared" si="2"/>
        <v>20대</v>
      </c>
    </row>
    <row r="36" spans="1:13">
      <c r="A36" s="3">
        <v>43883</v>
      </c>
      <c r="B36" s="4">
        <v>4388336</v>
      </c>
      <c r="C36" s="4" t="s">
        <v>5</v>
      </c>
      <c r="D36" s="5">
        <v>25</v>
      </c>
      <c r="E36" s="4" t="s">
        <v>6</v>
      </c>
      <c r="F36" t="b">
        <f>EXACT(B36,'2_SafetyData_2'!B36)</f>
        <v>1</v>
      </c>
      <c r="G36" s="4" t="s">
        <v>27</v>
      </c>
      <c r="H36" s="4" t="s">
        <v>42</v>
      </c>
      <c r="I36" s="5">
        <v>0</v>
      </c>
      <c r="J36" s="17" t="s">
        <v>63</v>
      </c>
      <c r="K36">
        <f t="shared" si="0"/>
        <v>2</v>
      </c>
      <c r="L36" s="23" t="str">
        <f t="shared" si="1"/>
        <v>winter</v>
      </c>
      <c r="M36" t="str">
        <f t="shared" si="2"/>
        <v>20대</v>
      </c>
    </row>
    <row r="37" spans="1:13">
      <c r="A37" s="3">
        <v>43888</v>
      </c>
      <c r="B37" s="4">
        <v>4388837</v>
      </c>
      <c r="C37" s="4" t="s">
        <v>5</v>
      </c>
      <c r="D37" s="5">
        <v>50</v>
      </c>
      <c r="E37" s="4" t="s">
        <v>6</v>
      </c>
      <c r="F37" t="b">
        <f>EXACT(B37,'2_SafetyData_2'!B37)</f>
        <v>1</v>
      </c>
      <c r="G37" s="4" t="s">
        <v>53</v>
      </c>
      <c r="H37" s="4" t="s">
        <v>14</v>
      </c>
      <c r="I37" s="5">
        <v>1.5</v>
      </c>
      <c r="J37" s="17" t="s">
        <v>64</v>
      </c>
      <c r="K37">
        <f t="shared" si="0"/>
        <v>2</v>
      </c>
      <c r="L37" s="23" t="str">
        <f t="shared" si="1"/>
        <v>winter</v>
      </c>
      <c r="M37" t="str">
        <f t="shared" si="2"/>
        <v>50대</v>
      </c>
    </row>
    <row r="38" spans="1:13">
      <c r="A38" s="3">
        <v>43889</v>
      </c>
      <c r="B38" s="4">
        <v>4388938</v>
      </c>
      <c r="C38" s="4" t="s">
        <v>5</v>
      </c>
      <c r="D38" s="5">
        <v>50</v>
      </c>
      <c r="E38" s="4" t="s">
        <v>6</v>
      </c>
      <c r="F38" t="b">
        <f>EXACT(B38,'2_SafetyData_2'!B38)</f>
        <v>1</v>
      </c>
      <c r="G38" s="4" t="s">
        <v>13</v>
      </c>
      <c r="H38" s="4" t="s">
        <v>42</v>
      </c>
      <c r="I38" s="5">
        <v>4.5</v>
      </c>
      <c r="J38" s="17" t="s">
        <v>65</v>
      </c>
      <c r="K38">
        <f t="shared" si="0"/>
        <v>2</v>
      </c>
      <c r="L38" s="23" t="str">
        <f t="shared" si="1"/>
        <v>winter</v>
      </c>
      <c r="M38" t="str">
        <f t="shared" si="2"/>
        <v>50대</v>
      </c>
    </row>
    <row r="39" spans="1:13">
      <c r="A39" s="3">
        <v>43891</v>
      </c>
      <c r="B39" s="4">
        <v>4389139</v>
      </c>
      <c r="C39" s="4" t="s">
        <v>5</v>
      </c>
      <c r="D39" s="5">
        <v>20</v>
      </c>
      <c r="E39" s="4" t="s">
        <v>6</v>
      </c>
      <c r="F39" t="b">
        <f>EXACT(B39,'2_SafetyData_2'!B39)</f>
        <v>1</v>
      </c>
      <c r="G39" s="4" t="s">
        <v>16</v>
      </c>
      <c r="H39" s="4" t="s">
        <v>25</v>
      </c>
      <c r="I39" s="5">
        <v>4.5</v>
      </c>
      <c r="J39" s="17" t="s">
        <v>66</v>
      </c>
      <c r="K39">
        <f t="shared" si="0"/>
        <v>3</v>
      </c>
      <c r="L39" s="23" t="str">
        <f t="shared" si="1"/>
        <v>spring</v>
      </c>
      <c r="M39" t="str">
        <f t="shared" si="2"/>
        <v>20대</v>
      </c>
    </row>
    <row r="40" spans="1:13">
      <c r="A40" s="3">
        <v>43893</v>
      </c>
      <c r="B40" s="4">
        <v>4389340</v>
      </c>
      <c r="C40" s="4" t="s">
        <v>5</v>
      </c>
      <c r="D40" s="5">
        <v>50</v>
      </c>
      <c r="E40" s="4" t="s">
        <v>8</v>
      </c>
      <c r="F40" t="b">
        <f>EXACT(B40,'2_SafetyData_2'!B40)</f>
        <v>1</v>
      </c>
      <c r="G40" s="4" t="s">
        <v>53</v>
      </c>
      <c r="H40" s="4" t="s">
        <v>14</v>
      </c>
      <c r="I40" s="5">
        <v>5</v>
      </c>
      <c r="J40" s="17" t="s">
        <v>67</v>
      </c>
      <c r="K40">
        <f t="shared" si="0"/>
        <v>3</v>
      </c>
      <c r="L40" s="23" t="str">
        <f t="shared" si="1"/>
        <v>spring</v>
      </c>
      <c r="M40" t="str">
        <f t="shared" si="2"/>
        <v>50대</v>
      </c>
    </row>
    <row r="41" spans="1:13">
      <c r="A41" s="3">
        <v>43893</v>
      </c>
      <c r="B41" s="4">
        <v>4389341</v>
      </c>
      <c r="C41" s="4" t="s">
        <v>5</v>
      </c>
      <c r="D41" s="5">
        <v>36</v>
      </c>
      <c r="E41" s="4" t="s">
        <v>6</v>
      </c>
      <c r="F41" t="b">
        <f>EXACT(B41,'2_SafetyData_2'!B41)</f>
        <v>1</v>
      </c>
      <c r="G41" s="4" t="s">
        <v>13</v>
      </c>
      <c r="H41" s="4" t="s">
        <v>25</v>
      </c>
      <c r="I41" s="5">
        <v>0</v>
      </c>
      <c r="J41" s="17" t="s">
        <v>68</v>
      </c>
      <c r="K41">
        <f t="shared" si="0"/>
        <v>3</v>
      </c>
      <c r="L41" s="23" t="str">
        <f t="shared" si="1"/>
        <v>spring</v>
      </c>
      <c r="M41" t="str">
        <f t="shared" si="2"/>
        <v>30대</v>
      </c>
    </row>
    <row r="42" spans="1:13">
      <c r="A42" s="3">
        <v>43896</v>
      </c>
      <c r="B42" s="4">
        <v>4389642</v>
      </c>
      <c r="C42" s="4" t="s">
        <v>5</v>
      </c>
      <c r="D42" s="5">
        <v>19</v>
      </c>
      <c r="E42" s="4" t="s">
        <v>8</v>
      </c>
      <c r="F42" t="b">
        <f>EXACT(B42,'2_SafetyData_2'!B42)</f>
        <v>1</v>
      </c>
      <c r="G42" s="4" t="s">
        <v>22</v>
      </c>
      <c r="H42" s="4" t="s">
        <v>25</v>
      </c>
      <c r="I42" s="5">
        <v>3</v>
      </c>
      <c r="J42" s="17" t="s">
        <v>69</v>
      </c>
      <c r="K42">
        <f t="shared" si="0"/>
        <v>3</v>
      </c>
      <c r="L42" s="23" t="str">
        <f t="shared" si="1"/>
        <v>spring</v>
      </c>
      <c r="M42" t="str">
        <f t="shared" si="2"/>
        <v>10대</v>
      </c>
    </row>
    <row r="43" spans="1:13">
      <c r="A43" s="3">
        <v>43896</v>
      </c>
      <c r="B43" s="4">
        <v>4389643</v>
      </c>
      <c r="C43" s="4" t="s">
        <v>5</v>
      </c>
      <c r="D43" s="5">
        <v>25</v>
      </c>
      <c r="E43" s="4" t="s">
        <v>6</v>
      </c>
      <c r="F43" t="b">
        <f>EXACT(B43,'2_SafetyData_2'!B43)</f>
        <v>1</v>
      </c>
      <c r="G43" s="4" t="s">
        <v>19</v>
      </c>
      <c r="H43" s="4" t="s">
        <v>35</v>
      </c>
      <c r="I43" s="5">
        <v>0</v>
      </c>
      <c r="J43" s="17" t="s">
        <v>70</v>
      </c>
      <c r="K43">
        <f t="shared" si="0"/>
        <v>3</v>
      </c>
      <c r="L43" s="23" t="str">
        <f t="shared" si="1"/>
        <v>spring</v>
      </c>
      <c r="M43" t="str">
        <f t="shared" si="2"/>
        <v>20대</v>
      </c>
    </row>
    <row r="44" spans="1:13">
      <c r="A44" s="3">
        <v>43897</v>
      </c>
      <c r="B44" s="4">
        <v>4389744</v>
      </c>
      <c r="C44" s="4" t="s">
        <v>5</v>
      </c>
      <c r="D44" s="5">
        <v>22</v>
      </c>
      <c r="E44" s="4" t="s">
        <v>6</v>
      </c>
      <c r="F44" t="b">
        <f>EXACT(B44,'2_SafetyData_2'!B44)</f>
        <v>1</v>
      </c>
      <c r="G44" s="4" t="s">
        <v>16</v>
      </c>
      <c r="H44" s="4" t="s">
        <v>31</v>
      </c>
      <c r="I44" s="5">
        <v>0</v>
      </c>
      <c r="J44" s="17" t="s">
        <v>71</v>
      </c>
      <c r="K44">
        <f t="shared" si="0"/>
        <v>3</v>
      </c>
      <c r="L44" s="23" t="str">
        <f t="shared" si="1"/>
        <v>spring</v>
      </c>
      <c r="M44" t="str">
        <f t="shared" si="2"/>
        <v>20대</v>
      </c>
    </row>
    <row r="45" spans="1:13">
      <c r="A45" s="3">
        <v>43901</v>
      </c>
      <c r="B45" s="4">
        <v>4390145</v>
      </c>
      <c r="C45" s="4" t="s">
        <v>5</v>
      </c>
      <c r="D45" s="5">
        <v>36</v>
      </c>
      <c r="E45" s="4" t="s">
        <v>8</v>
      </c>
      <c r="F45" t="b">
        <f>EXACT(B45,'2_SafetyData_2'!B45)</f>
        <v>1</v>
      </c>
      <c r="G45" s="4" t="s">
        <v>40</v>
      </c>
      <c r="H45" s="4" t="s">
        <v>42</v>
      </c>
      <c r="I45" s="5">
        <v>5</v>
      </c>
      <c r="J45" s="17" t="s">
        <v>72</v>
      </c>
      <c r="K45">
        <f t="shared" si="0"/>
        <v>3</v>
      </c>
      <c r="L45" s="23" t="str">
        <f t="shared" si="1"/>
        <v>spring</v>
      </c>
      <c r="M45" t="str">
        <f t="shared" si="2"/>
        <v>30대</v>
      </c>
    </row>
    <row r="46" spans="1:13">
      <c r="A46" s="3">
        <v>43902</v>
      </c>
      <c r="B46" s="4">
        <v>4390246</v>
      </c>
      <c r="C46" s="4" t="s">
        <v>7</v>
      </c>
      <c r="D46" s="5">
        <v>24</v>
      </c>
      <c r="E46" s="4" t="s">
        <v>8</v>
      </c>
      <c r="F46" t="b">
        <f>EXACT(B46,'2_SafetyData_2'!B46)</f>
        <v>1</v>
      </c>
      <c r="G46" s="4" t="s">
        <v>22</v>
      </c>
      <c r="H46" s="4" t="s">
        <v>14</v>
      </c>
      <c r="I46" s="5">
        <v>0</v>
      </c>
      <c r="J46" s="17" t="s">
        <v>73</v>
      </c>
      <c r="K46">
        <f t="shared" si="0"/>
        <v>3</v>
      </c>
      <c r="L46" s="23" t="str">
        <f t="shared" si="1"/>
        <v>spring</v>
      </c>
      <c r="M46" t="str">
        <f t="shared" si="2"/>
        <v>20대</v>
      </c>
    </row>
    <row r="47" spans="1:13">
      <c r="A47" s="3">
        <v>43907</v>
      </c>
      <c r="B47" s="4">
        <v>4390747</v>
      </c>
      <c r="C47" s="4" t="s">
        <v>5</v>
      </c>
      <c r="D47" s="5">
        <v>25</v>
      </c>
      <c r="E47" s="4" t="s">
        <v>8</v>
      </c>
      <c r="F47" t="b">
        <f>EXACT(B47,'2_SafetyData_2'!B47)</f>
        <v>1</v>
      </c>
      <c r="G47" s="4" t="s">
        <v>27</v>
      </c>
      <c r="H47" s="4" t="s">
        <v>36</v>
      </c>
      <c r="I47" s="5">
        <v>0</v>
      </c>
      <c r="J47" s="17" t="s">
        <v>74</v>
      </c>
      <c r="K47">
        <f t="shared" si="0"/>
        <v>3</v>
      </c>
      <c r="L47" s="23" t="str">
        <f t="shared" si="1"/>
        <v>spring</v>
      </c>
      <c r="M47" t="str">
        <f t="shared" si="2"/>
        <v>20대</v>
      </c>
    </row>
    <row r="48" spans="1:13">
      <c r="A48" s="3">
        <v>43910</v>
      </c>
      <c r="B48" s="4">
        <v>4391048</v>
      </c>
      <c r="C48" s="4" t="s">
        <v>7</v>
      </c>
      <c r="D48" s="5">
        <v>36</v>
      </c>
      <c r="E48" s="4" t="s">
        <v>8</v>
      </c>
      <c r="F48" t="b">
        <f>EXACT(B48,'2_SafetyData_2'!B48)</f>
        <v>1</v>
      </c>
      <c r="G48" s="4" t="s">
        <v>13</v>
      </c>
      <c r="H48" s="4" t="s">
        <v>25</v>
      </c>
      <c r="I48" s="5">
        <v>0</v>
      </c>
      <c r="J48" s="17" t="s">
        <v>75</v>
      </c>
      <c r="K48">
        <f t="shared" si="0"/>
        <v>3</v>
      </c>
      <c r="L48" s="23" t="str">
        <f t="shared" si="1"/>
        <v>spring</v>
      </c>
      <c r="M48" t="str">
        <f t="shared" si="2"/>
        <v>30대</v>
      </c>
    </row>
    <row r="49" spans="1:13">
      <c r="A49" s="3">
        <v>43911</v>
      </c>
      <c r="B49" s="4">
        <v>4391149</v>
      </c>
      <c r="C49" s="4" t="s">
        <v>5</v>
      </c>
      <c r="D49" s="5">
        <v>36</v>
      </c>
      <c r="E49" s="4" t="s">
        <v>6</v>
      </c>
      <c r="F49" t="b">
        <f>EXACT(B49,'2_SafetyData_2'!B49)</f>
        <v>1</v>
      </c>
      <c r="G49" s="4" t="s">
        <v>19</v>
      </c>
      <c r="H49" s="4" t="s">
        <v>35</v>
      </c>
      <c r="I49" s="5">
        <v>0</v>
      </c>
      <c r="J49" s="17" t="s">
        <v>76</v>
      </c>
      <c r="K49">
        <f t="shared" si="0"/>
        <v>3</v>
      </c>
      <c r="L49" s="23" t="str">
        <f t="shared" si="1"/>
        <v>spring</v>
      </c>
      <c r="M49" t="str">
        <f t="shared" si="2"/>
        <v>30대</v>
      </c>
    </row>
    <row r="50" spans="1:13">
      <c r="A50" s="3">
        <v>43913</v>
      </c>
      <c r="B50" s="4">
        <v>4391350</v>
      </c>
      <c r="C50" s="4" t="s">
        <v>5</v>
      </c>
      <c r="D50" s="5">
        <v>36</v>
      </c>
      <c r="E50" s="4" t="s">
        <v>6</v>
      </c>
      <c r="F50" t="b">
        <f>EXACT(B50,'2_SafetyData_2'!B50)</f>
        <v>1</v>
      </c>
      <c r="G50" s="4" t="s">
        <v>16</v>
      </c>
      <c r="H50" s="4" t="s">
        <v>31</v>
      </c>
      <c r="I50" s="5">
        <v>0</v>
      </c>
      <c r="J50" s="17" t="s">
        <v>77</v>
      </c>
      <c r="K50">
        <f t="shared" si="0"/>
        <v>3</v>
      </c>
      <c r="L50" s="23" t="str">
        <f t="shared" si="1"/>
        <v>spring</v>
      </c>
      <c r="M50" t="str">
        <f t="shared" si="2"/>
        <v>30대</v>
      </c>
    </row>
    <row r="51" spans="1:13">
      <c r="A51" s="3">
        <v>43924</v>
      </c>
      <c r="B51" s="4">
        <v>4392451</v>
      </c>
      <c r="C51" s="4" t="s">
        <v>5</v>
      </c>
      <c r="D51" s="5">
        <v>18</v>
      </c>
      <c r="E51" s="4" t="s">
        <v>6</v>
      </c>
      <c r="F51" t="b">
        <f>EXACT(B51,'2_SafetyData_2'!B51)</f>
        <v>1</v>
      </c>
      <c r="G51" s="4" t="s">
        <v>53</v>
      </c>
      <c r="H51" s="4" t="s">
        <v>17</v>
      </c>
      <c r="I51" s="5">
        <v>0</v>
      </c>
      <c r="J51" s="17" t="s">
        <v>78</v>
      </c>
      <c r="K51">
        <f t="shared" si="0"/>
        <v>4</v>
      </c>
      <c r="L51" s="23" t="str">
        <f t="shared" si="1"/>
        <v>spring</v>
      </c>
      <c r="M51" t="str">
        <f t="shared" si="2"/>
        <v>10대</v>
      </c>
    </row>
    <row r="52" spans="1:13">
      <c r="A52" s="3">
        <v>43925</v>
      </c>
      <c r="B52" s="4">
        <v>4392552</v>
      </c>
      <c r="C52" s="4" t="s">
        <v>5</v>
      </c>
      <c r="D52" s="5">
        <v>25</v>
      </c>
      <c r="E52" s="4" t="s">
        <v>8</v>
      </c>
      <c r="F52" t="b">
        <f>EXACT(B52,'2_SafetyData_2'!B52)</f>
        <v>1</v>
      </c>
      <c r="G52" s="4" t="s">
        <v>16</v>
      </c>
      <c r="H52" s="4" t="s">
        <v>42</v>
      </c>
      <c r="I52" s="5">
        <v>0</v>
      </c>
      <c r="J52" s="17" t="s">
        <v>79</v>
      </c>
      <c r="K52">
        <f t="shared" si="0"/>
        <v>4</v>
      </c>
      <c r="L52" s="23" t="str">
        <f t="shared" si="1"/>
        <v>spring</v>
      </c>
      <c r="M52" t="str">
        <f t="shared" si="2"/>
        <v>20대</v>
      </c>
    </row>
    <row r="53" spans="1:13">
      <c r="A53" s="3">
        <v>43925</v>
      </c>
      <c r="B53" s="4">
        <v>4392553</v>
      </c>
      <c r="C53" s="4" t="s">
        <v>5</v>
      </c>
      <c r="D53" s="5">
        <v>36</v>
      </c>
      <c r="E53" s="4" t="s">
        <v>8</v>
      </c>
      <c r="F53" t="b">
        <f>EXACT(B53,'2_SafetyData_2'!B53)</f>
        <v>1</v>
      </c>
      <c r="G53" s="4" t="s">
        <v>48</v>
      </c>
      <c r="H53" s="4" t="s">
        <v>36</v>
      </c>
      <c r="I53" s="5">
        <v>2</v>
      </c>
      <c r="J53" s="17" t="s">
        <v>80</v>
      </c>
      <c r="K53">
        <f t="shared" si="0"/>
        <v>4</v>
      </c>
      <c r="L53" s="23" t="str">
        <f t="shared" si="1"/>
        <v>spring</v>
      </c>
      <c r="M53" t="str">
        <f t="shared" si="2"/>
        <v>30대</v>
      </c>
    </row>
    <row r="54" spans="1:13">
      <c r="A54" s="3">
        <v>43925</v>
      </c>
      <c r="B54" s="4">
        <v>4392554</v>
      </c>
      <c r="C54" s="4" t="s">
        <v>5</v>
      </c>
      <c r="D54" s="5">
        <v>25</v>
      </c>
      <c r="E54" s="4" t="s">
        <v>6</v>
      </c>
      <c r="F54" t="b">
        <f>EXACT(B54,'2_SafetyData_2'!B54)</f>
        <v>1</v>
      </c>
      <c r="G54" s="4" t="s">
        <v>38</v>
      </c>
      <c r="H54" s="4" t="s">
        <v>35</v>
      </c>
      <c r="I54" s="5">
        <v>0</v>
      </c>
      <c r="J54" s="17">
        <v>4150</v>
      </c>
      <c r="K54">
        <f t="shared" si="0"/>
        <v>4</v>
      </c>
      <c r="L54" s="23" t="str">
        <f t="shared" si="1"/>
        <v>spring</v>
      </c>
      <c r="M54" t="str">
        <f t="shared" si="2"/>
        <v>20대</v>
      </c>
    </row>
    <row r="55" spans="1:13">
      <c r="A55" s="3">
        <v>43927</v>
      </c>
      <c r="B55" s="4">
        <v>4392755</v>
      </c>
      <c r="C55" s="4" t="s">
        <v>5</v>
      </c>
      <c r="D55" s="5">
        <v>21</v>
      </c>
      <c r="E55" s="4" t="s">
        <v>6</v>
      </c>
      <c r="F55" t="b">
        <f>EXACT(B55,'2_SafetyData_2'!B55)</f>
        <v>1</v>
      </c>
      <c r="G55" s="4" t="s">
        <v>44</v>
      </c>
      <c r="H55" s="4" t="s">
        <v>25</v>
      </c>
      <c r="I55" s="5">
        <v>0</v>
      </c>
      <c r="J55" s="17">
        <v>4149</v>
      </c>
      <c r="K55">
        <f t="shared" si="0"/>
        <v>4</v>
      </c>
      <c r="L55" s="23" t="str">
        <f t="shared" si="1"/>
        <v>spring</v>
      </c>
      <c r="M55" t="str">
        <f t="shared" si="2"/>
        <v>20대</v>
      </c>
    </row>
    <row r="56" spans="1:13">
      <c r="A56" s="3">
        <v>43928</v>
      </c>
      <c r="B56" s="4">
        <v>4392856</v>
      </c>
      <c r="C56" s="4" t="s">
        <v>5</v>
      </c>
      <c r="D56" s="5">
        <v>25</v>
      </c>
      <c r="E56" s="4" t="s">
        <v>6</v>
      </c>
      <c r="F56" t="b">
        <f>EXACT(B56,'2_SafetyData_2'!B56)</f>
        <v>1</v>
      </c>
      <c r="G56" s="4" t="s">
        <v>40</v>
      </c>
      <c r="H56" s="4" t="s">
        <v>35</v>
      </c>
      <c r="I56" s="5">
        <v>0.5</v>
      </c>
      <c r="J56" s="17">
        <v>4145</v>
      </c>
      <c r="K56">
        <f t="shared" si="0"/>
        <v>4</v>
      </c>
      <c r="L56" s="23" t="str">
        <f t="shared" si="1"/>
        <v>spring</v>
      </c>
      <c r="M56" t="str">
        <f t="shared" si="2"/>
        <v>20대</v>
      </c>
    </row>
    <row r="57" spans="1:13">
      <c r="A57" s="3">
        <v>43933</v>
      </c>
      <c r="B57" s="4">
        <v>4393357</v>
      </c>
      <c r="C57" s="4" t="s">
        <v>5</v>
      </c>
      <c r="D57" s="5">
        <v>25</v>
      </c>
      <c r="E57" s="4" t="s">
        <v>6</v>
      </c>
      <c r="F57" t="b">
        <f>EXACT(B57,'2_SafetyData_2'!B57)</f>
        <v>1</v>
      </c>
      <c r="G57" s="4" t="s">
        <v>38</v>
      </c>
      <c r="H57" s="4" t="s">
        <v>42</v>
      </c>
      <c r="I57" s="5">
        <v>0</v>
      </c>
      <c r="J57" s="17">
        <v>4130</v>
      </c>
      <c r="K57">
        <f t="shared" si="0"/>
        <v>4</v>
      </c>
      <c r="L57" s="23" t="str">
        <f t="shared" si="1"/>
        <v>spring</v>
      </c>
      <c r="M57" t="str">
        <f t="shared" si="2"/>
        <v>20대</v>
      </c>
    </row>
    <row r="58" spans="1:13">
      <c r="A58" s="3">
        <v>43934</v>
      </c>
      <c r="B58" s="4">
        <v>4393458</v>
      </c>
      <c r="C58" s="4" t="s">
        <v>5</v>
      </c>
      <c r="D58" s="5">
        <v>22</v>
      </c>
      <c r="E58" s="4" t="s">
        <v>8</v>
      </c>
      <c r="F58" t="b">
        <f>EXACT(B58,'2_SafetyData_2'!B58)</f>
        <v>1</v>
      </c>
      <c r="G58" s="4" t="s">
        <v>40</v>
      </c>
      <c r="H58" s="4" t="s">
        <v>36</v>
      </c>
      <c r="I58" s="5">
        <v>0</v>
      </c>
      <c r="J58" s="17" t="s">
        <v>81</v>
      </c>
      <c r="K58">
        <f t="shared" si="0"/>
        <v>4</v>
      </c>
      <c r="L58" s="23" t="str">
        <f t="shared" si="1"/>
        <v>spring</v>
      </c>
      <c r="M58" t="str">
        <f t="shared" si="2"/>
        <v>20대</v>
      </c>
    </row>
    <row r="59" spans="1:13">
      <c r="A59" s="3">
        <v>43934</v>
      </c>
      <c r="B59" s="4">
        <v>4393459</v>
      </c>
      <c r="C59" s="4" t="s">
        <v>7</v>
      </c>
      <c r="D59" s="5">
        <v>50</v>
      </c>
      <c r="E59" s="4" t="s">
        <v>6</v>
      </c>
      <c r="F59" t="b">
        <f>EXACT(B59,'2_SafetyData_2'!B59)</f>
        <v>1</v>
      </c>
      <c r="G59" s="4" t="s">
        <v>27</v>
      </c>
      <c r="H59" s="4" t="s">
        <v>20</v>
      </c>
      <c r="I59" s="5">
        <v>0</v>
      </c>
      <c r="J59" s="17" t="s">
        <v>82</v>
      </c>
      <c r="K59">
        <f t="shared" si="0"/>
        <v>4</v>
      </c>
      <c r="L59" s="23" t="str">
        <f t="shared" si="1"/>
        <v>spring</v>
      </c>
      <c r="M59" t="str">
        <f t="shared" si="2"/>
        <v>50대</v>
      </c>
    </row>
    <row r="60" spans="1:13">
      <c r="A60" s="3">
        <v>43935</v>
      </c>
      <c r="B60" s="4">
        <v>4393560</v>
      </c>
      <c r="C60" s="4" t="s">
        <v>5</v>
      </c>
      <c r="D60" s="5">
        <v>50</v>
      </c>
      <c r="E60" s="4" t="s">
        <v>6</v>
      </c>
      <c r="F60" t="b">
        <f>EXACT(B60,'2_SafetyData_2'!B60)</f>
        <v>1</v>
      </c>
      <c r="G60" s="4" t="s">
        <v>27</v>
      </c>
      <c r="H60" s="4" t="s">
        <v>29</v>
      </c>
      <c r="I60" s="5">
        <v>0</v>
      </c>
      <c r="J60" s="17" t="s">
        <v>83</v>
      </c>
      <c r="K60">
        <f t="shared" si="0"/>
        <v>4</v>
      </c>
      <c r="L60" s="23" t="str">
        <f t="shared" si="1"/>
        <v>spring</v>
      </c>
      <c r="M60" t="str">
        <f t="shared" si="2"/>
        <v>50대</v>
      </c>
    </row>
    <row r="61" spans="1:13">
      <c r="A61" s="3">
        <v>43935</v>
      </c>
      <c r="B61" s="4">
        <v>4393561</v>
      </c>
      <c r="C61" s="4" t="s">
        <v>5</v>
      </c>
      <c r="D61" s="5">
        <v>50</v>
      </c>
      <c r="E61" s="4" t="s">
        <v>6</v>
      </c>
      <c r="F61" t="b">
        <f>EXACT(B61,'2_SafetyData_2'!B61)</f>
        <v>1</v>
      </c>
      <c r="G61" s="4" t="s">
        <v>24</v>
      </c>
      <c r="H61" s="4" t="s">
        <v>20</v>
      </c>
      <c r="I61" s="5">
        <v>4</v>
      </c>
      <c r="J61" s="17" t="s">
        <v>84</v>
      </c>
      <c r="K61">
        <f t="shared" si="0"/>
        <v>4</v>
      </c>
      <c r="L61" s="23" t="str">
        <f t="shared" si="1"/>
        <v>spring</v>
      </c>
      <c r="M61" t="str">
        <f t="shared" si="2"/>
        <v>50대</v>
      </c>
    </row>
    <row r="62" spans="1:13">
      <c r="A62" s="3">
        <v>43936</v>
      </c>
      <c r="B62" s="4">
        <v>4393662</v>
      </c>
      <c r="C62" s="4" t="s">
        <v>5</v>
      </c>
      <c r="D62" s="5">
        <v>36</v>
      </c>
      <c r="E62" s="4" t="s">
        <v>6</v>
      </c>
      <c r="F62" t="b">
        <f>EXACT(B62,'2_SafetyData_2'!B62)</f>
        <v>1</v>
      </c>
      <c r="G62" s="4" t="s">
        <v>48</v>
      </c>
      <c r="H62" s="4" t="s">
        <v>31</v>
      </c>
      <c r="I62" s="5">
        <v>1</v>
      </c>
      <c r="J62" s="17" t="s">
        <v>85</v>
      </c>
      <c r="K62">
        <f t="shared" si="0"/>
        <v>4</v>
      </c>
      <c r="L62" s="23" t="str">
        <f t="shared" si="1"/>
        <v>spring</v>
      </c>
      <c r="M62" t="str">
        <f t="shared" si="2"/>
        <v>30대</v>
      </c>
    </row>
    <row r="63" spans="1:13">
      <c r="A63" s="3">
        <v>43937</v>
      </c>
      <c r="B63" s="4">
        <v>4393763</v>
      </c>
      <c r="C63" s="4" t="s">
        <v>5</v>
      </c>
      <c r="D63" s="5">
        <v>50</v>
      </c>
      <c r="E63" s="4" t="s">
        <v>6</v>
      </c>
      <c r="F63" t="b">
        <f>EXACT(B63,'2_SafetyData_2'!B63)</f>
        <v>1</v>
      </c>
      <c r="G63" s="4" t="s">
        <v>19</v>
      </c>
      <c r="H63" s="4" t="s">
        <v>20</v>
      </c>
      <c r="I63" s="5">
        <v>1</v>
      </c>
      <c r="J63" s="17" t="s">
        <v>86</v>
      </c>
      <c r="K63">
        <f t="shared" si="0"/>
        <v>4</v>
      </c>
      <c r="L63" s="23" t="str">
        <f t="shared" si="1"/>
        <v>spring</v>
      </c>
      <c r="M63" t="str">
        <f t="shared" si="2"/>
        <v>50대</v>
      </c>
    </row>
    <row r="64" spans="1:13">
      <c r="A64" s="3">
        <v>43938</v>
      </c>
      <c r="B64" s="4">
        <v>4393864</v>
      </c>
      <c r="C64" s="4" t="s">
        <v>5</v>
      </c>
      <c r="D64" s="5">
        <v>25</v>
      </c>
      <c r="E64" s="4" t="s">
        <v>6</v>
      </c>
      <c r="F64" t="b">
        <f>EXACT(B64,'2_SafetyData_2'!B64)</f>
        <v>1</v>
      </c>
      <c r="G64" s="4" t="s">
        <v>44</v>
      </c>
      <c r="H64" s="4" t="s">
        <v>36</v>
      </c>
      <c r="I64" s="5">
        <v>0</v>
      </c>
      <c r="J64" s="17" t="s">
        <v>87</v>
      </c>
      <c r="K64">
        <f t="shared" si="0"/>
        <v>4</v>
      </c>
      <c r="L64" s="23" t="str">
        <f t="shared" si="1"/>
        <v>spring</v>
      </c>
      <c r="M64" t="str">
        <f t="shared" si="2"/>
        <v>20대</v>
      </c>
    </row>
    <row r="65" spans="1:13">
      <c r="A65" s="3">
        <v>43939</v>
      </c>
      <c r="B65" s="4">
        <v>4393965</v>
      </c>
      <c r="C65" s="4" t="s">
        <v>5</v>
      </c>
      <c r="D65" s="5">
        <v>25</v>
      </c>
      <c r="E65" s="4" t="s">
        <v>6</v>
      </c>
      <c r="F65" t="b">
        <f>EXACT(B65,'2_SafetyData_2'!B65)</f>
        <v>1</v>
      </c>
      <c r="G65" s="4" t="s">
        <v>27</v>
      </c>
      <c r="H65" s="4" t="s">
        <v>17</v>
      </c>
      <c r="I65" s="5">
        <v>0</v>
      </c>
      <c r="J65" s="17" t="s">
        <v>88</v>
      </c>
      <c r="K65">
        <f t="shared" si="0"/>
        <v>4</v>
      </c>
      <c r="L65" s="23" t="str">
        <f t="shared" si="1"/>
        <v>spring</v>
      </c>
      <c r="M65" t="str">
        <f t="shared" si="2"/>
        <v>20대</v>
      </c>
    </row>
    <row r="66" spans="1:13">
      <c r="A66" s="3">
        <v>43942</v>
      </c>
      <c r="B66" s="4">
        <v>4394266</v>
      </c>
      <c r="C66" s="4" t="s">
        <v>5</v>
      </c>
      <c r="D66" s="5">
        <v>23</v>
      </c>
      <c r="E66" s="4" t="s">
        <v>6</v>
      </c>
      <c r="F66" t="b">
        <f>EXACT(B66,'2_SafetyData_2'!B66)</f>
        <v>1</v>
      </c>
      <c r="G66" s="4" t="s">
        <v>34</v>
      </c>
      <c r="H66" s="4" t="s">
        <v>14</v>
      </c>
      <c r="I66" s="5">
        <v>0</v>
      </c>
      <c r="J66" s="17" t="s">
        <v>89</v>
      </c>
      <c r="K66">
        <f t="shared" si="0"/>
        <v>4</v>
      </c>
      <c r="L66" s="23" t="str">
        <f t="shared" si="1"/>
        <v>spring</v>
      </c>
      <c r="M66" t="str">
        <f t="shared" si="2"/>
        <v>20대</v>
      </c>
    </row>
    <row r="67" spans="1:13">
      <c r="A67" s="3">
        <v>43942</v>
      </c>
      <c r="B67" s="4">
        <v>4394267</v>
      </c>
      <c r="C67" s="4" t="s">
        <v>7</v>
      </c>
      <c r="D67" s="5">
        <v>22</v>
      </c>
      <c r="E67" s="4" t="s">
        <v>6</v>
      </c>
      <c r="F67" t="b">
        <f>EXACT(B67,'2_SafetyData_2'!B67)</f>
        <v>1</v>
      </c>
      <c r="G67" s="4" t="s">
        <v>53</v>
      </c>
      <c r="H67" s="4" t="s">
        <v>14</v>
      </c>
      <c r="I67" s="5">
        <v>3</v>
      </c>
      <c r="J67" s="17" t="s">
        <v>90</v>
      </c>
      <c r="K67">
        <f t="shared" ref="K67:K130" si="8">MONTH(A67)</f>
        <v>4</v>
      </c>
      <c r="L67" s="23" t="str">
        <f t="shared" ref="L67:L130" si="9">IF(OR(K67&lt;=2, K67&gt;=12),"winter", IF(AND(K67&gt;=3,K67&lt;=5),"spring",IF(AND(K67&gt;=6,K67&lt;=8),"summer",IF(AND(K67&gt;=9, K67&lt;=11),"fall",0))))</f>
        <v>spring</v>
      </c>
      <c r="M67" t="str">
        <f t="shared" ref="M67:M130" si="10">IF(D67&lt;20, "10대", IF(AND(D67&gt;=20, D67&lt;30), "20대", IF(AND(D67&gt;=30, D67&lt;40), "30대", IF(AND(D67&gt;=40, D67&lt;50), "40대", "50대"))))</f>
        <v>20대</v>
      </c>
    </row>
    <row r="68" spans="1:13">
      <c r="A68" s="3">
        <v>43943</v>
      </c>
      <c r="B68" s="4">
        <v>4394368</v>
      </c>
      <c r="C68" s="4" t="s">
        <v>5</v>
      </c>
      <c r="D68" s="5">
        <v>37</v>
      </c>
      <c r="E68" s="4" t="s">
        <v>8</v>
      </c>
      <c r="F68" t="b">
        <f>EXACT(B68,'2_SafetyData_2'!B68)</f>
        <v>1</v>
      </c>
      <c r="G68" s="4" t="s">
        <v>16</v>
      </c>
      <c r="H68" s="4" t="s">
        <v>31</v>
      </c>
      <c r="I68" s="5">
        <v>0</v>
      </c>
      <c r="J68" s="17" t="s">
        <v>90</v>
      </c>
      <c r="K68">
        <f t="shared" si="8"/>
        <v>4</v>
      </c>
      <c r="L68" s="23" t="str">
        <f t="shared" si="9"/>
        <v>spring</v>
      </c>
      <c r="M68" t="str">
        <f t="shared" si="10"/>
        <v>30대</v>
      </c>
    </row>
    <row r="69" spans="1:13">
      <c r="A69" s="3">
        <v>43943</v>
      </c>
      <c r="B69" s="4">
        <v>4394369</v>
      </c>
      <c r="C69" s="4" t="s">
        <v>5</v>
      </c>
      <c r="D69" s="5">
        <v>24</v>
      </c>
      <c r="E69" s="4" t="s">
        <v>6</v>
      </c>
      <c r="F69" t="b">
        <f>EXACT(B69,'2_SafetyData_2'!B69)</f>
        <v>1</v>
      </c>
      <c r="G69" s="4" t="s">
        <v>13</v>
      </c>
      <c r="H69" s="4" t="s">
        <v>35</v>
      </c>
      <c r="I69" s="5">
        <v>3.5</v>
      </c>
      <c r="J69" s="17">
        <v>3824</v>
      </c>
      <c r="K69">
        <f t="shared" si="8"/>
        <v>4</v>
      </c>
      <c r="L69" s="23" t="str">
        <f t="shared" si="9"/>
        <v>spring</v>
      </c>
      <c r="M69" t="str">
        <f t="shared" si="10"/>
        <v>20대</v>
      </c>
    </row>
    <row r="70" spans="1:13">
      <c r="A70" s="3">
        <v>43945</v>
      </c>
      <c r="B70" s="4">
        <v>4394570</v>
      </c>
      <c r="C70" s="4" t="s">
        <v>5</v>
      </c>
      <c r="D70" s="5">
        <v>18</v>
      </c>
      <c r="E70" s="4" t="s">
        <v>8</v>
      </c>
      <c r="F70" t="b">
        <f>EXACT(B70,'2_SafetyData_2'!B70)</f>
        <v>1</v>
      </c>
      <c r="G70" s="4" t="s">
        <v>38</v>
      </c>
      <c r="H70" s="4" t="s">
        <v>14</v>
      </c>
      <c r="I70" s="5">
        <v>2.5</v>
      </c>
      <c r="J70" s="17" t="s">
        <v>91</v>
      </c>
      <c r="K70">
        <f t="shared" si="8"/>
        <v>4</v>
      </c>
      <c r="L70" s="23" t="str">
        <f t="shared" si="9"/>
        <v>spring</v>
      </c>
      <c r="M70" t="str">
        <f t="shared" si="10"/>
        <v>10대</v>
      </c>
    </row>
    <row r="71" spans="1:13">
      <c r="A71" s="3">
        <v>43946</v>
      </c>
      <c r="B71" s="4">
        <v>4394671</v>
      </c>
      <c r="C71" s="4" t="s">
        <v>7</v>
      </c>
      <c r="D71" s="5">
        <v>50</v>
      </c>
      <c r="E71" s="4" t="s">
        <v>8</v>
      </c>
      <c r="F71" t="b">
        <f>EXACT(B71,'2_SafetyData_2'!B71)</f>
        <v>1</v>
      </c>
      <c r="G71" s="4" t="s">
        <v>27</v>
      </c>
      <c r="H71" s="4" t="s">
        <v>42</v>
      </c>
      <c r="I71" s="5">
        <v>4.5</v>
      </c>
      <c r="J71" s="17" t="s">
        <v>92</v>
      </c>
      <c r="K71">
        <f t="shared" si="8"/>
        <v>4</v>
      </c>
      <c r="L71" s="23" t="str">
        <f t="shared" si="9"/>
        <v>spring</v>
      </c>
      <c r="M71" t="str">
        <f t="shared" si="10"/>
        <v>50대</v>
      </c>
    </row>
    <row r="72" spans="1:13">
      <c r="A72" s="3">
        <v>43948</v>
      </c>
      <c r="B72" s="4">
        <v>4394872</v>
      </c>
      <c r="C72" s="4" t="s">
        <v>7</v>
      </c>
      <c r="D72" s="5">
        <v>24</v>
      </c>
      <c r="E72" s="4" t="s">
        <v>8</v>
      </c>
      <c r="F72" t="b">
        <f>EXACT(B72,'2_SafetyData_2'!B72)</f>
        <v>1</v>
      </c>
      <c r="G72" s="4" t="s">
        <v>19</v>
      </c>
      <c r="H72" s="4" t="s">
        <v>25</v>
      </c>
      <c r="I72" s="5">
        <v>2.5</v>
      </c>
      <c r="J72" s="17" t="s">
        <v>93</v>
      </c>
      <c r="K72">
        <f t="shared" si="8"/>
        <v>4</v>
      </c>
      <c r="L72" s="23" t="str">
        <f t="shared" si="9"/>
        <v>spring</v>
      </c>
      <c r="M72" t="str">
        <f t="shared" si="10"/>
        <v>20대</v>
      </c>
    </row>
    <row r="73" spans="1:13">
      <c r="A73" s="3">
        <v>43953</v>
      </c>
      <c r="B73" s="4">
        <v>4395373</v>
      </c>
      <c r="C73" s="4" t="s">
        <v>5</v>
      </c>
      <c r="D73" s="5">
        <v>25</v>
      </c>
      <c r="E73" s="4" t="s">
        <v>8</v>
      </c>
      <c r="F73" t="b">
        <f>EXACT(B73,'2_SafetyData_2'!B73)</f>
        <v>1</v>
      </c>
      <c r="G73" s="4" t="s">
        <v>40</v>
      </c>
      <c r="H73" s="4" t="s">
        <v>42</v>
      </c>
      <c r="I73" s="5">
        <v>3.5</v>
      </c>
      <c r="J73" s="17" t="s">
        <v>94</v>
      </c>
      <c r="K73">
        <f t="shared" si="8"/>
        <v>5</v>
      </c>
      <c r="L73" s="23" t="str">
        <f t="shared" si="9"/>
        <v>spring</v>
      </c>
      <c r="M73" t="str">
        <f t="shared" si="10"/>
        <v>20대</v>
      </c>
    </row>
    <row r="74" spans="1:13">
      <c r="A74" s="3">
        <v>43955</v>
      </c>
      <c r="B74" s="4">
        <v>4395574</v>
      </c>
      <c r="C74" s="4" t="s">
        <v>5</v>
      </c>
      <c r="D74" s="5">
        <v>25</v>
      </c>
      <c r="E74" s="4" t="s">
        <v>8</v>
      </c>
      <c r="F74" t="b">
        <f>EXACT(B74,'2_SafetyData_2'!B74)</f>
        <v>1</v>
      </c>
      <c r="G74" s="4" t="s">
        <v>27</v>
      </c>
      <c r="H74" s="4" t="s">
        <v>20</v>
      </c>
      <c r="I74" s="5">
        <v>0</v>
      </c>
      <c r="J74" s="17" t="s">
        <v>95</v>
      </c>
      <c r="K74">
        <f t="shared" si="8"/>
        <v>5</v>
      </c>
      <c r="L74" s="23" t="str">
        <f t="shared" si="9"/>
        <v>spring</v>
      </c>
      <c r="M74" t="str">
        <f t="shared" si="10"/>
        <v>20대</v>
      </c>
    </row>
    <row r="75" spans="1:13">
      <c r="A75" s="3">
        <v>43956</v>
      </c>
      <c r="B75" s="4">
        <v>4395675</v>
      </c>
      <c r="C75" s="4" t="s">
        <v>5</v>
      </c>
      <c r="D75" s="5">
        <v>50</v>
      </c>
      <c r="E75" s="4" t="s">
        <v>6</v>
      </c>
      <c r="F75" t="b">
        <f>EXACT(B75,'2_SafetyData_2'!B75)</f>
        <v>1</v>
      </c>
      <c r="G75" s="4" t="s">
        <v>44</v>
      </c>
      <c r="H75" s="4" t="s">
        <v>29</v>
      </c>
      <c r="I75" s="5">
        <v>5</v>
      </c>
      <c r="J75" s="17" t="s">
        <v>96</v>
      </c>
      <c r="K75">
        <f t="shared" si="8"/>
        <v>5</v>
      </c>
      <c r="L75" s="23" t="str">
        <f t="shared" si="9"/>
        <v>spring</v>
      </c>
      <c r="M75" t="str">
        <f t="shared" si="10"/>
        <v>50대</v>
      </c>
    </row>
    <row r="76" spans="1:13">
      <c r="A76" s="3">
        <v>43958</v>
      </c>
      <c r="B76" s="4">
        <v>4395876</v>
      </c>
      <c r="C76" s="4" t="s">
        <v>5</v>
      </c>
      <c r="D76" s="5">
        <v>23</v>
      </c>
      <c r="E76" s="4" t="s">
        <v>6</v>
      </c>
      <c r="F76" t="b">
        <f>EXACT(B76,'2_SafetyData_2'!B76)</f>
        <v>1</v>
      </c>
      <c r="G76" s="4" t="s">
        <v>27</v>
      </c>
      <c r="H76" s="4" t="s">
        <v>36</v>
      </c>
      <c r="I76" s="5">
        <v>4</v>
      </c>
      <c r="J76" s="17" t="s">
        <v>97</v>
      </c>
      <c r="K76">
        <f t="shared" si="8"/>
        <v>5</v>
      </c>
      <c r="L76" s="23" t="str">
        <f t="shared" si="9"/>
        <v>spring</v>
      </c>
      <c r="M76" t="str">
        <f t="shared" si="10"/>
        <v>20대</v>
      </c>
    </row>
    <row r="77" spans="1:13">
      <c r="A77" s="3">
        <v>43959</v>
      </c>
      <c r="B77" s="4">
        <v>4395977</v>
      </c>
      <c r="C77" s="4" t="s">
        <v>5</v>
      </c>
      <c r="D77" s="5">
        <v>22</v>
      </c>
      <c r="E77" s="4" t="s">
        <v>6</v>
      </c>
      <c r="F77" t="b">
        <f>EXACT(B77,'2_SafetyData_2'!B77)</f>
        <v>1</v>
      </c>
      <c r="G77" s="4" t="s">
        <v>24</v>
      </c>
      <c r="H77" s="4" t="s">
        <v>31</v>
      </c>
      <c r="I77" s="5">
        <v>1</v>
      </c>
      <c r="J77" s="17" t="s">
        <v>98</v>
      </c>
      <c r="K77">
        <f t="shared" si="8"/>
        <v>5</v>
      </c>
      <c r="L77" s="23" t="str">
        <f t="shared" si="9"/>
        <v>spring</v>
      </c>
      <c r="M77" t="str">
        <f t="shared" si="10"/>
        <v>20대</v>
      </c>
    </row>
    <row r="78" spans="1:13">
      <c r="A78" s="3">
        <v>43959</v>
      </c>
      <c r="B78" s="4">
        <v>4395978</v>
      </c>
      <c r="C78" s="4" t="s">
        <v>5</v>
      </c>
      <c r="D78" s="5">
        <v>50</v>
      </c>
      <c r="E78" s="4" t="s">
        <v>6</v>
      </c>
      <c r="F78" t="b">
        <f>EXACT(B78,'2_SafetyData_2'!B78)</f>
        <v>1</v>
      </c>
      <c r="G78" s="4" t="s">
        <v>38</v>
      </c>
      <c r="H78" s="4" t="s">
        <v>29</v>
      </c>
      <c r="I78" s="5">
        <v>4.5</v>
      </c>
      <c r="J78" s="17" t="s">
        <v>99</v>
      </c>
      <c r="K78">
        <f t="shared" si="8"/>
        <v>5</v>
      </c>
      <c r="L78" s="23" t="str">
        <f t="shared" si="9"/>
        <v>spring</v>
      </c>
      <c r="M78" t="str">
        <f t="shared" si="10"/>
        <v>50대</v>
      </c>
    </row>
    <row r="79" spans="1:13">
      <c r="A79" s="3">
        <v>43960</v>
      </c>
      <c r="B79" s="4">
        <v>4396079</v>
      </c>
      <c r="C79" s="4" t="s">
        <v>5</v>
      </c>
      <c r="D79" s="5">
        <v>37</v>
      </c>
      <c r="E79" s="4" t="s">
        <v>6</v>
      </c>
      <c r="F79" t="b">
        <f>EXACT(B79,'2_SafetyData_2'!B79)</f>
        <v>1</v>
      </c>
      <c r="G79" s="4" t="s">
        <v>34</v>
      </c>
      <c r="H79" s="4" t="s">
        <v>42</v>
      </c>
      <c r="I79" s="5">
        <v>1</v>
      </c>
      <c r="J79" s="17">
        <v>3582</v>
      </c>
      <c r="K79">
        <f t="shared" si="8"/>
        <v>5</v>
      </c>
      <c r="L79" s="23" t="str">
        <f t="shared" si="9"/>
        <v>spring</v>
      </c>
      <c r="M79" t="str">
        <f t="shared" si="10"/>
        <v>30대</v>
      </c>
    </row>
    <row r="80" spans="1:13">
      <c r="A80" s="3">
        <v>43961</v>
      </c>
      <c r="B80" s="4">
        <v>4396180</v>
      </c>
      <c r="C80" s="4" t="s">
        <v>5</v>
      </c>
      <c r="D80" s="5">
        <v>37</v>
      </c>
      <c r="E80" s="4" t="s">
        <v>8</v>
      </c>
      <c r="F80" t="b">
        <f>EXACT(B80,'2_SafetyData_2'!B80)</f>
        <v>1</v>
      </c>
      <c r="G80" s="4" t="s">
        <v>48</v>
      </c>
      <c r="H80" s="4" t="s">
        <v>35</v>
      </c>
      <c r="I80" s="5">
        <v>2</v>
      </c>
      <c r="J80" s="17" t="s">
        <v>100</v>
      </c>
      <c r="K80">
        <f t="shared" si="8"/>
        <v>5</v>
      </c>
      <c r="L80" s="23" t="str">
        <f t="shared" si="9"/>
        <v>spring</v>
      </c>
      <c r="M80" t="str">
        <f t="shared" si="10"/>
        <v>30대</v>
      </c>
    </row>
    <row r="81" spans="1:13">
      <c r="A81" s="3">
        <v>43961</v>
      </c>
      <c r="B81" s="4">
        <v>4396181</v>
      </c>
      <c r="C81" s="4" t="s">
        <v>5</v>
      </c>
      <c r="D81" s="5">
        <v>37</v>
      </c>
      <c r="E81" s="4" t="s">
        <v>6</v>
      </c>
      <c r="F81" t="b">
        <f>EXACT(B81,'2_SafetyData_2'!B81)</f>
        <v>1</v>
      </c>
      <c r="G81" s="4" t="s">
        <v>53</v>
      </c>
      <c r="H81" s="4" t="s">
        <v>42</v>
      </c>
      <c r="I81" s="5">
        <v>4</v>
      </c>
      <c r="J81" s="17">
        <v>3498</v>
      </c>
      <c r="K81">
        <f t="shared" si="8"/>
        <v>5</v>
      </c>
      <c r="L81" s="23" t="str">
        <f t="shared" si="9"/>
        <v>spring</v>
      </c>
      <c r="M81" t="str">
        <f t="shared" si="10"/>
        <v>30대</v>
      </c>
    </row>
    <row r="82" spans="1:13">
      <c r="A82" s="3">
        <v>43962</v>
      </c>
      <c r="B82" s="4">
        <v>4396282</v>
      </c>
      <c r="C82" s="4" t="s">
        <v>5</v>
      </c>
      <c r="D82" s="5">
        <v>50</v>
      </c>
      <c r="E82" s="4" t="s">
        <v>6</v>
      </c>
      <c r="F82" t="b">
        <f>EXACT(B82,'2_SafetyData_2'!B82)</f>
        <v>1</v>
      </c>
      <c r="G82" s="4" t="s">
        <v>48</v>
      </c>
      <c r="H82" s="4" t="s">
        <v>35</v>
      </c>
      <c r="I82" s="5">
        <v>2.5</v>
      </c>
      <c r="J82" s="17" t="s">
        <v>101</v>
      </c>
      <c r="K82">
        <f t="shared" si="8"/>
        <v>5</v>
      </c>
      <c r="L82" s="23" t="str">
        <f t="shared" si="9"/>
        <v>spring</v>
      </c>
      <c r="M82" t="str">
        <f t="shared" si="10"/>
        <v>50대</v>
      </c>
    </row>
    <row r="83" spans="1:13">
      <c r="A83" s="3">
        <v>43964</v>
      </c>
      <c r="B83" s="4">
        <v>4396483</v>
      </c>
      <c r="C83" s="4" t="s">
        <v>5</v>
      </c>
      <c r="D83" s="5">
        <v>37</v>
      </c>
      <c r="E83" s="4" t="s">
        <v>6</v>
      </c>
      <c r="F83" t="b">
        <f>EXACT(B83,'2_SafetyData_2'!B83)</f>
        <v>1</v>
      </c>
      <c r="G83" s="4" t="s">
        <v>22</v>
      </c>
      <c r="H83" s="4" t="s">
        <v>17</v>
      </c>
      <c r="I83" s="5">
        <v>0</v>
      </c>
      <c r="J83" s="17" t="s">
        <v>102</v>
      </c>
      <c r="K83">
        <f t="shared" si="8"/>
        <v>5</v>
      </c>
      <c r="L83" s="23" t="str">
        <f t="shared" si="9"/>
        <v>spring</v>
      </c>
      <c r="M83" t="str">
        <f t="shared" si="10"/>
        <v>30대</v>
      </c>
    </row>
    <row r="84" spans="1:13">
      <c r="A84" s="3">
        <v>43964</v>
      </c>
      <c r="B84" s="4">
        <v>4396484</v>
      </c>
      <c r="C84" s="4" t="s">
        <v>5</v>
      </c>
      <c r="D84" s="5">
        <v>50</v>
      </c>
      <c r="E84" s="4" t="s">
        <v>6</v>
      </c>
      <c r="F84" t="b">
        <f>EXACT(B84,'2_SafetyData_2'!B84)</f>
        <v>1</v>
      </c>
      <c r="G84" s="4" t="s">
        <v>16</v>
      </c>
      <c r="H84" s="4" t="s">
        <v>31</v>
      </c>
      <c r="I84" s="5">
        <v>3</v>
      </c>
      <c r="J84" s="17" t="s">
        <v>103</v>
      </c>
      <c r="K84">
        <f t="shared" si="8"/>
        <v>5</v>
      </c>
      <c r="L84" s="23" t="str">
        <f t="shared" si="9"/>
        <v>spring</v>
      </c>
      <c r="M84" t="str">
        <f t="shared" si="10"/>
        <v>50대</v>
      </c>
    </row>
    <row r="85" spans="1:13">
      <c r="A85" s="3">
        <v>43968</v>
      </c>
      <c r="B85" s="4">
        <v>4396885</v>
      </c>
      <c r="C85" s="4" t="s">
        <v>5</v>
      </c>
      <c r="D85" s="5">
        <v>37</v>
      </c>
      <c r="E85" s="4" t="s">
        <v>8</v>
      </c>
      <c r="F85" t="b">
        <f>EXACT(B85,'2_SafetyData_2'!B85)</f>
        <v>1</v>
      </c>
      <c r="G85" s="4" t="s">
        <v>34</v>
      </c>
      <c r="H85" s="4" t="s">
        <v>36</v>
      </c>
      <c r="I85" s="5">
        <v>0</v>
      </c>
      <c r="J85" s="17">
        <v>3419</v>
      </c>
      <c r="K85">
        <f t="shared" si="8"/>
        <v>5</v>
      </c>
      <c r="L85" s="23" t="str">
        <f t="shared" si="9"/>
        <v>spring</v>
      </c>
      <c r="M85" t="str">
        <f t="shared" si="10"/>
        <v>30대</v>
      </c>
    </row>
    <row r="86" spans="1:13">
      <c r="A86" s="3">
        <v>43968</v>
      </c>
      <c r="B86" s="4">
        <v>4396886</v>
      </c>
      <c r="C86" s="4" t="s">
        <v>5</v>
      </c>
      <c r="D86" s="5">
        <v>21</v>
      </c>
      <c r="E86" s="4" t="s">
        <v>6</v>
      </c>
      <c r="F86" t="b">
        <f>EXACT(B86,'2_SafetyData_2'!B86)</f>
        <v>1</v>
      </c>
      <c r="G86" s="4" t="s">
        <v>40</v>
      </c>
      <c r="H86" s="4" t="s">
        <v>14</v>
      </c>
      <c r="I86" s="5">
        <v>4.5</v>
      </c>
      <c r="J86" s="17" t="s">
        <v>104</v>
      </c>
      <c r="K86">
        <f t="shared" si="8"/>
        <v>5</v>
      </c>
      <c r="L86" s="23" t="str">
        <f t="shared" si="9"/>
        <v>spring</v>
      </c>
      <c r="M86" t="str">
        <f t="shared" si="10"/>
        <v>20대</v>
      </c>
    </row>
    <row r="87" spans="1:13">
      <c r="A87" s="3">
        <v>43970</v>
      </c>
      <c r="B87" s="4">
        <v>4397087</v>
      </c>
      <c r="C87" s="4" t="s">
        <v>5</v>
      </c>
      <c r="D87" s="5">
        <v>25</v>
      </c>
      <c r="E87" s="4" t="s">
        <v>6</v>
      </c>
      <c r="F87" t="b">
        <f>EXACT(B87,'2_SafetyData_2'!B87)</f>
        <v>1</v>
      </c>
      <c r="G87" s="4" t="s">
        <v>34</v>
      </c>
      <c r="H87" s="4" t="s">
        <v>42</v>
      </c>
      <c r="I87" s="5">
        <v>0</v>
      </c>
      <c r="J87" s="17" t="s">
        <v>105</v>
      </c>
      <c r="K87">
        <f t="shared" si="8"/>
        <v>5</v>
      </c>
      <c r="L87" s="23" t="str">
        <f t="shared" si="9"/>
        <v>spring</v>
      </c>
      <c r="M87" t="str">
        <f t="shared" si="10"/>
        <v>20대</v>
      </c>
    </row>
    <row r="88" spans="1:13">
      <c r="A88" s="3">
        <v>43972</v>
      </c>
      <c r="B88" s="4">
        <v>4397288</v>
      </c>
      <c r="C88" s="4" t="s">
        <v>5</v>
      </c>
      <c r="D88" s="5">
        <v>37</v>
      </c>
      <c r="E88" s="4" t="s">
        <v>6</v>
      </c>
      <c r="F88" t="b">
        <f>EXACT(B88,'2_SafetyData_2'!B88)</f>
        <v>1</v>
      </c>
      <c r="G88" s="4" t="s">
        <v>53</v>
      </c>
      <c r="H88" s="4" t="s">
        <v>29</v>
      </c>
      <c r="I88" s="5">
        <v>0</v>
      </c>
      <c r="J88" s="17" t="s">
        <v>106</v>
      </c>
      <c r="K88">
        <f t="shared" si="8"/>
        <v>5</v>
      </c>
      <c r="L88" s="23" t="str">
        <f t="shared" si="9"/>
        <v>spring</v>
      </c>
      <c r="M88" t="str">
        <f t="shared" si="10"/>
        <v>30대</v>
      </c>
    </row>
    <row r="89" spans="1:13">
      <c r="A89" s="3">
        <v>43973</v>
      </c>
      <c r="B89" s="4">
        <v>4397389</v>
      </c>
      <c r="C89" s="4" t="s">
        <v>5</v>
      </c>
      <c r="D89" s="5">
        <v>37</v>
      </c>
      <c r="E89" s="4" t="s">
        <v>8</v>
      </c>
      <c r="F89" t="b">
        <f>EXACT(B89,'2_SafetyData_2'!B89)</f>
        <v>1</v>
      </c>
      <c r="G89" s="4" t="s">
        <v>27</v>
      </c>
      <c r="H89" s="4" t="s">
        <v>35</v>
      </c>
      <c r="I89" s="5">
        <v>0</v>
      </c>
      <c r="J89" s="17">
        <v>3379</v>
      </c>
      <c r="K89">
        <f t="shared" si="8"/>
        <v>5</v>
      </c>
      <c r="L89" s="23" t="str">
        <f t="shared" si="9"/>
        <v>spring</v>
      </c>
      <c r="M89" t="str">
        <f t="shared" si="10"/>
        <v>30대</v>
      </c>
    </row>
    <row r="90" spans="1:13">
      <c r="A90" s="3">
        <v>43974</v>
      </c>
      <c r="B90" s="4">
        <v>4397490</v>
      </c>
      <c r="C90" s="4" t="s">
        <v>5</v>
      </c>
      <c r="D90" s="5">
        <v>50</v>
      </c>
      <c r="E90" s="4" t="s">
        <v>6</v>
      </c>
      <c r="F90" t="b">
        <f>EXACT(B90,'2_SafetyData_2'!B90)</f>
        <v>1</v>
      </c>
      <c r="G90" s="4" t="s">
        <v>13</v>
      </c>
      <c r="H90" s="4" t="s">
        <v>35</v>
      </c>
      <c r="I90" s="5">
        <v>3.5</v>
      </c>
      <c r="J90" s="17" t="s">
        <v>107</v>
      </c>
      <c r="K90">
        <f t="shared" si="8"/>
        <v>5</v>
      </c>
      <c r="L90" s="23" t="str">
        <f t="shared" si="9"/>
        <v>spring</v>
      </c>
      <c r="M90" t="str">
        <f t="shared" si="10"/>
        <v>50대</v>
      </c>
    </row>
    <row r="91" spans="1:13">
      <c r="A91" s="3">
        <v>43976</v>
      </c>
      <c r="B91" s="4">
        <v>4397691</v>
      </c>
      <c r="C91" s="4" t="s">
        <v>5</v>
      </c>
      <c r="D91" s="5">
        <v>25</v>
      </c>
      <c r="E91" s="4" t="s">
        <v>6</v>
      </c>
      <c r="F91" t="b">
        <f>EXACT(B91,'2_SafetyData_2'!B91)</f>
        <v>1</v>
      </c>
      <c r="G91" s="4" t="s">
        <v>40</v>
      </c>
      <c r="H91" s="4" t="s">
        <v>36</v>
      </c>
      <c r="I91" s="5">
        <v>0.5</v>
      </c>
      <c r="J91" s="17" t="s">
        <v>108</v>
      </c>
      <c r="K91">
        <f t="shared" si="8"/>
        <v>5</v>
      </c>
      <c r="L91" s="23" t="str">
        <f t="shared" si="9"/>
        <v>spring</v>
      </c>
      <c r="M91" t="str">
        <f t="shared" si="10"/>
        <v>20대</v>
      </c>
    </row>
    <row r="92" spans="1:13">
      <c r="A92" s="3">
        <v>43977</v>
      </c>
      <c r="B92" s="4">
        <v>4397792</v>
      </c>
      <c r="C92" s="4" t="s">
        <v>5</v>
      </c>
      <c r="D92" s="5">
        <v>20</v>
      </c>
      <c r="E92" s="4" t="s">
        <v>8</v>
      </c>
      <c r="F92" t="b">
        <f>EXACT(B92,'2_SafetyData_2'!B92)</f>
        <v>1</v>
      </c>
      <c r="G92" s="4" t="s">
        <v>24</v>
      </c>
      <c r="H92" s="4" t="s">
        <v>42</v>
      </c>
      <c r="I92" s="5">
        <v>0</v>
      </c>
      <c r="J92" s="17" t="s">
        <v>109</v>
      </c>
      <c r="K92">
        <f t="shared" si="8"/>
        <v>5</v>
      </c>
      <c r="L92" s="23" t="str">
        <f t="shared" si="9"/>
        <v>spring</v>
      </c>
      <c r="M92" t="str">
        <f t="shared" si="10"/>
        <v>20대</v>
      </c>
    </row>
    <row r="93" spans="1:13">
      <c r="A93" s="3">
        <v>43977</v>
      </c>
      <c r="B93" s="4">
        <v>4397793</v>
      </c>
      <c r="C93" s="4" t="s">
        <v>5</v>
      </c>
      <c r="D93" s="5">
        <v>37</v>
      </c>
      <c r="E93" s="4" t="s">
        <v>6</v>
      </c>
      <c r="F93" t="b">
        <f>EXACT(B93,'2_SafetyData_2'!B93)</f>
        <v>1</v>
      </c>
      <c r="G93" s="4" t="s">
        <v>34</v>
      </c>
      <c r="H93" s="4" t="s">
        <v>31</v>
      </c>
      <c r="I93" s="5">
        <v>4.5</v>
      </c>
      <c r="J93" s="17" t="s">
        <v>110</v>
      </c>
      <c r="K93">
        <f t="shared" si="8"/>
        <v>5</v>
      </c>
      <c r="L93" s="23" t="str">
        <f t="shared" si="9"/>
        <v>spring</v>
      </c>
      <c r="M93" t="str">
        <f t="shared" si="10"/>
        <v>30대</v>
      </c>
    </row>
    <row r="94" spans="1:13">
      <c r="A94" s="3">
        <v>43980</v>
      </c>
      <c r="B94" s="4">
        <v>4398094</v>
      </c>
      <c r="C94" s="4" t="s">
        <v>5</v>
      </c>
      <c r="D94" s="5">
        <v>26</v>
      </c>
      <c r="E94" s="4" t="s">
        <v>8</v>
      </c>
      <c r="F94" t="b">
        <f>EXACT(B94,'2_SafetyData_2'!B94)</f>
        <v>1</v>
      </c>
      <c r="G94" s="4" t="s">
        <v>53</v>
      </c>
      <c r="H94" s="4" t="s">
        <v>42</v>
      </c>
      <c r="I94" s="5">
        <v>0</v>
      </c>
      <c r="J94" s="17" t="s">
        <v>111</v>
      </c>
      <c r="K94">
        <f t="shared" si="8"/>
        <v>5</v>
      </c>
      <c r="L94" s="23" t="str">
        <f t="shared" si="9"/>
        <v>spring</v>
      </c>
      <c r="M94" t="str">
        <f t="shared" si="10"/>
        <v>20대</v>
      </c>
    </row>
    <row r="95" spans="1:13">
      <c r="A95" s="3">
        <v>43982</v>
      </c>
      <c r="B95" s="4">
        <v>4398295</v>
      </c>
      <c r="C95" s="4" t="s">
        <v>5</v>
      </c>
      <c r="D95" s="5">
        <v>37</v>
      </c>
      <c r="E95" s="4" t="s">
        <v>6</v>
      </c>
      <c r="F95" t="b">
        <f>EXACT(B95,'2_SafetyData_2'!B95)</f>
        <v>1</v>
      </c>
      <c r="G95" s="4" t="s">
        <v>38</v>
      </c>
      <c r="H95" s="4" t="s">
        <v>35</v>
      </c>
      <c r="I95" s="5">
        <v>0</v>
      </c>
      <c r="J95" s="17" t="s">
        <v>112</v>
      </c>
      <c r="K95">
        <f t="shared" si="8"/>
        <v>5</v>
      </c>
      <c r="L95" s="23" t="str">
        <f t="shared" si="9"/>
        <v>spring</v>
      </c>
      <c r="M95" t="str">
        <f t="shared" si="10"/>
        <v>30대</v>
      </c>
    </row>
    <row r="96" spans="1:13">
      <c r="A96" s="3">
        <v>43982</v>
      </c>
      <c r="B96" s="4">
        <v>4398296</v>
      </c>
      <c r="C96" s="4" t="s">
        <v>5</v>
      </c>
      <c r="D96" s="5">
        <v>50</v>
      </c>
      <c r="E96" s="4" t="s">
        <v>6</v>
      </c>
      <c r="F96" t="b">
        <f>EXACT(B96,'2_SafetyData_2'!B96)</f>
        <v>1</v>
      </c>
      <c r="G96" s="4" t="s">
        <v>44</v>
      </c>
      <c r="H96" s="4" t="s">
        <v>29</v>
      </c>
      <c r="I96" s="5">
        <v>1</v>
      </c>
      <c r="J96" s="17" t="s">
        <v>113</v>
      </c>
      <c r="K96">
        <f t="shared" si="8"/>
        <v>5</v>
      </c>
      <c r="L96" s="23" t="str">
        <f t="shared" si="9"/>
        <v>spring</v>
      </c>
      <c r="M96" t="str">
        <f t="shared" si="10"/>
        <v>50대</v>
      </c>
    </row>
    <row r="97" spans="1:13">
      <c r="A97" s="3">
        <v>43989</v>
      </c>
      <c r="B97" s="4">
        <v>4398497</v>
      </c>
      <c r="C97" s="4" t="s">
        <v>5</v>
      </c>
      <c r="D97" s="5">
        <v>50</v>
      </c>
      <c r="E97" s="4" t="s">
        <v>6</v>
      </c>
      <c r="F97" t="b">
        <f>EXACT(B97,'2_SafetyData_2'!B97)</f>
        <v>1</v>
      </c>
      <c r="G97" s="4" t="s">
        <v>22</v>
      </c>
      <c r="H97" s="4" t="s">
        <v>29</v>
      </c>
      <c r="I97" s="5">
        <v>0</v>
      </c>
      <c r="J97" s="17" t="s">
        <v>114</v>
      </c>
      <c r="K97">
        <f t="shared" si="8"/>
        <v>6</v>
      </c>
      <c r="L97" s="23" t="str">
        <f t="shared" si="9"/>
        <v>summer</v>
      </c>
      <c r="M97" t="str">
        <f t="shared" si="10"/>
        <v>50대</v>
      </c>
    </row>
    <row r="98" spans="1:13">
      <c r="A98" s="3">
        <v>43992</v>
      </c>
      <c r="B98" s="4">
        <v>4398998</v>
      </c>
      <c r="C98" s="4" t="s">
        <v>5</v>
      </c>
      <c r="D98" s="5">
        <v>26</v>
      </c>
      <c r="E98" s="4" t="s">
        <v>6</v>
      </c>
      <c r="F98" t="b">
        <f>EXACT(B98,'2_SafetyData_2'!B98)</f>
        <v>1</v>
      </c>
      <c r="G98" s="4" t="s">
        <v>16</v>
      </c>
      <c r="H98" s="4" t="s">
        <v>35</v>
      </c>
      <c r="I98" s="5">
        <v>0</v>
      </c>
      <c r="J98" s="17" t="s">
        <v>115</v>
      </c>
      <c r="K98">
        <f t="shared" si="8"/>
        <v>6</v>
      </c>
      <c r="L98" s="23" t="str">
        <f t="shared" si="9"/>
        <v>summer</v>
      </c>
      <c r="M98" t="str">
        <f t="shared" si="10"/>
        <v>20대</v>
      </c>
    </row>
    <row r="99" spans="1:13">
      <c r="A99" s="3">
        <v>43993</v>
      </c>
      <c r="B99" s="4">
        <v>4399299</v>
      </c>
      <c r="C99" s="4" t="s">
        <v>5</v>
      </c>
      <c r="D99" s="5">
        <v>18</v>
      </c>
      <c r="E99" s="4" t="s">
        <v>6</v>
      </c>
      <c r="F99" t="b">
        <f>EXACT(B99,'2_SafetyData_2'!B99)</f>
        <v>1</v>
      </c>
      <c r="G99" s="4" t="s">
        <v>24</v>
      </c>
      <c r="H99" s="4" t="s">
        <v>14</v>
      </c>
      <c r="I99" s="5">
        <v>2</v>
      </c>
      <c r="J99" s="17" t="s">
        <v>116</v>
      </c>
      <c r="K99">
        <f t="shared" si="8"/>
        <v>6</v>
      </c>
      <c r="L99" s="23" t="str">
        <f t="shared" si="9"/>
        <v>summer</v>
      </c>
      <c r="M99" t="str">
        <f t="shared" si="10"/>
        <v>10대</v>
      </c>
    </row>
    <row r="100" spans="1:13">
      <c r="A100" s="3">
        <v>43994</v>
      </c>
      <c r="B100" s="4">
        <v>43993100</v>
      </c>
      <c r="C100" s="4" t="s">
        <v>5</v>
      </c>
      <c r="D100" s="5">
        <v>37</v>
      </c>
      <c r="E100" s="4" t="s">
        <v>6</v>
      </c>
      <c r="F100" t="b">
        <f>EXACT(B100,'2_SafetyData_2'!B100)</f>
        <v>1</v>
      </c>
      <c r="G100" s="4" t="s">
        <v>34</v>
      </c>
      <c r="H100" s="4" t="s">
        <v>42</v>
      </c>
      <c r="I100" s="5">
        <v>4.5</v>
      </c>
      <c r="J100" s="17" t="s">
        <v>117</v>
      </c>
      <c r="K100">
        <f t="shared" si="8"/>
        <v>6</v>
      </c>
      <c r="L100" s="23" t="str">
        <f t="shared" si="9"/>
        <v>summer</v>
      </c>
      <c r="M100" t="str">
        <f t="shared" si="10"/>
        <v>30대</v>
      </c>
    </row>
    <row r="101" spans="1:13">
      <c r="A101" s="3">
        <v>43997</v>
      </c>
      <c r="B101" s="4">
        <v>43994101</v>
      </c>
      <c r="C101" s="4" t="s">
        <v>5</v>
      </c>
      <c r="D101" s="5">
        <v>20</v>
      </c>
      <c r="E101" s="4" t="s">
        <v>8</v>
      </c>
      <c r="F101" t="b">
        <f>EXACT(B101,'2_SafetyData_2'!B101)</f>
        <v>1</v>
      </c>
      <c r="G101" s="4" t="s">
        <v>16</v>
      </c>
      <c r="H101" s="4" t="s">
        <v>35</v>
      </c>
      <c r="I101" s="5">
        <v>4.5</v>
      </c>
      <c r="J101" s="17" t="s">
        <v>118</v>
      </c>
      <c r="K101">
        <f t="shared" si="8"/>
        <v>6</v>
      </c>
      <c r="L101" s="23" t="str">
        <f t="shared" si="9"/>
        <v>summer</v>
      </c>
      <c r="M101" t="str">
        <f t="shared" si="10"/>
        <v>20대</v>
      </c>
    </row>
    <row r="102" spans="1:13">
      <c r="A102" s="3">
        <v>43997</v>
      </c>
      <c r="B102" s="4">
        <v>43997102</v>
      </c>
      <c r="C102" s="4" t="s">
        <v>5</v>
      </c>
      <c r="D102" s="5">
        <v>20</v>
      </c>
      <c r="E102" s="4" t="s">
        <v>8</v>
      </c>
      <c r="F102" t="b">
        <f>EXACT(B102,'2_SafetyData_2'!B102)</f>
        <v>1</v>
      </c>
      <c r="G102" s="4" t="s">
        <v>27</v>
      </c>
      <c r="H102" s="4" t="s">
        <v>25</v>
      </c>
      <c r="I102" s="5">
        <v>3.5</v>
      </c>
      <c r="J102" s="17">
        <v>3134</v>
      </c>
      <c r="K102">
        <f t="shared" si="8"/>
        <v>6</v>
      </c>
      <c r="L102" s="23" t="str">
        <f t="shared" si="9"/>
        <v>summer</v>
      </c>
      <c r="M102" t="str">
        <f t="shared" si="10"/>
        <v>20대</v>
      </c>
    </row>
    <row r="103" spans="1:13">
      <c r="A103" s="3">
        <v>43998</v>
      </c>
      <c r="B103" s="4">
        <v>43997103</v>
      </c>
      <c r="C103" s="4" t="s">
        <v>5</v>
      </c>
      <c r="D103" s="5">
        <v>19</v>
      </c>
      <c r="E103" s="4" t="s">
        <v>6</v>
      </c>
      <c r="F103" t="b">
        <f>EXACT(B103,'2_SafetyData_2'!B103)</f>
        <v>1</v>
      </c>
      <c r="G103" s="4" t="s">
        <v>19</v>
      </c>
      <c r="H103" s="4" t="s">
        <v>29</v>
      </c>
      <c r="I103" s="5">
        <v>0</v>
      </c>
      <c r="J103" s="17" t="s">
        <v>119</v>
      </c>
      <c r="K103">
        <f t="shared" si="8"/>
        <v>6</v>
      </c>
      <c r="L103" s="23" t="str">
        <f t="shared" si="9"/>
        <v>summer</v>
      </c>
      <c r="M103" t="str">
        <f t="shared" si="10"/>
        <v>10대</v>
      </c>
    </row>
    <row r="104" spans="1:13">
      <c r="A104" s="3">
        <v>43998</v>
      </c>
      <c r="B104" s="4">
        <v>43998104</v>
      </c>
      <c r="C104" s="4" t="s">
        <v>5</v>
      </c>
      <c r="D104" s="5">
        <v>19</v>
      </c>
      <c r="E104" s="4" t="s">
        <v>8</v>
      </c>
      <c r="F104" t="b">
        <f>EXACT(B104,'2_SafetyData_2'!B104)</f>
        <v>1</v>
      </c>
      <c r="G104" s="4" t="s">
        <v>16</v>
      </c>
      <c r="H104" s="4" t="s">
        <v>14</v>
      </c>
      <c r="I104" s="5">
        <v>2</v>
      </c>
      <c r="J104" s="17" t="s">
        <v>120</v>
      </c>
      <c r="K104">
        <f t="shared" si="8"/>
        <v>6</v>
      </c>
      <c r="L104" s="23" t="str">
        <f t="shared" si="9"/>
        <v>summer</v>
      </c>
      <c r="M104" t="str">
        <f t="shared" si="10"/>
        <v>10대</v>
      </c>
    </row>
    <row r="105" spans="1:13">
      <c r="A105" s="3">
        <v>44001</v>
      </c>
      <c r="B105" s="4">
        <v>44001105</v>
      </c>
      <c r="C105" s="4" t="s">
        <v>7</v>
      </c>
      <c r="D105" s="5">
        <v>26</v>
      </c>
      <c r="E105" s="4" t="s">
        <v>8</v>
      </c>
      <c r="F105" t="b">
        <f>EXACT(B105,'2_SafetyData_2'!B105)</f>
        <v>1</v>
      </c>
      <c r="G105" s="4" t="s">
        <v>44</v>
      </c>
      <c r="H105" s="4" t="s">
        <v>17</v>
      </c>
      <c r="I105" s="5">
        <v>0</v>
      </c>
      <c r="J105" s="17" t="s">
        <v>121</v>
      </c>
      <c r="K105">
        <f t="shared" si="8"/>
        <v>6</v>
      </c>
      <c r="L105" s="23" t="str">
        <f t="shared" si="9"/>
        <v>summer</v>
      </c>
      <c r="M105" t="str">
        <f t="shared" si="10"/>
        <v>20대</v>
      </c>
    </row>
    <row r="106" spans="1:13">
      <c r="A106" s="3">
        <v>44005</v>
      </c>
      <c r="B106" s="4">
        <v>44005106</v>
      </c>
      <c r="C106" s="4" t="s">
        <v>5</v>
      </c>
      <c r="D106" s="5">
        <v>26</v>
      </c>
      <c r="E106" s="4" t="s">
        <v>6</v>
      </c>
      <c r="F106" t="b">
        <f>EXACT(B106,'2_SafetyData_2'!B106)</f>
        <v>1</v>
      </c>
      <c r="G106" s="4" t="s">
        <v>13</v>
      </c>
      <c r="H106" s="4" t="s">
        <v>17</v>
      </c>
      <c r="I106" s="5">
        <v>4.5</v>
      </c>
      <c r="J106" s="17" t="s">
        <v>122</v>
      </c>
      <c r="K106">
        <f t="shared" si="8"/>
        <v>6</v>
      </c>
      <c r="L106" s="23" t="str">
        <f t="shared" si="9"/>
        <v>summer</v>
      </c>
      <c r="M106" t="str">
        <f t="shared" si="10"/>
        <v>20대</v>
      </c>
    </row>
    <row r="107" spans="1:13">
      <c r="A107" s="3">
        <v>44008</v>
      </c>
      <c r="B107" s="4">
        <v>44008107</v>
      </c>
      <c r="C107" s="4" t="s">
        <v>5</v>
      </c>
      <c r="D107" s="5">
        <v>51</v>
      </c>
      <c r="E107" s="4" t="s">
        <v>6</v>
      </c>
      <c r="F107" t="b">
        <f>EXACT(B107,'2_SafetyData_2'!B107)</f>
        <v>1</v>
      </c>
      <c r="G107" s="4" t="s">
        <v>24</v>
      </c>
      <c r="H107" s="4" t="s">
        <v>29</v>
      </c>
      <c r="I107" s="5">
        <v>3</v>
      </c>
      <c r="J107" s="17" t="s">
        <v>123</v>
      </c>
      <c r="K107">
        <f t="shared" si="8"/>
        <v>6</v>
      </c>
      <c r="L107" s="23" t="str">
        <f t="shared" si="9"/>
        <v>summer</v>
      </c>
      <c r="M107" t="str">
        <f t="shared" si="10"/>
        <v>50대</v>
      </c>
    </row>
    <row r="108" spans="1:13">
      <c r="A108" s="3">
        <v>44009</v>
      </c>
      <c r="B108" s="4">
        <v>44009108</v>
      </c>
      <c r="C108" s="4" t="s">
        <v>5</v>
      </c>
      <c r="D108" s="5">
        <v>37</v>
      </c>
      <c r="E108" s="4" t="s">
        <v>6</v>
      </c>
      <c r="F108" t="b">
        <f>EXACT(B108,'2_SafetyData_2'!B108)</f>
        <v>1</v>
      </c>
      <c r="G108" s="4" t="s">
        <v>44</v>
      </c>
      <c r="H108" s="4" t="s">
        <v>14</v>
      </c>
      <c r="I108" s="5">
        <v>1</v>
      </c>
      <c r="J108" s="17" t="s">
        <v>124</v>
      </c>
      <c r="K108">
        <f t="shared" si="8"/>
        <v>6</v>
      </c>
      <c r="L108" s="23" t="str">
        <f t="shared" si="9"/>
        <v>summer</v>
      </c>
      <c r="M108" t="str">
        <f t="shared" si="10"/>
        <v>30대</v>
      </c>
    </row>
    <row r="109" spans="1:13">
      <c r="A109" s="3">
        <v>44010</v>
      </c>
      <c r="B109" s="4">
        <v>44010109</v>
      </c>
      <c r="C109" s="4" t="s">
        <v>7</v>
      </c>
      <c r="D109" s="5">
        <v>26</v>
      </c>
      <c r="E109" s="4" t="s">
        <v>8</v>
      </c>
      <c r="F109" t="b">
        <f>EXACT(B109,'2_SafetyData_2'!B109)</f>
        <v>1</v>
      </c>
      <c r="G109" s="4" t="s">
        <v>13</v>
      </c>
      <c r="H109" s="4" t="s">
        <v>17</v>
      </c>
      <c r="I109" s="5">
        <v>4</v>
      </c>
      <c r="J109" s="17" t="s">
        <v>125</v>
      </c>
      <c r="K109">
        <f t="shared" si="8"/>
        <v>6</v>
      </c>
      <c r="L109" s="23" t="str">
        <f t="shared" si="9"/>
        <v>summer</v>
      </c>
      <c r="M109" t="str">
        <f t="shared" si="10"/>
        <v>20대</v>
      </c>
    </row>
    <row r="110" spans="1:13">
      <c r="A110" s="3">
        <v>44012</v>
      </c>
      <c r="B110" s="4">
        <v>44012110</v>
      </c>
      <c r="C110" s="4" t="s">
        <v>5</v>
      </c>
      <c r="D110" s="5">
        <v>19</v>
      </c>
      <c r="E110" s="4" t="s">
        <v>8</v>
      </c>
      <c r="F110" t="b">
        <f>EXACT(B110,'2_SafetyData_2'!B110)</f>
        <v>1</v>
      </c>
      <c r="G110" s="4" t="s">
        <v>22</v>
      </c>
      <c r="H110" s="4" t="s">
        <v>17</v>
      </c>
      <c r="I110" s="5">
        <v>0</v>
      </c>
      <c r="J110" s="17" t="s">
        <v>126</v>
      </c>
      <c r="K110">
        <f t="shared" si="8"/>
        <v>6</v>
      </c>
      <c r="L110" s="23" t="str">
        <f t="shared" si="9"/>
        <v>summer</v>
      </c>
      <c r="M110" t="str">
        <f t="shared" si="10"/>
        <v>10대</v>
      </c>
    </row>
    <row r="111" spans="1:13">
      <c r="A111" s="3">
        <v>44012</v>
      </c>
      <c r="B111" s="4">
        <v>44012111</v>
      </c>
      <c r="C111" s="4" t="s">
        <v>5</v>
      </c>
      <c r="D111" s="5">
        <v>19</v>
      </c>
      <c r="E111" s="4" t="s">
        <v>6</v>
      </c>
      <c r="F111" t="b">
        <f>EXACT(B111,'2_SafetyData_2'!B111)</f>
        <v>1</v>
      </c>
      <c r="G111" s="4" t="s">
        <v>27</v>
      </c>
      <c r="H111" s="4" t="s">
        <v>35</v>
      </c>
      <c r="I111" s="5">
        <v>0.5</v>
      </c>
      <c r="J111" s="17" t="s">
        <v>127</v>
      </c>
      <c r="K111">
        <f t="shared" si="8"/>
        <v>6</v>
      </c>
      <c r="L111" s="23" t="str">
        <f t="shared" si="9"/>
        <v>summer</v>
      </c>
      <c r="M111" t="str">
        <f t="shared" si="10"/>
        <v>10대</v>
      </c>
    </row>
    <row r="112" spans="1:13">
      <c r="A112" s="3">
        <v>44013</v>
      </c>
      <c r="B112" s="4">
        <v>44013112</v>
      </c>
      <c r="C112" s="4" t="s">
        <v>5</v>
      </c>
      <c r="D112" s="5">
        <v>51</v>
      </c>
      <c r="E112" s="4" t="s">
        <v>6</v>
      </c>
      <c r="F112" t="b">
        <f>EXACT(B112,'2_SafetyData_2'!B112)</f>
        <v>1</v>
      </c>
      <c r="G112" s="4" t="s">
        <v>48</v>
      </c>
      <c r="H112" s="4" t="s">
        <v>17</v>
      </c>
      <c r="I112" s="5">
        <v>3</v>
      </c>
      <c r="J112" s="17" t="s">
        <v>128</v>
      </c>
      <c r="K112">
        <f t="shared" si="8"/>
        <v>7</v>
      </c>
      <c r="L112" s="23" t="str">
        <f t="shared" si="9"/>
        <v>summer</v>
      </c>
      <c r="M112" t="str">
        <f t="shared" si="10"/>
        <v>50대</v>
      </c>
    </row>
    <row r="113" spans="1:13">
      <c r="A113" s="3">
        <v>44018</v>
      </c>
      <c r="B113" s="4">
        <v>44018113</v>
      </c>
      <c r="C113" s="4" t="s">
        <v>5</v>
      </c>
      <c r="D113" s="5">
        <v>19</v>
      </c>
      <c r="E113" s="4" t="s">
        <v>8</v>
      </c>
      <c r="F113" t="b">
        <f>EXACT(B113,'2_SafetyData_2'!B113)</f>
        <v>1</v>
      </c>
      <c r="G113" s="4" t="s">
        <v>44</v>
      </c>
      <c r="H113" s="4" t="s">
        <v>35</v>
      </c>
      <c r="I113" s="5">
        <v>0</v>
      </c>
      <c r="J113" s="17" t="s">
        <v>129</v>
      </c>
      <c r="K113">
        <f t="shared" si="8"/>
        <v>7</v>
      </c>
      <c r="L113" s="23" t="str">
        <f t="shared" si="9"/>
        <v>summer</v>
      </c>
      <c r="M113" t="str">
        <f t="shared" si="10"/>
        <v>10대</v>
      </c>
    </row>
    <row r="114" spans="1:13">
      <c r="A114" s="3">
        <v>44018</v>
      </c>
      <c r="B114" s="4">
        <v>44018114</v>
      </c>
      <c r="C114" s="4" t="s">
        <v>7</v>
      </c>
      <c r="D114" s="5">
        <v>51</v>
      </c>
      <c r="E114" s="4" t="s">
        <v>8</v>
      </c>
      <c r="F114" t="b">
        <f>EXACT(B114,'2_SafetyData_2'!B114)</f>
        <v>1</v>
      </c>
      <c r="G114" s="4" t="s">
        <v>19</v>
      </c>
      <c r="H114" s="4" t="s">
        <v>36</v>
      </c>
      <c r="I114" s="5">
        <v>0</v>
      </c>
      <c r="J114" s="17">
        <v>2795</v>
      </c>
      <c r="K114">
        <f t="shared" si="8"/>
        <v>7</v>
      </c>
      <c r="L114" s="23" t="str">
        <f t="shared" si="9"/>
        <v>summer</v>
      </c>
      <c r="M114" t="str">
        <f t="shared" si="10"/>
        <v>50대</v>
      </c>
    </row>
    <row r="115" spans="1:13">
      <c r="A115" s="3">
        <v>44019</v>
      </c>
      <c r="B115" s="4">
        <v>44019115</v>
      </c>
      <c r="C115" s="4" t="s">
        <v>5</v>
      </c>
      <c r="D115" s="5">
        <v>26</v>
      </c>
      <c r="E115" s="4" t="s">
        <v>8</v>
      </c>
      <c r="F115" t="b">
        <f>EXACT(B115,'2_SafetyData_2'!B115)</f>
        <v>1</v>
      </c>
      <c r="G115" s="4" t="s">
        <v>34</v>
      </c>
      <c r="H115" s="4" t="s">
        <v>17</v>
      </c>
      <c r="I115" s="5">
        <v>0</v>
      </c>
      <c r="J115" s="17">
        <v>2793</v>
      </c>
      <c r="K115">
        <f t="shared" si="8"/>
        <v>7</v>
      </c>
      <c r="L115" s="23" t="str">
        <f t="shared" si="9"/>
        <v>summer</v>
      </c>
      <c r="M115" t="str">
        <f t="shared" si="10"/>
        <v>20대</v>
      </c>
    </row>
    <row r="116" spans="1:13">
      <c r="A116" s="3">
        <v>44022</v>
      </c>
      <c r="B116" s="4">
        <v>44022116</v>
      </c>
      <c r="C116" s="4" t="s">
        <v>5</v>
      </c>
      <c r="D116" s="5">
        <v>26</v>
      </c>
      <c r="E116" s="4" t="s">
        <v>6</v>
      </c>
      <c r="F116" t="b">
        <f>EXACT(B116,'2_SafetyData_2'!B116)</f>
        <v>1</v>
      </c>
      <c r="G116" s="4" t="s">
        <v>27</v>
      </c>
      <c r="H116" s="4" t="s">
        <v>35</v>
      </c>
      <c r="I116" s="5">
        <v>2.5</v>
      </c>
      <c r="J116" s="17" t="s">
        <v>130</v>
      </c>
      <c r="K116">
        <f t="shared" si="8"/>
        <v>7</v>
      </c>
      <c r="L116" s="23" t="str">
        <f t="shared" si="9"/>
        <v>summer</v>
      </c>
      <c r="M116" t="str">
        <f t="shared" si="10"/>
        <v>20대</v>
      </c>
    </row>
    <row r="117" spans="1:13">
      <c r="A117" s="3">
        <v>44023</v>
      </c>
      <c r="B117" s="4">
        <v>44023117</v>
      </c>
      <c r="C117" s="4" t="s">
        <v>5</v>
      </c>
      <c r="D117" s="5">
        <v>19</v>
      </c>
      <c r="E117" s="4" t="s">
        <v>6</v>
      </c>
      <c r="F117" t="b">
        <f>EXACT(B117,'2_SafetyData_2'!B117)</f>
        <v>1</v>
      </c>
      <c r="G117" s="4" t="s">
        <v>40</v>
      </c>
      <c r="H117" s="4" t="s">
        <v>42</v>
      </c>
      <c r="I117" s="5">
        <v>2</v>
      </c>
      <c r="J117" s="17" t="s">
        <v>131</v>
      </c>
      <c r="K117">
        <f t="shared" si="8"/>
        <v>7</v>
      </c>
      <c r="L117" s="23" t="str">
        <f t="shared" si="9"/>
        <v>summer</v>
      </c>
      <c r="M117" t="str">
        <f t="shared" si="10"/>
        <v>10대</v>
      </c>
    </row>
    <row r="118" spans="1:13">
      <c r="A118" s="3">
        <v>44024</v>
      </c>
      <c r="B118" s="4">
        <v>44024118</v>
      </c>
      <c r="C118" s="4" t="s">
        <v>5</v>
      </c>
      <c r="D118" s="5">
        <v>19</v>
      </c>
      <c r="E118" s="4" t="s">
        <v>6</v>
      </c>
      <c r="F118" t="b">
        <f>EXACT(B118,'2_SafetyData_2'!B118)</f>
        <v>1</v>
      </c>
      <c r="G118" s="4" t="s">
        <v>53</v>
      </c>
      <c r="H118" s="4" t="s">
        <v>25</v>
      </c>
      <c r="I118" s="5">
        <v>0</v>
      </c>
      <c r="J118" s="17">
        <v>2764</v>
      </c>
      <c r="K118">
        <f t="shared" si="8"/>
        <v>7</v>
      </c>
      <c r="L118" s="23" t="str">
        <f t="shared" si="9"/>
        <v>summer</v>
      </c>
      <c r="M118" t="str">
        <f t="shared" si="10"/>
        <v>10대</v>
      </c>
    </row>
    <row r="119" spans="1:13">
      <c r="A119" s="3">
        <v>44024</v>
      </c>
      <c r="B119" s="4">
        <v>44024119</v>
      </c>
      <c r="C119" s="4" t="s">
        <v>5</v>
      </c>
      <c r="D119" s="5">
        <v>26</v>
      </c>
      <c r="E119" s="4" t="s">
        <v>6</v>
      </c>
      <c r="F119" t="b">
        <f>EXACT(B119,'2_SafetyData_2'!B119)</f>
        <v>1</v>
      </c>
      <c r="G119" s="4" t="s">
        <v>27</v>
      </c>
      <c r="H119" s="4" t="s">
        <v>36</v>
      </c>
      <c r="I119" s="5">
        <v>4</v>
      </c>
      <c r="J119" s="17" t="s">
        <v>132</v>
      </c>
      <c r="K119">
        <f t="shared" si="8"/>
        <v>7</v>
      </c>
      <c r="L119" s="23" t="str">
        <f t="shared" si="9"/>
        <v>summer</v>
      </c>
      <c r="M119" t="str">
        <f t="shared" si="10"/>
        <v>20대</v>
      </c>
    </row>
    <row r="120" spans="1:13">
      <c r="A120" s="3">
        <v>44025</v>
      </c>
      <c r="B120" s="4">
        <v>44025120</v>
      </c>
      <c r="C120" s="4" t="s">
        <v>5</v>
      </c>
      <c r="D120" s="5">
        <v>51</v>
      </c>
      <c r="E120" s="4" t="s">
        <v>8</v>
      </c>
      <c r="F120" t="b">
        <f>EXACT(B120,'2_SafetyData_2'!B120)</f>
        <v>1</v>
      </c>
      <c r="G120" s="4" t="s">
        <v>27</v>
      </c>
      <c r="H120" s="4" t="s">
        <v>42</v>
      </c>
      <c r="I120" s="5">
        <v>0</v>
      </c>
      <c r="J120" s="17" t="s">
        <v>133</v>
      </c>
      <c r="K120">
        <f t="shared" si="8"/>
        <v>7</v>
      </c>
      <c r="L120" s="23" t="str">
        <f t="shared" si="9"/>
        <v>summer</v>
      </c>
      <c r="M120" t="str">
        <f t="shared" si="10"/>
        <v>50대</v>
      </c>
    </row>
    <row r="121" spans="1:13">
      <c r="A121" s="3">
        <v>44026</v>
      </c>
      <c r="B121" s="4">
        <v>44026121</v>
      </c>
      <c r="C121" s="4" t="s">
        <v>5</v>
      </c>
      <c r="D121" s="5">
        <v>21</v>
      </c>
      <c r="E121" s="4" t="s">
        <v>8</v>
      </c>
      <c r="F121" t="b">
        <f>EXACT(B121,'2_SafetyData_2'!B121)</f>
        <v>1</v>
      </c>
      <c r="G121" s="4" t="s">
        <v>19</v>
      </c>
      <c r="H121" s="4" t="s">
        <v>14</v>
      </c>
      <c r="I121" s="5">
        <v>4.5</v>
      </c>
      <c r="J121" s="17" t="s">
        <v>134</v>
      </c>
      <c r="K121">
        <f t="shared" si="8"/>
        <v>7</v>
      </c>
      <c r="L121" s="23" t="str">
        <f t="shared" si="9"/>
        <v>summer</v>
      </c>
      <c r="M121" t="str">
        <f t="shared" si="10"/>
        <v>20대</v>
      </c>
    </row>
    <row r="122" spans="1:13">
      <c r="A122" s="3">
        <v>44028</v>
      </c>
      <c r="B122" s="4">
        <v>44028122</v>
      </c>
      <c r="C122" s="4" t="s">
        <v>5</v>
      </c>
      <c r="D122" s="5">
        <v>38</v>
      </c>
      <c r="E122" s="4" t="s">
        <v>6</v>
      </c>
      <c r="F122" t="b">
        <f>EXACT(B122,'2_SafetyData_2'!B122)</f>
        <v>1</v>
      </c>
      <c r="G122" s="4" t="s">
        <v>44</v>
      </c>
      <c r="H122" s="4" t="s">
        <v>17</v>
      </c>
      <c r="I122" s="5">
        <v>3</v>
      </c>
      <c r="J122" s="17" t="s">
        <v>135</v>
      </c>
      <c r="K122">
        <f t="shared" si="8"/>
        <v>7</v>
      </c>
      <c r="L122" s="23" t="str">
        <f t="shared" si="9"/>
        <v>summer</v>
      </c>
      <c r="M122" t="str">
        <f t="shared" si="10"/>
        <v>30대</v>
      </c>
    </row>
    <row r="123" spans="1:13">
      <c r="A123" s="3">
        <v>44030</v>
      </c>
      <c r="B123" s="4">
        <v>44030123</v>
      </c>
      <c r="C123" s="4" t="s">
        <v>5</v>
      </c>
      <c r="D123" s="5">
        <v>38</v>
      </c>
      <c r="E123" s="4" t="s">
        <v>6</v>
      </c>
      <c r="F123" t="b">
        <f>EXACT(B123,'2_SafetyData_2'!B123)</f>
        <v>1</v>
      </c>
      <c r="G123" s="4" t="s">
        <v>40</v>
      </c>
      <c r="H123" s="4" t="s">
        <v>42</v>
      </c>
      <c r="I123" s="5">
        <v>4</v>
      </c>
      <c r="J123" s="17" t="s">
        <v>136</v>
      </c>
      <c r="K123">
        <f t="shared" si="8"/>
        <v>7</v>
      </c>
      <c r="L123" s="23" t="str">
        <f t="shared" si="9"/>
        <v>summer</v>
      </c>
      <c r="M123" t="str">
        <f t="shared" si="10"/>
        <v>30대</v>
      </c>
    </row>
    <row r="124" spans="1:13">
      <c r="A124" s="3">
        <v>44031</v>
      </c>
      <c r="B124" s="4">
        <v>44031124</v>
      </c>
      <c r="C124" s="4" t="s">
        <v>5</v>
      </c>
      <c r="D124" s="5">
        <v>21</v>
      </c>
      <c r="E124" s="4" t="s">
        <v>6</v>
      </c>
      <c r="F124" t="b">
        <f>EXACT(B124,'2_SafetyData_2'!B124)</f>
        <v>1</v>
      </c>
      <c r="G124" s="4" t="s">
        <v>19</v>
      </c>
      <c r="H124" s="4" t="s">
        <v>36</v>
      </c>
      <c r="I124" s="5">
        <v>0</v>
      </c>
      <c r="J124" s="17" t="s">
        <v>137</v>
      </c>
      <c r="K124">
        <f t="shared" si="8"/>
        <v>7</v>
      </c>
      <c r="L124" s="23" t="str">
        <f t="shared" si="9"/>
        <v>summer</v>
      </c>
      <c r="M124" t="str">
        <f t="shared" si="10"/>
        <v>20대</v>
      </c>
    </row>
    <row r="125" spans="1:13">
      <c r="A125" s="3">
        <v>44034</v>
      </c>
      <c r="B125" s="4">
        <v>44034125</v>
      </c>
      <c r="C125" s="4" t="s">
        <v>5</v>
      </c>
      <c r="D125" s="5">
        <v>21</v>
      </c>
      <c r="E125" s="4" t="s">
        <v>8</v>
      </c>
      <c r="F125" t="b">
        <f>EXACT(B125,'2_SafetyData_2'!B125)</f>
        <v>1</v>
      </c>
      <c r="G125" s="4" t="s">
        <v>19</v>
      </c>
      <c r="H125" s="4" t="s">
        <v>31</v>
      </c>
      <c r="I125" s="5">
        <v>2</v>
      </c>
      <c r="J125" s="17" t="s">
        <v>138</v>
      </c>
      <c r="K125">
        <f t="shared" si="8"/>
        <v>7</v>
      </c>
      <c r="L125" s="23" t="str">
        <f t="shared" si="9"/>
        <v>summer</v>
      </c>
      <c r="M125" t="str">
        <f t="shared" si="10"/>
        <v>20대</v>
      </c>
    </row>
    <row r="126" spans="1:13">
      <c r="A126" s="3">
        <v>44038</v>
      </c>
      <c r="B126" s="4">
        <v>44038126</v>
      </c>
      <c r="C126" s="4" t="s">
        <v>5</v>
      </c>
      <c r="D126" s="5">
        <v>26</v>
      </c>
      <c r="E126" s="4" t="s">
        <v>6</v>
      </c>
      <c r="F126" t="b">
        <f>EXACT(B126,'2_SafetyData_2'!B126)</f>
        <v>1</v>
      </c>
      <c r="G126" s="4" t="s">
        <v>13</v>
      </c>
      <c r="H126" s="4" t="s">
        <v>14</v>
      </c>
      <c r="I126" s="5">
        <v>0</v>
      </c>
      <c r="J126" s="17" t="s">
        <v>139</v>
      </c>
      <c r="K126">
        <f t="shared" si="8"/>
        <v>7</v>
      </c>
      <c r="L126" s="23" t="str">
        <f t="shared" si="9"/>
        <v>summer</v>
      </c>
      <c r="M126" t="str">
        <f t="shared" si="10"/>
        <v>20대</v>
      </c>
    </row>
    <row r="127" spans="1:13">
      <c r="A127" s="3">
        <v>44039</v>
      </c>
      <c r="B127" s="4">
        <v>44039127</v>
      </c>
      <c r="C127" s="4" t="s">
        <v>5</v>
      </c>
      <c r="D127" s="5">
        <v>26</v>
      </c>
      <c r="E127" s="4" t="s">
        <v>8</v>
      </c>
      <c r="F127" t="b">
        <f>EXACT(B127,'2_SafetyData_2'!B127)</f>
        <v>1</v>
      </c>
      <c r="G127" s="4" t="s">
        <v>16</v>
      </c>
      <c r="H127" s="4" t="s">
        <v>14</v>
      </c>
      <c r="I127" s="5">
        <v>5</v>
      </c>
      <c r="J127" s="17" t="s">
        <v>140</v>
      </c>
      <c r="K127">
        <f t="shared" si="8"/>
        <v>7</v>
      </c>
      <c r="L127" s="23" t="str">
        <f t="shared" si="9"/>
        <v>summer</v>
      </c>
      <c r="M127" t="str">
        <f t="shared" si="10"/>
        <v>20대</v>
      </c>
    </row>
    <row r="128" spans="1:13">
      <c r="A128" s="3">
        <v>44040</v>
      </c>
      <c r="B128" s="4">
        <v>44040128</v>
      </c>
      <c r="C128" s="4" t="s">
        <v>5</v>
      </c>
      <c r="D128" s="5">
        <v>21</v>
      </c>
      <c r="E128" s="4" t="s">
        <v>6</v>
      </c>
      <c r="F128" t="b">
        <f>EXACT(B128,'2_SafetyData_2'!B128)</f>
        <v>1</v>
      </c>
      <c r="G128" s="4" t="s">
        <v>34</v>
      </c>
      <c r="H128" s="4" t="s">
        <v>25</v>
      </c>
      <c r="I128" s="5">
        <v>2</v>
      </c>
      <c r="J128" s="17" t="s">
        <v>141</v>
      </c>
      <c r="K128">
        <f t="shared" si="8"/>
        <v>7</v>
      </c>
      <c r="L128" s="23" t="str">
        <f t="shared" si="9"/>
        <v>summer</v>
      </c>
      <c r="M128" t="str">
        <f t="shared" si="10"/>
        <v>20대</v>
      </c>
    </row>
    <row r="129" spans="1:13">
      <c r="A129" s="3">
        <v>44040</v>
      </c>
      <c r="B129" s="4">
        <v>44040129</v>
      </c>
      <c r="C129" s="4" t="s">
        <v>5</v>
      </c>
      <c r="D129" s="5">
        <v>51</v>
      </c>
      <c r="E129" s="4" t="s">
        <v>6</v>
      </c>
      <c r="F129" t="b">
        <f>EXACT(B129,'2_SafetyData_2'!B129)</f>
        <v>1</v>
      </c>
      <c r="G129" s="4" t="s">
        <v>44</v>
      </c>
      <c r="H129" s="4" t="s">
        <v>31</v>
      </c>
      <c r="I129" s="5">
        <v>4.5</v>
      </c>
      <c r="J129" s="17" t="s">
        <v>142</v>
      </c>
      <c r="K129">
        <f t="shared" si="8"/>
        <v>7</v>
      </c>
      <c r="L129" s="23" t="str">
        <f t="shared" si="9"/>
        <v>summer</v>
      </c>
      <c r="M129" t="str">
        <f t="shared" si="10"/>
        <v>50대</v>
      </c>
    </row>
    <row r="130" spans="1:13">
      <c r="A130" s="3">
        <v>44042</v>
      </c>
      <c r="B130" s="4">
        <v>44042130</v>
      </c>
      <c r="C130" s="4" t="s">
        <v>5</v>
      </c>
      <c r="D130" s="5">
        <v>38</v>
      </c>
      <c r="E130" s="4" t="s">
        <v>6</v>
      </c>
      <c r="F130" t="b">
        <f>EXACT(B130,'2_SafetyData_2'!B130)</f>
        <v>1</v>
      </c>
      <c r="G130" s="4" t="s">
        <v>34</v>
      </c>
      <c r="H130" s="4" t="s">
        <v>35</v>
      </c>
      <c r="I130" s="5">
        <v>0</v>
      </c>
      <c r="J130" s="17" t="s">
        <v>143</v>
      </c>
      <c r="K130">
        <f t="shared" si="8"/>
        <v>7</v>
      </c>
      <c r="L130" s="23" t="str">
        <f t="shared" si="9"/>
        <v>summer</v>
      </c>
      <c r="M130" t="str">
        <f t="shared" si="10"/>
        <v>30대</v>
      </c>
    </row>
    <row r="131" spans="1:13">
      <c r="A131" s="3">
        <v>44042</v>
      </c>
      <c r="B131" s="4">
        <v>44042131</v>
      </c>
      <c r="C131" s="4" t="s">
        <v>7</v>
      </c>
      <c r="D131" s="5">
        <v>38</v>
      </c>
      <c r="E131" s="4" t="s">
        <v>6</v>
      </c>
      <c r="F131" t="b">
        <f>EXACT(B131,'2_SafetyData_2'!B131)</f>
        <v>1</v>
      </c>
      <c r="G131" s="4" t="s">
        <v>19</v>
      </c>
      <c r="H131" s="4" t="s">
        <v>31</v>
      </c>
      <c r="I131" s="5">
        <v>0</v>
      </c>
      <c r="J131" s="17" t="s">
        <v>144</v>
      </c>
      <c r="K131">
        <f t="shared" ref="K131:K194" si="11">MONTH(A131)</f>
        <v>7</v>
      </c>
      <c r="L131" s="23" t="str">
        <f t="shared" ref="L131:L194" si="12">IF(OR(K131&lt;=2, K131&gt;=12),"winter", IF(AND(K131&gt;=3,K131&lt;=5),"spring",IF(AND(K131&gt;=6,K131&lt;=8),"summer",IF(AND(K131&gt;=9, K131&lt;=11),"fall",0))))</f>
        <v>summer</v>
      </c>
      <c r="M131" t="str">
        <f t="shared" ref="M131:M194" si="13">IF(D131&lt;20, "10대", IF(AND(D131&gt;=20, D131&lt;30), "20대", IF(AND(D131&gt;=30, D131&lt;40), "30대", IF(AND(D131&gt;=40, D131&lt;50), "40대", "50대"))))</f>
        <v>30대</v>
      </c>
    </row>
    <row r="132" spans="1:13">
      <c r="A132" s="3">
        <v>44044</v>
      </c>
      <c r="B132" s="4">
        <v>44044132</v>
      </c>
      <c r="C132" s="4" t="s">
        <v>5</v>
      </c>
      <c r="D132" s="5">
        <v>26</v>
      </c>
      <c r="E132" s="4" t="s">
        <v>6</v>
      </c>
      <c r="F132" t="b">
        <f>EXACT(B132,'2_SafetyData_2'!B132)</f>
        <v>1</v>
      </c>
      <c r="G132" s="4" t="s">
        <v>38</v>
      </c>
      <c r="H132" s="4" t="s">
        <v>20</v>
      </c>
      <c r="I132" s="5">
        <v>0</v>
      </c>
      <c r="J132" s="17" t="s">
        <v>145</v>
      </c>
      <c r="K132">
        <f t="shared" si="11"/>
        <v>8</v>
      </c>
      <c r="L132" s="23" t="str">
        <f t="shared" si="12"/>
        <v>summer</v>
      </c>
      <c r="M132" t="str">
        <f t="shared" si="13"/>
        <v>20대</v>
      </c>
    </row>
    <row r="133" spans="1:13">
      <c r="A133" s="3">
        <v>44046</v>
      </c>
      <c r="B133" s="4">
        <v>44046133</v>
      </c>
      <c r="C133" s="4" t="s">
        <v>5</v>
      </c>
      <c r="D133" s="5">
        <v>38</v>
      </c>
      <c r="E133" s="4" t="s">
        <v>8</v>
      </c>
      <c r="F133" t="b">
        <f>EXACT(B133,'2_SafetyData_2'!B133)</f>
        <v>1</v>
      </c>
      <c r="G133" s="4" t="s">
        <v>19</v>
      </c>
      <c r="H133" s="4" t="s">
        <v>42</v>
      </c>
      <c r="I133" s="5">
        <v>5</v>
      </c>
      <c r="J133" s="17" t="s">
        <v>146</v>
      </c>
      <c r="K133">
        <f t="shared" si="11"/>
        <v>8</v>
      </c>
      <c r="L133" s="23" t="str">
        <f t="shared" si="12"/>
        <v>summer</v>
      </c>
      <c r="M133" t="str">
        <f t="shared" si="13"/>
        <v>30대</v>
      </c>
    </row>
    <row r="134" spans="1:13">
      <c r="A134" s="3">
        <v>44047</v>
      </c>
      <c r="B134" s="4">
        <v>44047134</v>
      </c>
      <c r="C134" s="4" t="s">
        <v>5</v>
      </c>
      <c r="D134" s="5">
        <v>38</v>
      </c>
      <c r="E134" s="4" t="s">
        <v>8</v>
      </c>
      <c r="F134" t="b">
        <f>EXACT(B134,'2_SafetyData_2'!B134)</f>
        <v>1</v>
      </c>
      <c r="G134" s="4" t="s">
        <v>48</v>
      </c>
      <c r="H134" s="4" t="s">
        <v>42</v>
      </c>
      <c r="I134" s="5">
        <v>0</v>
      </c>
      <c r="J134" s="17" t="s">
        <v>147</v>
      </c>
      <c r="K134">
        <f t="shared" si="11"/>
        <v>8</v>
      </c>
      <c r="L134" s="23" t="str">
        <f t="shared" si="12"/>
        <v>summer</v>
      </c>
      <c r="M134" t="str">
        <f t="shared" si="13"/>
        <v>30대</v>
      </c>
    </row>
    <row r="135" spans="1:13">
      <c r="A135" s="3">
        <v>44050</v>
      </c>
      <c r="B135" s="4">
        <v>44050135</v>
      </c>
      <c r="C135" s="4" t="s">
        <v>5</v>
      </c>
      <c r="D135" s="5">
        <v>38</v>
      </c>
      <c r="E135" s="4" t="s">
        <v>6</v>
      </c>
      <c r="F135" t="b">
        <f>EXACT(B135,'2_SafetyData_2'!B135)</f>
        <v>1</v>
      </c>
      <c r="G135" s="4" t="s">
        <v>27</v>
      </c>
      <c r="H135" s="4" t="s">
        <v>31</v>
      </c>
      <c r="I135" s="5">
        <v>0.5</v>
      </c>
      <c r="J135" s="17" t="s">
        <v>148</v>
      </c>
      <c r="K135">
        <f t="shared" si="11"/>
        <v>8</v>
      </c>
      <c r="L135" s="23" t="str">
        <f t="shared" si="12"/>
        <v>summer</v>
      </c>
      <c r="M135" t="str">
        <f t="shared" si="13"/>
        <v>30대</v>
      </c>
    </row>
    <row r="136" spans="1:13">
      <c r="A136" s="3">
        <v>44052</v>
      </c>
      <c r="B136" s="4">
        <v>44052136</v>
      </c>
      <c r="C136" s="4" t="s">
        <v>5</v>
      </c>
      <c r="D136" s="5">
        <v>26</v>
      </c>
      <c r="E136" s="4" t="s">
        <v>6</v>
      </c>
      <c r="F136" t="b">
        <f>EXACT(B136,'2_SafetyData_2'!B136)</f>
        <v>1</v>
      </c>
      <c r="G136" s="4" t="s">
        <v>40</v>
      </c>
      <c r="H136" s="4" t="s">
        <v>42</v>
      </c>
      <c r="I136" s="5">
        <v>5</v>
      </c>
      <c r="J136" s="17" t="s">
        <v>148</v>
      </c>
      <c r="K136">
        <f t="shared" si="11"/>
        <v>8</v>
      </c>
      <c r="L136" s="23" t="str">
        <f t="shared" si="12"/>
        <v>summer</v>
      </c>
      <c r="M136" t="str">
        <f t="shared" si="13"/>
        <v>20대</v>
      </c>
    </row>
    <row r="137" spans="1:13">
      <c r="A137" s="3">
        <v>44052</v>
      </c>
      <c r="B137" s="4">
        <v>44052137</v>
      </c>
      <c r="C137" s="4" t="s">
        <v>5</v>
      </c>
      <c r="D137" s="5">
        <v>38</v>
      </c>
      <c r="E137" s="4" t="s">
        <v>6</v>
      </c>
      <c r="F137" t="b">
        <f>EXACT(B137,'2_SafetyData_2'!B137)</f>
        <v>1</v>
      </c>
      <c r="G137" s="4" t="s">
        <v>13</v>
      </c>
      <c r="H137" s="4" t="s">
        <v>36</v>
      </c>
      <c r="I137" s="5">
        <v>3.5</v>
      </c>
      <c r="J137" s="17" t="s">
        <v>149</v>
      </c>
      <c r="K137">
        <f t="shared" si="11"/>
        <v>8</v>
      </c>
      <c r="L137" s="23" t="str">
        <f t="shared" si="12"/>
        <v>summer</v>
      </c>
      <c r="M137" t="str">
        <f t="shared" si="13"/>
        <v>30대</v>
      </c>
    </row>
    <row r="138" spans="1:13">
      <c r="A138" s="3">
        <v>44053</v>
      </c>
      <c r="B138" s="4">
        <v>44053138</v>
      </c>
      <c r="C138" s="4" t="s">
        <v>7</v>
      </c>
      <c r="D138" s="5">
        <v>26</v>
      </c>
      <c r="E138" s="4" t="s">
        <v>8</v>
      </c>
      <c r="F138" t="b">
        <f>EXACT(B138,'2_SafetyData_2'!B138)</f>
        <v>1</v>
      </c>
      <c r="G138" s="4" t="s">
        <v>22</v>
      </c>
      <c r="H138" s="4" t="s">
        <v>20</v>
      </c>
      <c r="I138" s="5">
        <v>0</v>
      </c>
      <c r="J138" s="17" t="s">
        <v>150</v>
      </c>
      <c r="K138">
        <f t="shared" si="11"/>
        <v>8</v>
      </c>
      <c r="L138" s="23" t="str">
        <f t="shared" si="12"/>
        <v>summer</v>
      </c>
      <c r="M138" t="str">
        <f t="shared" si="13"/>
        <v>20대</v>
      </c>
    </row>
    <row r="139" spans="1:13">
      <c r="A139" s="3">
        <v>44054</v>
      </c>
      <c r="B139" s="4">
        <v>44054139</v>
      </c>
      <c r="C139" s="4" t="s">
        <v>5</v>
      </c>
      <c r="D139" s="5">
        <v>51</v>
      </c>
      <c r="E139" s="4" t="s">
        <v>6</v>
      </c>
      <c r="F139" t="b">
        <f>EXACT(B139,'2_SafetyData_2'!B139)</f>
        <v>1</v>
      </c>
      <c r="G139" s="4" t="s">
        <v>13</v>
      </c>
      <c r="H139" s="4" t="s">
        <v>25</v>
      </c>
      <c r="I139" s="5">
        <v>0</v>
      </c>
      <c r="J139" s="17" t="s">
        <v>151</v>
      </c>
      <c r="K139">
        <f t="shared" si="11"/>
        <v>8</v>
      </c>
      <c r="L139" s="23" t="str">
        <f t="shared" si="12"/>
        <v>summer</v>
      </c>
      <c r="M139" t="str">
        <f t="shared" si="13"/>
        <v>50대</v>
      </c>
    </row>
    <row r="140" spans="1:13">
      <c r="A140" s="3">
        <v>44055</v>
      </c>
      <c r="B140" s="4">
        <v>44055140</v>
      </c>
      <c r="C140" s="4" t="s">
        <v>5</v>
      </c>
      <c r="D140" s="5">
        <v>51</v>
      </c>
      <c r="E140" s="4" t="s">
        <v>6</v>
      </c>
      <c r="F140" t="b">
        <f>EXACT(B140,'2_SafetyData_2'!B140)</f>
        <v>1</v>
      </c>
      <c r="G140" s="4" t="s">
        <v>40</v>
      </c>
      <c r="H140" s="4" t="s">
        <v>31</v>
      </c>
      <c r="I140" s="5">
        <v>1.5</v>
      </c>
      <c r="J140" s="17">
        <v>2459</v>
      </c>
      <c r="K140">
        <f t="shared" si="11"/>
        <v>8</v>
      </c>
      <c r="L140" s="23" t="str">
        <f t="shared" si="12"/>
        <v>summer</v>
      </c>
      <c r="M140" t="str">
        <f t="shared" si="13"/>
        <v>50대</v>
      </c>
    </row>
    <row r="141" spans="1:13">
      <c r="A141" s="3">
        <v>44056</v>
      </c>
      <c r="B141" s="4">
        <v>44056141</v>
      </c>
      <c r="C141" s="4" t="s">
        <v>5</v>
      </c>
      <c r="D141" s="5">
        <v>38</v>
      </c>
      <c r="E141" s="4" t="s">
        <v>6</v>
      </c>
      <c r="F141" t="b">
        <f>EXACT(B141,'2_SafetyData_2'!B141)</f>
        <v>1</v>
      </c>
      <c r="G141" s="4" t="s">
        <v>19</v>
      </c>
      <c r="H141" s="4" t="s">
        <v>25</v>
      </c>
      <c r="I141" s="5">
        <v>0</v>
      </c>
      <c r="J141" s="17" t="s">
        <v>152</v>
      </c>
      <c r="K141">
        <f t="shared" si="11"/>
        <v>8</v>
      </c>
      <c r="L141" s="23" t="str">
        <f t="shared" si="12"/>
        <v>summer</v>
      </c>
      <c r="M141" t="str">
        <f t="shared" si="13"/>
        <v>30대</v>
      </c>
    </row>
    <row r="142" spans="1:13">
      <c r="A142" s="3">
        <v>44056</v>
      </c>
      <c r="B142" s="4">
        <v>44056142</v>
      </c>
      <c r="C142" s="4" t="s">
        <v>7</v>
      </c>
      <c r="D142" s="5">
        <v>38</v>
      </c>
      <c r="E142" s="4" t="s">
        <v>6</v>
      </c>
      <c r="F142" t="b">
        <f>EXACT(B142,'2_SafetyData_2'!B142)</f>
        <v>1</v>
      </c>
      <c r="G142" s="4" t="s">
        <v>40</v>
      </c>
      <c r="H142" s="4" t="s">
        <v>25</v>
      </c>
      <c r="I142" s="5">
        <v>0.5</v>
      </c>
      <c r="J142" s="17" t="s">
        <v>153</v>
      </c>
      <c r="K142">
        <f t="shared" si="11"/>
        <v>8</v>
      </c>
      <c r="L142" s="23" t="str">
        <f t="shared" si="12"/>
        <v>summer</v>
      </c>
      <c r="M142" t="str">
        <f t="shared" si="13"/>
        <v>30대</v>
      </c>
    </row>
    <row r="143" spans="1:13">
      <c r="A143" s="3">
        <v>44056</v>
      </c>
      <c r="B143" s="4">
        <v>44056143</v>
      </c>
      <c r="C143" s="4" t="s">
        <v>5</v>
      </c>
      <c r="D143" s="5">
        <v>38</v>
      </c>
      <c r="E143" s="4" t="s">
        <v>6</v>
      </c>
      <c r="F143" t="b">
        <f>EXACT(B143,'2_SafetyData_2'!B143)</f>
        <v>1</v>
      </c>
      <c r="G143" s="4" t="s">
        <v>34</v>
      </c>
      <c r="H143" s="4" t="s">
        <v>20</v>
      </c>
      <c r="I143" s="5">
        <v>3</v>
      </c>
      <c r="J143" s="17" t="s">
        <v>154</v>
      </c>
      <c r="K143">
        <f t="shared" si="11"/>
        <v>8</v>
      </c>
      <c r="L143" s="23" t="str">
        <f t="shared" si="12"/>
        <v>summer</v>
      </c>
      <c r="M143" t="str">
        <f t="shared" si="13"/>
        <v>30대</v>
      </c>
    </row>
    <row r="144" spans="1:13">
      <c r="A144" s="3">
        <v>44058</v>
      </c>
      <c r="B144" s="4">
        <v>44058144</v>
      </c>
      <c r="C144" s="4" t="s">
        <v>5</v>
      </c>
      <c r="D144" s="5">
        <v>38</v>
      </c>
      <c r="E144" s="4" t="s">
        <v>6</v>
      </c>
      <c r="F144" t="b">
        <f>EXACT(B144,'2_SafetyData_2'!B144)</f>
        <v>1</v>
      </c>
      <c r="G144" s="4" t="s">
        <v>48</v>
      </c>
      <c r="H144" s="4" t="s">
        <v>35</v>
      </c>
      <c r="I144" s="5">
        <v>0</v>
      </c>
      <c r="J144" s="17" t="s">
        <v>155</v>
      </c>
      <c r="K144">
        <f t="shared" si="11"/>
        <v>8</v>
      </c>
      <c r="L144" s="23" t="str">
        <f t="shared" si="12"/>
        <v>summer</v>
      </c>
      <c r="M144" t="str">
        <f t="shared" si="13"/>
        <v>30대</v>
      </c>
    </row>
    <row r="145" spans="1:13">
      <c r="A145" s="3">
        <v>44064</v>
      </c>
      <c r="B145" s="4">
        <v>44064145</v>
      </c>
      <c r="C145" s="4" t="s">
        <v>5</v>
      </c>
      <c r="D145" s="5">
        <v>38</v>
      </c>
      <c r="E145" s="4" t="s">
        <v>6</v>
      </c>
      <c r="F145" t="b">
        <f>EXACT(B145,'2_SafetyData_2'!B145)</f>
        <v>1</v>
      </c>
      <c r="G145" s="4" t="s">
        <v>40</v>
      </c>
      <c r="H145" s="4" t="s">
        <v>29</v>
      </c>
      <c r="I145" s="5">
        <v>1.5</v>
      </c>
      <c r="J145" s="17">
        <v>2381</v>
      </c>
      <c r="K145">
        <f t="shared" si="11"/>
        <v>8</v>
      </c>
      <c r="L145" s="23" t="str">
        <f t="shared" si="12"/>
        <v>summer</v>
      </c>
      <c r="M145" t="str">
        <f t="shared" si="13"/>
        <v>30대</v>
      </c>
    </row>
    <row r="146" spans="1:13">
      <c r="A146" s="3">
        <v>44064</v>
      </c>
      <c r="B146" s="4">
        <v>44064146</v>
      </c>
      <c r="C146" s="4" t="s">
        <v>5</v>
      </c>
      <c r="D146" s="5">
        <v>51</v>
      </c>
      <c r="E146" s="4" t="s">
        <v>6</v>
      </c>
      <c r="F146" t="b">
        <f>EXACT(B146,'2_SafetyData_2'!B146)</f>
        <v>1</v>
      </c>
      <c r="G146" s="4" t="s">
        <v>19</v>
      </c>
      <c r="H146" s="4" t="s">
        <v>42</v>
      </c>
      <c r="I146" s="5">
        <v>2.5</v>
      </c>
      <c r="J146" s="17" t="s">
        <v>156</v>
      </c>
      <c r="K146">
        <f t="shared" si="11"/>
        <v>8</v>
      </c>
      <c r="L146" s="23" t="str">
        <f t="shared" si="12"/>
        <v>summer</v>
      </c>
      <c r="M146" t="str">
        <f t="shared" si="13"/>
        <v>50대</v>
      </c>
    </row>
    <row r="147" spans="1:13">
      <c r="A147" s="3">
        <v>44066</v>
      </c>
      <c r="B147" s="4">
        <v>44066147</v>
      </c>
      <c r="C147" s="4" t="s">
        <v>7</v>
      </c>
      <c r="D147" s="5">
        <v>38</v>
      </c>
      <c r="E147" s="4" t="s">
        <v>6</v>
      </c>
      <c r="F147" t="b">
        <f>EXACT(B147,'2_SafetyData_2'!B147)</f>
        <v>1</v>
      </c>
      <c r="G147" s="4" t="s">
        <v>44</v>
      </c>
      <c r="H147" s="4" t="s">
        <v>35</v>
      </c>
      <c r="I147" s="5">
        <v>0</v>
      </c>
      <c r="J147" s="17" t="s">
        <v>157</v>
      </c>
      <c r="K147">
        <f t="shared" si="11"/>
        <v>8</v>
      </c>
      <c r="L147" s="23" t="str">
        <f t="shared" si="12"/>
        <v>summer</v>
      </c>
      <c r="M147" t="str">
        <f t="shared" si="13"/>
        <v>30대</v>
      </c>
    </row>
    <row r="148" spans="1:13">
      <c r="A148" s="3">
        <v>44068</v>
      </c>
      <c r="B148" s="4">
        <v>44068148</v>
      </c>
      <c r="C148" s="4" t="s">
        <v>5</v>
      </c>
      <c r="D148" s="5">
        <v>26</v>
      </c>
      <c r="E148" s="4" t="s">
        <v>8</v>
      </c>
      <c r="F148" t="b">
        <f>EXACT(B148,'2_SafetyData_2'!B148)</f>
        <v>1</v>
      </c>
      <c r="G148" s="4" t="s">
        <v>34</v>
      </c>
      <c r="H148" s="4" t="s">
        <v>35</v>
      </c>
      <c r="I148" s="5">
        <v>0</v>
      </c>
      <c r="J148" s="17">
        <v>2356</v>
      </c>
      <c r="K148">
        <f t="shared" si="11"/>
        <v>8</v>
      </c>
      <c r="L148" s="23" t="str">
        <f t="shared" si="12"/>
        <v>summer</v>
      </c>
      <c r="M148" t="str">
        <f t="shared" si="13"/>
        <v>20대</v>
      </c>
    </row>
    <row r="149" spans="1:13">
      <c r="A149" s="3">
        <v>44069</v>
      </c>
      <c r="B149" s="4">
        <v>44069149</v>
      </c>
      <c r="C149" s="4" t="s">
        <v>5</v>
      </c>
      <c r="D149" s="5">
        <v>38</v>
      </c>
      <c r="E149" s="4" t="s">
        <v>8</v>
      </c>
      <c r="F149" t="b">
        <f>EXACT(B149,'2_SafetyData_2'!B149)</f>
        <v>1</v>
      </c>
      <c r="G149" s="4" t="s">
        <v>19</v>
      </c>
      <c r="H149" s="4" t="s">
        <v>20</v>
      </c>
      <c r="I149" s="5">
        <v>0</v>
      </c>
      <c r="J149" s="17" t="s">
        <v>158</v>
      </c>
      <c r="K149">
        <f t="shared" si="11"/>
        <v>8</v>
      </c>
      <c r="L149" s="23" t="str">
        <f t="shared" si="12"/>
        <v>summer</v>
      </c>
      <c r="M149" t="str">
        <f t="shared" si="13"/>
        <v>30대</v>
      </c>
    </row>
    <row r="150" spans="1:13">
      <c r="A150" s="3">
        <v>44070</v>
      </c>
      <c r="B150" s="4">
        <v>44070150</v>
      </c>
      <c r="C150" s="4" t="s">
        <v>5</v>
      </c>
      <c r="D150" s="5">
        <v>21</v>
      </c>
      <c r="E150" s="4" t="s">
        <v>8</v>
      </c>
      <c r="F150" t="b">
        <f>EXACT(B150,'2_SafetyData_2'!B150)</f>
        <v>1</v>
      </c>
      <c r="G150" s="4" t="s">
        <v>22</v>
      </c>
      <c r="H150" s="4" t="s">
        <v>31</v>
      </c>
      <c r="I150" s="5">
        <v>0</v>
      </c>
      <c r="J150" s="17" t="s">
        <v>159</v>
      </c>
      <c r="K150">
        <f t="shared" si="11"/>
        <v>8</v>
      </c>
      <c r="L150" s="23" t="str">
        <f t="shared" si="12"/>
        <v>summer</v>
      </c>
      <c r="M150" t="str">
        <f t="shared" si="13"/>
        <v>20대</v>
      </c>
    </row>
    <row r="151" spans="1:13">
      <c r="A151" s="3">
        <v>44070</v>
      </c>
      <c r="B151" s="4">
        <v>44070151</v>
      </c>
      <c r="C151" s="4" t="s">
        <v>7</v>
      </c>
      <c r="D151" s="5">
        <v>39</v>
      </c>
      <c r="E151" s="4" t="s">
        <v>6</v>
      </c>
      <c r="F151" t="b">
        <f>EXACT(B151,'2_SafetyData_2'!B151)</f>
        <v>1</v>
      </c>
      <c r="G151" s="4" t="s">
        <v>22</v>
      </c>
      <c r="H151" s="4" t="s">
        <v>31</v>
      </c>
      <c r="I151" s="5">
        <v>1.5</v>
      </c>
      <c r="J151" s="17">
        <v>2336</v>
      </c>
      <c r="K151">
        <f t="shared" si="11"/>
        <v>8</v>
      </c>
      <c r="L151" s="23" t="str">
        <f t="shared" si="12"/>
        <v>summer</v>
      </c>
      <c r="M151" t="str">
        <f t="shared" si="13"/>
        <v>30대</v>
      </c>
    </row>
    <row r="152" spans="1:13">
      <c r="A152" s="3">
        <v>44073</v>
      </c>
      <c r="B152" s="4">
        <v>44073152</v>
      </c>
      <c r="C152" s="4" t="s">
        <v>5</v>
      </c>
      <c r="D152" s="5">
        <v>39</v>
      </c>
      <c r="E152" s="4" t="s">
        <v>6</v>
      </c>
      <c r="F152" t="b">
        <f>EXACT(B152,'2_SafetyData_2'!B152)</f>
        <v>1</v>
      </c>
      <c r="G152" s="4" t="s">
        <v>53</v>
      </c>
      <c r="H152" s="4" t="s">
        <v>35</v>
      </c>
      <c r="I152" s="5">
        <v>1</v>
      </c>
      <c r="J152" s="17" t="s">
        <v>160</v>
      </c>
      <c r="K152">
        <f t="shared" si="11"/>
        <v>8</v>
      </c>
      <c r="L152" s="23" t="str">
        <f t="shared" si="12"/>
        <v>summer</v>
      </c>
      <c r="M152" t="str">
        <f t="shared" si="13"/>
        <v>30대</v>
      </c>
    </row>
    <row r="153" spans="1:13">
      <c r="A153" s="3">
        <v>44074</v>
      </c>
      <c r="B153" s="4">
        <v>44074153</v>
      </c>
      <c r="C153" s="4" t="s">
        <v>7</v>
      </c>
      <c r="D153" s="5">
        <v>21</v>
      </c>
      <c r="E153" s="4" t="s">
        <v>6</v>
      </c>
      <c r="F153" t="b">
        <f>EXACT(B153,'2_SafetyData_2'!B153)</f>
        <v>1</v>
      </c>
      <c r="G153" s="4" t="s">
        <v>48</v>
      </c>
      <c r="H153" s="4" t="s">
        <v>29</v>
      </c>
      <c r="I153" s="5">
        <v>0</v>
      </c>
      <c r="J153" s="17">
        <v>2321</v>
      </c>
      <c r="K153">
        <f t="shared" si="11"/>
        <v>8</v>
      </c>
      <c r="L153" s="23" t="str">
        <f t="shared" si="12"/>
        <v>summer</v>
      </c>
      <c r="M153" t="str">
        <f t="shared" si="13"/>
        <v>20대</v>
      </c>
    </row>
    <row r="154" spans="1:13">
      <c r="A154" s="3">
        <v>44079</v>
      </c>
      <c r="B154" s="4">
        <v>44079154</v>
      </c>
      <c r="C154" s="4" t="s">
        <v>7</v>
      </c>
      <c r="D154" s="5">
        <v>26</v>
      </c>
      <c r="E154" s="4" t="s">
        <v>8</v>
      </c>
      <c r="F154" t="b">
        <f>EXACT(B154,'2_SafetyData_2'!B154)</f>
        <v>1</v>
      </c>
      <c r="G154" s="4" t="s">
        <v>38</v>
      </c>
      <c r="H154" s="4" t="s">
        <v>36</v>
      </c>
      <c r="I154" s="5">
        <v>0</v>
      </c>
      <c r="J154" s="17" t="s">
        <v>161</v>
      </c>
      <c r="K154">
        <f t="shared" si="11"/>
        <v>9</v>
      </c>
      <c r="L154" s="23" t="str">
        <f t="shared" si="12"/>
        <v>fall</v>
      </c>
      <c r="M154" t="str">
        <f t="shared" si="13"/>
        <v>20대</v>
      </c>
    </row>
    <row r="155" spans="1:13">
      <c r="A155" s="3">
        <v>44080</v>
      </c>
      <c r="B155" s="4">
        <v>44080155</v>
      </c>
      <c r="C155" s="4" t="s">
        <v>5</v>
      </c>
      <c r="D155" s="5">
        <v>51</v>
      </c>
      <c r="E155" s="4" t="s">
        <v>6</v>
      </c>
      <c r="F155" t="b">
        <f>EXACT(B155,'2_SafetyData_2'!B155)</f>
        <v>1</v>
      </c>
      <c r="G155" s="4" t="s">
        <v>53</v>
      </c>
      <c r="H155" s="4" t="s">
        <v>36</v>
      </c>
      <c r="I155" s="5">
        <v>1</v>
      </c>
      <c r="J155" s="17" t="s">
        <v>162</v>
      </c>
      <c r="K155">
        <f t="shared" si="11"/>
        <v>9</v>
      </c>
      <c r="L155" s="23" t="str">
        <f t="shared" si="12"/>
        <v>fall</v>
      </c>
      <c r="M155" t="str">
        <f t="shared" si="13"/>
        <v>50대</v>
      </c>
    </row>
    <row r="156" spans="1:13">
      <c r="A156" s="3">
        <v>44081</v>
      </c>
      <c r="B156" s="4">
        <v>44081156</v>
      </c>
      <c r="C156" s="4" t="s">
        <v>5</v>
      </c>
      <c r="D156" s="5">
        <v>39</v>
      </c>
      <c r="E156" s="4" t="s">
        <v>8</v>
      </c>
      <c r="F156" t="b">
        <f>EXACT(B156,'2_SafetyData_2'!B156)</f>
        <v>1</v>
      </c>
      <c r="G156" s="4" t="s">
        <v>53</v>
      </c>
      <c r="H156" s="4" t="s">
        <v>20</v>
      </c>
      <c r="I156" s="5">
        <v>1</v>
      </c>
      <c r="J156" s="17" t="s">
        <v>163</v>
      </c>
      <c r="K156">
        <f t="shared" si="11"/>
        <v>9</v>
      </c>
      <c r="L156" s="23" t="str">
        <f t="shared" si="12"/>
        <v>fall</v>
      </c>
      <c r="M156" t="str">
        <f t="shared" si="13"/>
        <v>30대</v>
      </c>
    </row>
    <row r="157" spans="1:13">
      <c r="A157" s="3">
        <v>44085</v>
      </c>
      <c r="B157" s="4">
        <v>44085157</v>
      </c>
      <c r="C157" s="4" t="s">
        <v>5</v>
      </c>
      <c r="D157" s="5">
        <v>21</v>
      </c>
      <c r="E157" s="4" t="s">
        <v>6</v>
      </c>
      <c r="F157" t="b">
        <f>EXACT(B157,'2_SafetyData_2'!B157)</f>
        <v>1</v>
      </c>
      <c r="G157" s="4" t="s">
        <v>53</v>
      </c>
      <c r="H157" s="4" t="s">
        <v>14</v>
      </c>
      <c r="I157" s="5">
        <v>0</v>
      </c>
      <c r="J157" s="17">
        <v>2184</v>
      </c>
      <c r="K157">
        <f t="shared" si="11"/>
        <v>9</v>
      </c>
      <c r="L157" s="23" t="str">
        <f t="shared" si="12"/>
        <v>fall</v>
      </c>
      <c r="M157" t="str">
        <f t="shared" si="13"/>
        <v>20대</v>
      </c>
    </row>
    <row r="158" spans="1:13">
      <c r="A158" s="3">
        <v>44087</v>
      </c>
      <c r="B158" s="4">
        <v>44087158</v>
      </c>
      <c r="C158" s="4" t="s">
        <v>5</v>
      </c>
      <c r="D158" s="5">
        <v>51</v>
      </c>
      <c r="E158" s="4" t="s">
        <v>6</v>
      </c>
      <c r="F158" t="b">
        <f>EXACT(B158,'2_SafetyData_2'!B158)</f>
        <v>1</v>
      </c>
      <c r="G158" s="4" t="s">
        <v>19</v>
      </c>
      <c r="H158" s="4" t="s">
        <v>14</v>
      </c>
      <c r="I158" s="5">
        <v>1</v>
      </c>
      <c r="J158" s="17">
        <v>2170</v>
      </c>
      <c r="K158">
        <f t="shared" si="11"/>
        <v>9</v>
      </c>
      <c r="L158" s="23" t="str">
        <f t="shared" si="12"/>
        <v>fall</v>
      </c>
      <c r="M158" t="str">
        <f t="shared" si="13"/>
        <v>50대</v>
      </c>
    </row>
    <row r="159" spans="1:13">
      <c r="A159" s="3">
        <v>44088</v>
      </c>
      <c r="B159" s="4">
        <v>44088159</v>
      </c>
      <c r="C159" s="4" t="s">
        <v>5</v>
      </c>
      <c r="D159" s="5">
        <v>39</v>
      </c>
      <c r="E159" s="4" t="s">
        <v>6</v>
      </c>
      <c r="F159" t="b">
        <f>EXACT(B159,'2_SafetyData_2'!B159)</f>
        <v>1</v>
      </c>
      <c r="G159" s="4" t="s">
        <v>48</v>
      </c>
      <c r="H159" s="4" t="s">
        <v>31</v>
      </c>
      <c r="I159" s="5">
        <v>0</v>
      </c>
      <c r="J159" s="17" t="s">
        <v>164</v>
      </c>
      <c r="K159">
        <f t="shared" si="11"/>
        <v>9</v>
      </c>
      <c r="L159" s="23" t="str">
        <f t="shared" si="12"/>
        <v>fall</v>
      </c>
      <c r="M159" t="str">
        <f t="shared" si="13"/>
        <v>30대</v>
      </c>
    </row>
    <row r="160" spans="1:13">
      <c r="A160" s="3">
        <v>44090</v>
      </c>
      <c r="B160" s="4">
        <v>44090160</v>
      </c>
      <c r="C160" s="4" t="s">
        <v>7</v>
      </c>
      <c r="D160" s="5">
        <v>39</v>
      </c>
      <c r="E160" s="4" t="s">
        <v>8</v>
      </c>
      <c r="F160" t="b">
        <f>EXACT(B160,'2_SafetyData_2'!B160)</f>
        <v>1</v>
      </c>
      <c r="G160" s="4" t="s">
        <v>13</v>
      </c>
      <c r="H160" s="4" t="s">
        <v>29</v>
      </c>
      <c r="I160" s="5">
        <v>0</v>
      </c>
      <c r="J160" s="17" t="s">
        <v>165</v>
      </c>
      <c r="K160">
        <f t="shared" si="11"/>
        <v>9</v>
      </c>
      <c r="L160" s="23" t="str">
        <f t="shared" si="12"/>
        <v>fall</v>
      </c>
      <c r="M160" t="str">
        <f t="shared" si="13"/>
        <v>30대</v>
      </c>
    </row>
    <row r="161" spans="1:13">
      <c r="A161" s="3">
        <v>44096</v>
      </c>
      <c r="B161" s="4">
        <v>44096161</v>
      </c>
      <c r="C161" s="4" t="s">
        <v>5</v>
      </c>
      <c r="D161" s="5">
        <v>26</v>
      </c>
      <c r="E161" s="4" t="s">
        <v>6</v>
      </c>
      <c r="F161" t="b">
        <f>EXACT(B161,'2_SafetyData_2'!B161)</f>
        <v>1</v>
      </c>
      <c r="G161" s="4" t="s">
        <v>48</v>
      </c>
      <c r="H161" s="4" t="s">
        <v>17</v>
      </c>
      <c r="I161" s="5">
        <v>0</v>
      </c>
      <c r="J161" s="17" t="s">
        <v>166</v>
      </c>
      <c r="K161">
        <f t="shared" si="11"/>
        <v>9</v>
      </c>
      <c r="L161" s="23" t="str">
        <f t="shared" si="12"/>
        <v>fall</v>
      </c>
      <c r="M161" t="str">
        <f t="shared" si="13"/>
        <v>20대</v>
      </c>
    </row>
    <row r="162" spans="1:13">
      <c r="A162" s="3">
        <v>44097</v>
      </c>
      <c r="B162" s="4">
        <v>44097162</v>
      </c>
      <c r="C162" s="4" t="s">
        <v>5</v>
      </c>
      <c r="D162" s="5">
        <v>21</v>
      </c>
      <c r="E162" s="4" t="s">
        <v>6</v>
      </c>
      <c r="F162" t="b">
        <f>EXACT(B162,'2_SafetyData_2'!B162)</f>
        <v>1</v>
      </c>
      <c r="G162" s="4" t="s">
        <v>44</v>
      </c>
      <c r="H162" s="4" t="s">
        <v>42</v>
      </c>
      <c r="I162" s="5">
        <v>0</v>
      </c>
      <c r="J162" s="17" t="s">
        <v>167</v>
      </c>
      <c r="K162">
        <f t="shared" si="11"/>
        <v>9</v>
      </c>
      <c r="L162" s="23" t="str">
        <f t="shared" si="12"/>
        <v>fall</v>
      </c>
      <c r="M162" t="str">
        <f t="shared" si="13"/>
        <v>20대</v>
      </c>
    </row>
    <row r="163" spans="1:13">
      <c r="A163" s="3">
        <v>44099</v>
      </c>
      <c r="B163" s="4">
        <v>44099163</v>
      </c>
      <c r="C163" s="4" t="s">
        <v>5</v>
      </c>
      <c r="D163" s="5">
        <v>39</v>
      </c>
      <c r="E163" s="4" t="s">
        <v>6</v>
      </c>
      <c r="F163" t="b">
        <f>EXACT(B163,'2_SafetyData_2'!B163)</f>
        <v>1</v>
      </c>
      <c r="G163" s="4" t="s">
        <v>48</v>
      </c>
      <c r="H163" s="4" t="s">
        <v>35</v>
      </c>
      <c r="I163" s="5">
        <v>3</v>
      </c>
      <c r="J163" s="17" t="s">
        <v>168</v>
      </c>
      <c r="K163">
        <f t="shared" si="11"/>
        <v>9</v>
      </c>
      <c r="L163" s="23" t="str">
        <f t="shared" si="12"/>
        <v>fall</v>
      </c>
      <c r="M163" t="str">
        <f t="shared" si="13"/>
        <v>30대</v>
      </c>
    </row>
    <row r="164" spans="1:13">
      <c r="A164" s="3">
        <v>44101</v>
      </c>
      <c r="B164" s="4">
        <v>44101164</v>
      </c>
      <c r="C164" s="4" t="s">
        <v>5</v>
      </c>
      <c r="D164" s="5">
        <v>51</v>
      </c>
      <c r="E164" s="4" t="s">
        <v>6</v>
      </c>
      <c r="F164" t="b">
        <f>EXACT(B164,'2_SafetyData_2'!B164)</f>
        <v>1</v>
      </c>
      <c r="G164" s="4" t="s">
        <v>48</v>
      </c>
      <c r="H164" s="4" t="s">
        <v>25</v>
      </c>
      <c r="I164" s="5">
        <v>0</v>
      </c>
      <c r="J164" s="17" t="s">
        <v>169</v>
      </c>
      <c r="K164">
        <f t="shared" si="11"/>
        <v>9</v>
      </c>
      <c r="L164" s="23" t="str">
        <f t="shared" si="12"/>
        <v>fall</v>
      </c>
      <c r="M164" t="str">
        <f t="shared" si="13"/>
        <v>50대</v>
      </c>
    </row>
    <row r="165" spans="1:13">
      <c r="A165" s="3">
        <v>44104</v>
      </c>
      <c r="B165" s="4">
        <v>44104165</v>
      </c>
      <c r="C165" s="4" t="s">
        <v>5</v>
      </c>
      <c r="D165" s="5">
        <v>39</v>
      </c>
      <c r="E165" s="4" t="s">
        <v>6</v>
      </c>
      <c r="F165" t="b">
        <f>EXACT(B165,'2_SafetyData_2'!B165)</f>
        <v>1</v>
      </c>
      <c r="G165" s="4" t="s">
        <v>38</v>
      </c>
      <c r="H165" s="4" t="s">
        <v>36</v>
      </c>
      <c r="I165" s="5">
        <v>5</v>
      </c>
      <c r="J165" s="17" t="s">
        <v>170</v>
      </c>
      <c r="K165">
        <f t="shared" si="11"/>
        <v>9</v>
      </c>
      <c r="L165" s="23" t="str">
        <f t="shared" si="12"/>
        <v>fall</v>
      </c>
      <c r="M165" t="str">
        <f t="shared" si="13"/>
        <v>30대</v>
      </c>
    </row>
    <row r="166" spans="1:13">
      <c r="A166" s="3">
        <v>44108</v>
      </c>
      <c r="B166" s="4">
        <v>44108166</v>
      </c>
      <c r="C166" s="4" t="s">
        <v>5</v>
      </c>
      <c r="D166" s="5">
        <v>39</v>
      </c>
      <c r="E166" s="4" t="s">
        <v>8</v>
      </c>
      <c r="F166" t="b">
        <f>EXACT(B166,'2_SafetyData_2'!B166)</f>
        <v>1</v>
      </c>
      <c r="G166" s="4" t="s">
        <v>19</v>
      </c>
      <c r="H166" s="4" t="s">
        <v>20</v>
      </c>
      <c r="I166" s="5">
        <v>0</v>
      </c>
      <c r="J166" s="17" t="s">
        <v>171</v>
      </c>
      <c r="K166">
        <f t="shared" si="11"/>
        <v>10</v>
      </c>
      <c r="L166" s="23" t="str">
        <f t="shared" si="12"/>
        <v>fall</v>
      </c>
      <c r="M166" t="str">
        <f t="shared" si="13"/>
        <v>30대</v>
      </c>
    </row>
    <row r="167" spans="1:13">
      <c r="A167" s="3">
        <v>44113</v>
      </c>
      <c r="B167" s="4">
        <v>44113167</v>
      </c>
      <c r="C167" s="4" t="s">
        <v>5</v>
      </c>
      <c r="D167" s="5">
        <v>51</v>
      </c>
      <c r="E167" s="4" t="s">
        <v>8</v>
      </c>
      <c r="F167" t="b">
        <f>EXACT(B167,'2_SafetyData_2'!B167)</f>
        <v>1</v>
      </c>
      <c r="G167" s="4" t="s">
        <v>24</v>
      </c>
      <c r="H167" s="4" t="s">
        <v>31</v>
      </c>
      <c r="I167" s="5">
        <v>0</v>
      </c>
      <c r="J167" s="17" t="s">
        <v>172</v>
      </c>
      <c r="K167">
        <f t="shared" si="11"/>
        <v>10</v>
      </c>
      <c r="L167" s="23" t="str">
        <f t="shared" si="12"/>
        <v>fall</v>
      </c>
      <c r="M167" t="str">
        <f t="shared" si="13"/>
        <v>50대</v>
      </c>
    </row>
    <row r="168" spans="1:13">
      <c r="A168" s="3">
        <v>44115</v>
      </c>
      <c r="B168" s="4">
        <v>44115168</v>
      </c>
      <c r="C168" s="4" t="s">
        <v>5</v>
      </c>
      <c r="D168" s="5">
        <v>39</v>
      </c>
      <c r="E168" s="4" t="s">
        <v>6</v>
      </c>
      <c r="F168" t="b">
        <f>EXACT(B168,'2_SafetyData_2'!B168)</f>
        <v>1</v>
      </c>
      <c r="G168" s="4" t="s">
        <v>27</v>
      </c>
      <c r="H168" s="4" t="s">
        <v>14</v>
      </c>
      <c r="I168" s="5">
        <v>4.5</v>
      </c>
      <c r="J168" s="17" t="s">
        <v>173</v>
      </c>
      <c r="K168">
        <f t="shared" si="11"/>
        <v>10</v>
      </c>
      <c r="L168" s="23" t="str">
        <f t="shared" si="12"/>
        <v>fall</v>
      </c>
      <c r="M168" t="str">
        <f t="shared" si="13"/>
        <v>30대</v>
      </c>
    </row>
    <row r="169" spans="1:13">
      <c r="A169" s="3">
        <v>44116</v>
      </c>
      <c r="B169" s="4">
        <v>44116169</v>
      </c>
      <c r="C169" s="4" t="s">
        <v>5</v>
      </c>
      <c r="D169" s="5">
        <v>21</v>
      </c>
      <c r="E169" s="4" t="s">
        <v>8</v>
      </c>
      <c r="F169" t="b">
        <f>EXACT(B169,'2_SafetyData_2'!B169)</f>
        <v>1</v>
      </c>
      <c r="G169" s="4" t="s">
        <v>24</v>
      </c>
      <c r="H169" s="4" t="s">
        <v>31</v>
      </c>
      <c r="I169" s="5">
        <v>2.5</v>
      </c>
      <c r="J169" s="17" t="s">
        <v>174</v>
      </c>
      <c r="K169">
        <f t="shared" si="11"/>
        <v>10</v>
      </c>
      <c r="L169" s="23" t="str">
        <f t="shared" si="12"/>
        <v>fall</v>
      </c>
      <c r="M169" t="str">
        <f t="shared" si="13"/>
        <v>20대</v>
      </c>
    </row>
    <row r="170" spans="1:13">
      <c r="A170" s="3">
        <v>44116</v>
      </c>
      <c r="B170" s="4">
        <v>44116170</v>
      </c>
      <c r="C170" s="4" t="s">
        <v>5</v>
      </c>
      <c r="D170" s="5">
        <v>51</v>
      </c>
      <c r="E170" s="4" t="s">
        <v>6</v>
      </c>
      <c r="F170" t="b">
        <f>EXACT(B170,'2_SafetyData_2'!B170)</f>
        <v>1</v>
      </c>
      <c r="G170" s="4" t="s">
        <v>38</v>
      </c>
      <c r="H170" s="4" t="s">
        <v>42</v>
      </c>
      <c r="I170" s="5">
        <v>5</v>
      </c>
      <c r="J170" s="17">
        <v>1919</v>
      </c>
      <c r="K170">
        <f t="shared" si="11"/>
        <v>10</v>
      </c>
      <c r="L170" s="23" t="str">
        <f t="shared" si="12"/>
        <v>fall</v>
      </c>
      <c r="M170" t="str">
        <f t="shared" si="13"/>
        <v>50대</v>
      </c>
    </row>
    <row r="171" spans="1:13">
      <c r="A171" s="3">
        <v>44117</v>
      </c>
      <c r="B171" s="4">
        <v>44117171</v>
      </c>
      <c r="C171" s="4" t="s">
        <v>5</v>
      </c>
      <c r="D171" s="5">
        <v>26</v>
      </c>
      <c r="E171" s="4" t="s">
        <v>8</v>
      </c>
      <c r="F171" t="b">
        <f>EXACT(B171,'2_SafetyData_2'!B171)</f>
        <v>1</v>
      </c>
      <c r="G171" s="4" t="s">
        <v>19</v>
      </c>
      <c r="H171" s="4" t="s">
        <v>36</v>
      </c>
      <c r="I171" s="5">
        <v>2</v>
      </c>
      <c r="J171" s="17" t="s">
        <v>175</v>
      </c>
      <c r="K171">
        <f t="shared" si="11"/>
        <v>10</v>
      </c>
      <c r="L171" s="23" t="str">
        <f t="shared" si="12"/>
        <v>fall</v>
      </c>
      <c r="M171" t="str">
        <f t="shared" si="13"/>
        <v>20대</v>
      </c>
    </row>
    <row r="172" spans="1:13">
      <c r="A172" s="3">
        <v>44117</v>
      </c>
      <c r="B172" s="4">
        <v>44117172</v>
      </c>
      <c r="C172" s="4" t="s">
        <v>5</v>
      </c>
      <c r="D172" s="5">
        <v>39</v>
      </c>
      <c r="E172" s="4" t="s">
        <v>6</v>
      </c>
      <c r="F172" t="b">
        <f>EXACT(B172,'2_SafetyData_2'!B172)</f>
        <v>1</v>
      </c>
      <c r="G172" s="4" t="s">
        <v>48</v>
      </c>
      <c r="H172" s="4" t="s">
        <v>25</v>
      </c>
      <c r="I172" s="5">
        <v>0</v>
      </c>
      <c r="J172" s="17" t="s">
        <v>176</v>
      </c>
      <c r="K172">
        <f t="shared" si="11"/>
        <v>10</v>
      </c>
      <c r="L172" s="23" t="str">
        <f t="shared" si="12"/>
        <v>fall</v>
      </c>
      <c r="M172" t="str">
        <f t="shared" si="13"/>
        <v>30대</v>
      </c>
    </row>
    <row r="173" spans="1:13">
      <c r="A173" s="3">
        <v>44118</v>
      </c>
      <c r="B173" s="4">
        <v>44118173</v>
      </c>
      <c r="C173" s="4" t="s">
        <v>5</v>
      </c>
      <c r="D173" s="5">
        <v>26</v>
      </c>
      <c r="E173" s="4" t="s">
        <v>6</v>
      </c>
      <c r="F173" t="b">
        <f>EXACT(B173,'2_SafetyData_2'!B173)</f>
        <v>1</v>
      </c>
      <c r="G173" s="4" t="s">
        <v>34</v>
      </c>
      <c r="H173" s="4" t="s">
        <v>14</v>
      </c>
      <c r="I173" s="5">
        <v>0</v>
      </c>
      <c r="J173" s="17" t="s">
        <v>177</v>
      </c>
      <c r="K173">
        <f t="shared" si="11"/>
        <v>10</v>
      </c>
      <c r="L173" s="23" t="str">
        <f t="shared" si="12"/>
        <v>fall</v>
      </c>
      <c r="M173" t="str">
        <f t="shared" si="13"/>
        <v>20대</v>
      </c>
    </row>
    <row r="174" spans="1:13">
      <c r="A174" s="3">
        <v>44120</v>
      </c>
      <c r="B174" s="4">
        <v>44120174</v>
      </c>
      <c r="C174" s="4" t="s">
        <v>5</v>
      </c>
      <c r="D174" s="5">
        <v>39</v>
      </c>
      <c r="E174" s="4" t="s">
        <v>8</v>
      </c>
      <c r="F174" t="b">
        <f>EXACT(B174,'2_SafetyData_2'!B174)</f>
        <v>1</v>
      </c>
      <c r="G174" s="4" t="s">
        <v>19</v>
      </c>
      <c r="H174" s="4" t="s">
        <v>14</v>
      </c>
      <c r="I174" s="5">
        <v>0</v>
      </c>
      <c r="J174" s="17" t="s">
        <v>178</v>
      </c>
      <c r="K174">
        <f t="shared" si="11"/>
        <v>10</v>
      </c>
      <c r="L174" s="23" t="str">
        <f t="shared" si="12"/>
        <v>fall</v>
      </c>
      <c r="M174" t="str">
        <f t="shared" si="13"/>
        <v>30대</v>
      </c>
    </row>
    <row r="175" spans="1:13">
      <c r="A175" s="3">
        <v>44120</v>
      </c>
      <c r="B175" s="4">
        <v>44120175</v>
      </c>
      <c r="C175" s="4" t="s">
        <v>5</v>
      </c>
      <c r="D175" s="5">
        <v>52</v>
      </c>
      <c r="E175" s="4" t="s">
        <v>6</v>
      </c>
      <c r="F175" t="b">
        <f>EXACT(B175,'2_SafetyData_2'!B175)</f>
        <v>1</v>
      </c>
      <c r="G175" s="4" t="s">
        <v>16</v>
      </c>
      <c r="H175" s="4" t="s">
        <v>31</v>
      </c>
      <c r="I175" s="5">
        <v>0</v>
      </c>
      <c r="J175" s="17">
        <v>1848</v>
      </c>
      <c r="K175">
        <f t="shared" si="11"/>
        <v>10</v>
      </c>
      <c r="L175" s="23" t="str">
        <f t="shared" si="12"/>
        <v>fall</v>
      </c>
      <c r="M175" t="str">
        <f t="shared" si="13"/>
        <v>50대</v>
      </c>
    </row>
    <row r="176" spans="1:13">
      <c r="A176" s="3">
        <v>44121</v>
      </c>
      <c r="B176" s="4">
        <v>44121176</v>
      </c>
      <c r="C176" s="4" t="s">
        <v>5</v>
      </c>
      <c r="D176" s="5">
        <v>26</v>
      </c>
      <c r="E176" s="4" t="s">
        <v>6</v>
      </c>
      <c r="F176" t="b">
        <f>EXACT(B176,'2_SafetyData_2'!B176)</f>
        <v>1</v>
      </c>
      <c r="G176" s="4" t="s">
        <v>44</v>
      </c>
      <c r="H176" s="4" t="s">
        <v>14</v>
      </c>
      <c r="I176" s="5">
        <v>0</v>
      </c>
      <c r="J176" s="17" t="s">
        <v>179</v>
      </c>
      <c r="K176">
        <f t="shared" si="11"/>
        <v>10</v>
      </c>
      <c r="L176" s="23" t="str">
        <f t="shared" si="12"/>
        <v>fall</v>
      </c>
      <c r="M176" t="str">
        <f t="shared" si="13"/>
        <v>20대</v>
      </c>
    </row>
    <row r="177" spans="1:13">
      <c r="A177" s="3">
        <v>44123</v>
      </c>
      <c r="B177" s="4">
        <v>44123177</v>
      </c>
      <c r="C177" s="4" t="s">
        <v>7</v>
      </c>
      <c r="D177" s="5">
        <v>27</v>
      </c>
      <c r="E177" s="4" t="s">
        <v>8</v>
      </c>
      <c r="F177" t="b">
        <f>EXACT(B177,'2_SafetyData_2'!B177)</f>
        <v>1</v>
      </c>
      <c r="G177" s="4" t="s">
        <v>40</v>
      </c>
      <c r="H177" s="4" t="s">
        <v>14</v>
      </c>
      <c r="I177" s="5">
        <v>0</v>
      </c>
      <c r="J177" s="17">
        <v>1824</v>
      </c>
      <c r="K177">
        <f t="shared" si="11"/>
        <v>10</v>
      </c>
      <c r="L177" s="23" t="str">
        <f t="shared" si="12"/>
        <v>fall</v>
      </c>
      <c r="M177" t="str">
        <f t="shared" si="13"/>
        <v>20대</v>
      </c>
    </row>
    <row r="178" spans="1:13">
      <c r="A178" s="3">
        <v>44126</v>
      </c>
      <c r="B178" s="4">
        <v>44126178</v>
      </c>
      <c r="C178" s="4" t="s">
        <v>5</v>
      </c>
      <c r="D178" s="5">
        <v>27</v>
      </c>
      <c r="E178" s="4" t="s">
        <v>6</v>
      </c>
      <c r="F178" t="b">
        <f>EXACT(B178,'2_SafetyData_2'!B178)</f>
        <v>1</v>
      </c>
      <c r="G178" s="4" t="s">
        <v>53</v>
      </c>
      <c r="H178" s="4" t="s">
        <v>20</v>
      </c>
      <c r="I178" s="5">
        <v>0</v>
      </c>
      <c r="J178" s="17" t="s">
        <v>180</v>
      </c>
      <c r="K178">
        <f t="shared" si="11"/>
        <v>10</v>
      </c>
      <c r="L178" s="23" t="str">
        <f t="shared" si="12"/>
        <v>fall</v>
      </c>
      <c r="M178" t="str">
        <f t="shared" si="13"/>
        <v>20대</v>
      </c>
    </row>
    <row r="179" spans="1:13">
      <c r="A179" s="3">
        <v>44128</v>
      </c>
      <c r="B179" s="4">
        <v>44128179</v>
      </c>
      <c r="C179" s="4" t="s">
        <v>5</v>
      </c>
      <c r="D179" s="5">
        <v>52</v>
      </c>
      <c r="E179" s="4" t="s">
        <v>8</v>
      </c>
      <c r="F179" t="b">
        <f>EXACT(B179,'2_SafetyData_2'!B179)</f>
        <v>1</v>
      </c>
      <c r="G179" s="4" t="s">
        <v>22</v>
      </c>
      <c r="H179" s="4" t="s">
        <v>35</v>
      </c>
      <c r="I179" s="5">
        <v>3.5</v>
      </c>
      <c r="J179" s="17" t="s">
        <v>181</v>
      </c>
      <c r="K179">
        <f t="shared" si="11"/>
        <v>10</v>
      </c>
      <c r="L179" s="23" t="str">
        <f t="shared" si="12"/>
        <v>fall</v>
      </c>
      <c r="M179" t="str">
        <f t="shared" si="13"/>
        <v>50대</v>
      </c>
    </row>
    <row r="180" spans="1:13">
      <c r="A180" s="3">
        <v>44130</v>
      </c>
      <c r="B180" s="4">
        <v>44130180</v>
      </c>
      <c r="C180" s="4" t="s">
        <v>5</v>
      </c>
      <c r="D180" s="5">
        <v>27</v>
      </c>
      <c r="E180" s="4" t="s">
        <v>6</v>
      </c>
      <c r="F180" t="b">
        <f>EXACT(B180,'2_SafetyData_2'!B180)</f>
        <v>1</v>
      </c>
      <c r="G180" s="4" t="s">
        <v>53</v>
      </c>
      <c r="H180" s="4" t="s">
        <v>42</v>
      </c>
      <c r="I180" s="5">
        <v>4</v>
      </c>
      <c r="J180" s="17" t="s">
        <v>182</v>
      </c>
      <c r="K180">
        <f t="shared" si="11"/>
        <v>10</v>
      </c>
      <c r="L180" s="23" t="str">
        <f t="shared" si="12"/>
        <v>fall</v>
      </c>
      <c r="M180" t="str">
        <f t="shared" si="13"/>
        <v>20대</v>
      </c>
    </row>
    <row r="181" spans="1:13">
      <c r="A181" s="3">
        <v>44131</v>
      </c>
      <c r="B181" s="4">
        <v>44131181</v>
      </c>
      <c r="C181" s="4" t="s">
        <v>5</v>
      </c>
      <c r="D181" s="5">
        <v>27</v>
      </c>
      <c r="E181" s="4" t="s">
        <v>6</v>
      </c>
      <c r="F181" t="b">
        <f>EXACT(B181,'2_SafetyData_2'!B181)</f>
        <v>1</v>
      </c>
      <c r="G181" s="4" t="s">
        <v>16</v>
      </c>
      <c r="H181" s="4" t="s">
        <v>14</v>
      </c>
      <c r="I181" s="5">
        <v>1.5</v>
      </c>
      <c r="J181" s="17">
        <v>1777</v>
      </c>
      <c r="K181">
        <f t="shared" si="11"/>
        <v>10</v>
      </c>
      <c r="L181" s="23" t="str">
        <f t="shared" si="12"/>
        <v>fall</v>
      </c>
      <c r="M181" t="str">
        <f t="shared" si="13"/>
        <v>20대</v>
      </c>
    </row>
    <row r="182" spans="1:13">
      <c r="A182" s="3">
        <v>44131</v>
      </c>
      <c r="B182" s="4">
        <v>44131182</v>
      </c>
      <c r="C182" s="4" t="s">
        <v>5</v>
      </c>
      <c r="D182" s="5">
        <v>40</v>
      </c>
      <c r="E182" s="4" t="s">
        <v>6</v>
      </c>
      <c r="F182" t="b">
        <f>EXACT(B182,'2_SafetyData_2'!B182)</f>
        <v>1</v>
      </c>
      <c r="G182" s="4" t="s">
        <v>24</v>
      </c>
      <c r="H182" s="4" t="s">
        <v>36</v>
      </c>
      <c r="I182" s="5">
        <v>3.5</v>
      </c>
      <c r="J182" s="17">
        <v>1769</v>
      </c>
      <c r="K182">
        <f t="shared" si="11"/>
        <v>10</v>
      </c>
      <c r="L182" s="23" t="str">
        <f t="shared" si="12"/>
        <v>fall</v>
      </c>
      <c r="M182" t="str">
        <f t="shared" si="13"/>
        <v>40대</v>
      </c>
    </row>
    <row r="183" spans="1:13">
      <c r="A183" s="3">
        <v>44134</v>
      </c>
      <c r="B183" s="4">
        <v>44134183</v>
      </c>
      <c r="C183" s="4" t="s">
        <v>5</v>
      </c>
      <c r="D183" s="5">
        <v>40</v>
      </c>
      <c r="E183" s="4" t="s">
        <v>6</v>
      </c>
      <c r="F183" t="b">
        <f>EXACT(B183,'2_SafetyData_2'!B183)</f>
        <v>1</v>
      </c>
      <c r="G183" s="4" t="s">
        <v>40</v>
      </c>
      <c r="H183" s="4" t="s">
        <v>25</v>
      </c>
      <c r="I183" s="5">
        <v>2.5</v>
      </c>
      <c r="J183" s="17" t="s">
        <v>183</v>
      </c>
      <c r="K183">
        <f t="shared" si="11"/>
        <v>10</v>
      </c>
      <c r="L183" s="23" t="str">
        <f t="shared" si="12"/>
        <v>fall</v>
      </c>
      <c r="M183" t="str">
        <f t="shared" si="13"/>
        <v>40대</v>
      </c>
    </row>
    <row r="184" spans="1:13">
      <c r="A184" s="3">
        <v>44142</v>
      </c>
      <c r="B184" s="4">
        <v>44142184</v>
      </c>
      <c r="C184" s="4" t="s">
        <v>5</v>
      </c>
      <c r="D184" s="5">
        <v>40</v>
      </c>
      <c r="E184" s="4" t="s">
        <v>8</v>
      </c>
      <c r="F184" t="b">
        <f>EXACT(B184,'2_SafetyData_2'!B184)</f>
        <v>1</v>
      </c>
      <c r="G184" s="4" t="s">
        <v>40</v>
      </c>
      <c r="H184" s="4" t="s">
        <v>17</v>
      </c>
      <c r="I184" s="5">
        <v>0</v>
      </c>
      <c r="J184" s="17" t="s">
        <v>184</v>
      </c>
      <c r="K184">
        <f t="shared" si="11"/>
        <v>11</v>
      </c>
      <c r="L184" s="23" t="str">
        <f t="shared" si="12"/>
        <v>fall</v>
      </c>
      <c r="M184" t="str">
        <f t="shared" si="13"/>
        <v>40대</v>
      </c>
    </row>
    <row r="185" spans="1:13">
      <c r="A185" s="3">
        <v>44146</v>
      </c>
      <c r="B185" s="4">
        <v>44146185</v>
      </c>
      <c r="C185" s="4" t="s">
        <v>5</v>
      </c>
      <c r="D185" s="5">
        <v>22</v>
      </c>
      <c r="E185" s="4" t="s">
        <v>6</v>
      </c>
      <c r="F185" t="b">
        <f>EXACT(B185,'2_SafetyData_2'!B185)</f>
        <v>1</v>
      </c>
      <c r="G185" s="4" t="s">
        <v>38</v>
      </c>
      <c r="H185" s="4" t="s">
        <v>17</v>
      </c>
      <c r="I185" s="5">
        <v>1.5</v>
      </c>
      <c r="J185" s="17" t="s">
        <v>185</v>
      </c>
      <c r="K185">
        <f t="shared" si="11"/>
        <v>11</v>
      </c>
      <c r="L185" s="23" t="str">
        <f t="shared" si="12"/>
        <v>fall</v>
      </c>
      <c r="M185" t="str">
        <f t="shared" si="13"/>
        <v>20대</v>
      </c>
    </row>
    <row r="186" spans="1:13">
      <c r="A186" s="3">
        <v>44147</v>
      </c>
      <c r="B186" s="4">
        <v>44147186</v>
      </c>
      <c r="C186" s="4" t="s">
        <v>5</v>
      </c>
      <c r="D186" s="5">
        <v>22</v>
      </c>
      <c r="E186" s="4" t="s">
        <v>6</v>
      </c>
      <c r="F186" t="b">
        <f>EXACT(B186,'2_SafetyData_2'!B186)</f>
        <v>1</v>
      </c>
      <c r="G186" s="4" t="s">
        <v>53</v>
      </c>
      <c r="H186" s="4" t="s">
        <v>35</v>
      </c>
      <c r="I186" s="5">
        <v>0</v>
      </c>
      <c r="J186" s="17">
        <v>1696</v>
      </c>
      <c r="K186">
        <f t="shared" si="11"/>
        <v>11</v>
      </c>
      <c r="L186" s="23" t="str">
        <f t="shared" si="12"/>
        <v>fall</v>
      </c>
      <c r="M186" t="str">
        <f t="shared" si="13"/>
        <v>20대</v>
      </c>
    </row>
    <row r="187" spans="1:13">
      <c r="A187" s="3">
        <v>44150</v>
      </c>
      <c r="B187" s="4">
        <v>44150187</v>
      </c>
      <c r="C187" s="4" t="s">
        <v>5</v>
      </c>
      <c r="D187" s="5">
        <v>40</v>
      </c>
      <c r="E187" s="4" t="s">
        <v>6</v>
      </c>
      <c r="F187" t="b">
        <f>EXACT(B187,'2_SafetyData_2'!B187)</f>
        <v>1</v>
      </c>
      <c r="G187" s="4" t="s">
        <v>19</v>
      </c>
      <c r="H187" s="4" t="s">
        <v>31</v>
      </c>
      <c r="I187" s="5">
        <v>4.5</v>
      </c>
      <c r="J187" s="17" t="s">
        <v>186</v>
      </c>
      <c r="K187">
        <f t="shared" si="11"/>
        <v>11</v>
      </c>
      <c r="L187" s="23" t="str">
        <f t="shared" si="12"/>
        <v>fall</v>
      </c>
      <c r="M187" t="str">
        <f t="shared" si="13"/>
        <v>40대</v>
      </c>
    </row>
    <row r="188" spans="1:13">
      <c r="A188" s="3">
        <v>44151</v>
      </c>
      <c r="B188" s="4">
        <v>44151188</v>
      </c>
      <c r="C188" s="4" t="s">
        <v>5</v>
      </c>
      <c r="D188" s="5">
        <v>52</v>
      </c>
      <c r="E188" s="4" t="s">
        <v>8</v>
      </c>
      <c r="F188" t="b">
        <f>EXACT(B188,'2_SafetyData_2'!B188)</f>
        <v>1</v>
      </c>
      <c r="G188" s="4" t="s">
        <v>44</v>
      </c>
      <c r="H188" s="4" t="s">
        <v>36</v>
      </c>
      <c r="I188" s="5">
        <v>0</v>
      </c>
      <c r="J188" s="17" t="s">
        <v>187</v>
      </c>
      <c r="K188">
        <f t="shared" si="11"/>
        <v>11</v>
      </c>
      <c r="L188" s="23" t="str">
        <f t="shared" si="12"/>
        <v>fall</v>
      </c>
      <c r="M188" t="str">
        <f t="shared" si="13"/>
        <v>50대</v>
      </c>
    </row>
    <row r="189" spans="1:13">
      <c r="A189" s="3">
        <v>44153</v>
      </c>
      <c r="B189" s="4">
        <v>44153189</v>
      </c>
      <c r="C189" s="4" t="s">
        <v>5</v>
      </c>
      <c r="D189" s="5">
        <v>52</v>
      </c>
      <c r="E189" s="4" t="s">
        <v>8</v>
      </c>
      <c r="F189" t="b">
        <f>EXACT(B189,'2_SafetyData_2'!B189)</f>
        <v>1</v>
      </c>
      <c r="G189" s="4" t="s">
        <v>34</v>
      </c>
      <c r="H189" s="4" t="s">
        <v>17</v>
      </c>
      <c r="I189" s="5">
        <v>0</v>
      </c>
      <c r="J189" s="17">
        <v>1643</v>
      </c>
      <c r="K189">
        <f t="shared" si="11"/>
        <v>11</v>
      </c>
      <c r="L189" s="23" t="str">
        <f t="shared" si="12"/>
        <v>fall</v>
      </c>
      <c r="M189" t="str">
        <f t="shared" si="13"/>
        <v>50대</v>
      </c>
    </row>
    <row r="190" spans="1:13">
      <c r="A190" s="3">
        <v>44154</v>
      </c>
      <c r="B190" s="4">
        <v>44154190</v>
      </c>
      <c r="C190" s="4" t="s">
        <v>5</v>
      </c>
      <c r="D190" s="5">
        <v>40</v>
      </c>
      <c r="E190" s="4" t="s">
        <v>6</v>
      </c>
      <c r="F190" t="b">
        <f>EXACT(B190,'2_SafetyData_2'!B190)</f>
        <v>1</v>
      </c>
      <c r="G190" s="4" t="s">
        <v>53</v>
      </c>
      <c r="H190" s="4" t="s">
        <v>35</v>
      </c>
      <c r="I190" s="5">
        <v>0</v>
      </c>
      <c r="J190" s="17" t="s">
        <v>188</v>
      </c>
      <c r="K190">
        <f t="shared" si="11"/>
        <v>11</v>
      </c>
      <c r="L190" s="23" t="str">
        <f t="shared" si="12"/>
        <v>fall</v>
      </c>
      <c r="M190" t="str">
        <f t="shared" si="13"/>
        <v>40대</v>
      </c>
    </row>
    <row r="191" spans="1:13">
      <c r="A191" s="3">
        <v>44155</v>
      </c>
      <c r="B191" s="4">
        <v>44155191</v>
      </c>
      <c r="C191" s="4" t="s">
        <v>7</v>
      </c>
      <c r="D191" s="5">
        <v>40</v>
      </c>
      <c r="E191" s="4" t="s">
        <v>6</v>
      </c>
      <c r="F191" t="b">
        <f>EXACT(B191,'2_SafetyData_2'!B191)</f>
        <v>1</v>
      </c>
      <c r="G191" s="4" t="s">
        <v>53</v>
      </c>
      <c r="H191" s="4" t="s">
        <v>42</v>
      </c>
      <c r="I191" s="5">
        <v>2</v>
      </c>
      <c r="J191" s="17" t="s">
        <v>189</v>
      </c>
      <c r="K191">
        <f t="shared" si="11"/>
        <v>11</v>
      </c>
      <c r="L191" s="23" t="str">
        <f t="shared" si="12"/>
        <v>fall</v>
      </c>
      <c r="M191" t="str">
        <f t="shared" si="13"/>
        <v>40대</v>
      </c>
    </row>
    <row r="192" spans="1:13">
      <c r="A192" s="3">
        <v>44157</v>
      </c>
      <c r="B192" s="4">
        <v>44157192</v>
      </c>
      <c r="C192" s="4" t="s">
        <v>7</v>
      </c>
      <c r="D192" s="5">
        <v>27</v>
      </c>
      <c r="E192" s="4" t="s">
        <v>8</v>
      </c>
      <c r="F192" t="b">
        <f>EXACT(B192,'2_SafetyData_2'!B192)</f>
        <v>1</v>
      </c>
      <c r="G192" s="4" t="s">
        <v>38</v>
      </c>
      <c r="H192" s="4" t="s">
        <v>31</v>
      </c>
      <c r="I192" s="5">
        <v>4</v>
      </c>
      <c r="J192" s="17">
        <v>1594</v>
      </c>
      <c r="K192">
        <f t="shared" si="11"/>
        <v>11</v>
      </c>
      <c r="L192" s="23" t="str">
        <f t="shared" si="12"/>
        <v>fall</v>
      </c>
      <c r="M192" t="str">
        <f t="shared" si="13"/>
        <v>20대</v>
      </c>
    </row>
    <row r="193" spans="1:13">
      <c r="A193" s="3">
        <v>44157</v>
      </c>
      <c r="B193" s="4">
        <v>44157193</v>
      </c>
      <c r="C193" s="4" t="s">
        <v>5</v>
      </c>
      <c r="D193" s="5">
        <v>40</v>
      </c>
      <c r="E193" s="4" t="s">
        <v>8</v>
      </c>
      <c r="F193" t="b">
        <f>EXACT(B193,'2_SafetyData_2'!B193)</f>
        <v>1</v>
      </c>
      <c r="G193" s="4" t="s">
        <v>53</v>
      </c>
      <c r="H193" s="4" t="s">
        <v>31</v>
      </c>
      <c r="I193" s="5">
        <v>1.5</v>
      </c>
      <c r="J193" s="17" t="s">
        <v>190</v>
      </c>
      <c r="K193">
        <f t="shared" si="11"/>
        <v>11</v>
      </c>
      <c r="L193" s="23" t="str">
        <f t="shared" si="12"/>
        <v>fall</v>
      </c>
      <c r="M193" t="str">
        <f t="shared" si="13"/>
        <v>40대</v>
      </c>
    </row>
    <row r="194" spans="1:13">
      <c r="A194" s="3">
        <v>44159</v>
      </c>
      <c r="B194" s="4">
        <v>44159194</v>
      </c>
      <c r="C194" s="4" t="s">
        <v>7</v>
      </c>
      <c r="D194" s="5">
        <v>22</v>
      </c>
      <c r="E194" s="4" t="s">
        <v>6</v>
      </c>
      <c r="F194" t="b">
        <f>EXACT(B194,'2_SafetyData_2'!B194)</f>
        <v>1</v>
      </c>
      <c r="G194" s="4" t="s">
        <v>24</v>
      </c>
      <c r="H194" s="4" t="s">
        <v>17</v>
      </c>
      <c r="I194" s="5">
        <v>0</v>
      </c>
      <c r="J194" s="17" t="s">
        <v>191</v>
      </c>
      <c r="K194">
        <f t="shared" si="11"/>
        <v>11</v>
      </c>
      <c r="L194" s="23" t="str">
        <f t="shared" si="12"/>
        <v>fall</v>
      </c>
      <c r="M194" t="str">
        <f t="shared" si="13"/>
        <v>20대</v>
      </c>
    </row>
    <row r="195" spans="1:13">
      <c r="A195" s="3">
        <v>44160</v>
      </c>
      <c r="B195" s="4">
        <v>44160195</v>
      </c>
      <c r="C195" s="4" t="s">
        <v>7</v>
      </c>
      <c r="D195" s="5">
        <v>27</v>
      </c>
      <c r="E195" s="4" t="s">
        <v>8</v>
      </c>
      <c r="F195" t="b">
        <f>EXACT(B195,'2_SafetyData_2'!B195)</f>
        <v>1</v>
      </c>
      <c r="G195" s="4" t="s">
        <v>13</v>
      </c>
      <c r="H195" s="4" t="s">
        <v>42</v>
      </c>
      <c r="I195" s="5">
        <v>5</v>
      </c>
      <c r="J195" s="17" t="s">
        <v>192</v>
      </c>
      <c r="K195">
        <f t="shared" ref="K195:K258" si="14">MONTH(A195)</f>
        <v>11</v>
      </c>
      <c r="L195" s="23" t="str">
        <f t="shared" ref="L195:L258" si="15">IF(OR(K195&lt;=2, K195&gt;=12),"winter", IF(AND(K195&gt;=3,K195&lt;=5),"spring",IF(AND(K195&gt;=6,K195&lt;=8),"summer",IF(AND(K195&gt;=9, K195&lt;=11),"fall",0))))</f>
        <v>fall</v>
      </c>
      <c r="M195" t="str">
        <f t="shared" ref="M195:M258" si="16">IF(D195&lt;20, "10대", IF(AND(D195&gt;=20, D195&lt;30), "20대", IF(AND(D195&gt;=30, D195&lt;40), "30대", IF(AND(D195&gt;=40, D195&lt;50), "40대", "50대"))))</f>
        <v>20대</v>
      </c>
    </row>
    <row r="196" spans="1:13">
      <c r="A196" s="3">
        <v>44164</v>
      </c>
      <c r="B196" s="4">
        <v>44164196</v>
      </c>
      <c r="C196" s="4" t="s">
        <v>5</v>
      </c>
      <c r="D196" s="5">
        <v>40</v>
      </c>
      <c r="E196" s="4" t="s">
        <v>8</v>
      </c>
      <c r="F196" t="b">
        <f>EXACT(B196,'2_SafetyData_2'!B196)</f>
        <v>1</v>
      </c>
      <c r="G196" s="4" t="s">
        <v>34</v>
      </c>
      <c r="H196" s="4" t="s">
        <v>29</v>
      </c>
      <c r="I196" s="5">
        <v>0</v>
      </c>
      <c r="J196" s="17" t="s">
        <v>193</v>
      </c>
      <c r="K196">
        <f t="shared" si="14"/>
        <v>11</v>
      </c>
      <c r="L196" s="23" t="str">
        <f t="shared" si="15"/>
        <v>fall</v>
      </c>
      <c r="M196" t="str">
        <f t="shared" si="16"/>
        <v>40대</v>
      </c>
    </row>
    <row r="197" spans="1:13">
      <c r="A197" s="3">
        <v>44165</v>
      </c>
      <c r="B197" s="4">
        <v>44165197</v>
      </c>
      <c r="C197" s="4" t="s">
        <v>5</v>
      </c>
      <c r="D197" s="5">
        <v>27</v>
      </c>
      <c r="E197" s="4" t="s">
        <v>8</v>
      </c>
      <c r="F197" t="b">
        <f>EXACT(B197,'2_SafetyData_2'!B197)</f>
        <v>1</v>
      </c>
      <c r="G197" s="4" t="s">
        <v>19</v>
      </c>
      <c r="H197" s="4" t="s">
        <v>17</v>
      </c>
      <c r="I197" s="5">
        <v>2.5</v>
      </c>
      <c r="J197" s="17" t="s">
        <v>194</v>
      </c>
      <c r="K197">
        <f t="shared" si="14"/>
        <v>11</v>
      </c>
      <c r="L197" s="23" t="str">
        <f t="shared" si="15"/>
        <v>fall</v>
      </c>
      <c r="M197" t="str">
        <f t="shared" si="16"/>
        <v>20대</v>
      </c>
    </row>
    <row r="198" spans="1:13">
      <c r="A198" s="3">
        <v>44165</v>
      </c>
      <c r="B198" s="4">
        <v>44165198</v>
      </c>
      <c r="C198" s="4" t="s">
        <v>5</v>
      </c>
      <c r="D198" s="5">
        <v>27</v>
      </c>
      <c r="E198" s="4" t="s">
        <v>8</v>
      </c>
      <c r="F198" t="b">
        <f>EXACT(B198,'2_SafetyData_2'!B198)</f>
        <v>1</v>
      </c>
      <c r="G198" s="4" t="s">
        <v>53</v>
      </c>
      <c r="H198" s="4" t="s">
        <v>14</v>
      </c>
      <c r="I198" s="5">
        <v>1</v>
      </c>
      <c r="J198" s="17">
        <v>1449</v>
      </c>
      <c r="K198">
        <f t="shared" si="14"/>
        <v>11</v>
      </c>
      <c r="L198" s="23" t="str">
        <f t="shared" si="15"/>
        <v>fall</v>
      </c>
      <c r="M198" t="str">
        <f t="shared" si="16"/>
        <v>20대</v>
      </c>
    </row>
    <row r="199" spans="1:13">
      <c r="A199" s="3">
        <v>44166</v>
      </c>
      <c r="B199" s="4">
        <v>44166199</v>
      </c>
      <c r="C199" s="4" t="s">
        <v>5</v>
      </c>
      <c r="D199" s="5">
        <v>27</v>
      </c>
      <c r="E199" s="4" t="s">
        <v>6</v>
      </c>
      <c r="F199" t="b">
        <f>EXACT(B199,'2_SafetyData_2'!B199)</f>
        <v>1</v>
      </c>
      <c r="G199" s="4" t="s">
        <v>22</v>
      </c>
      <c r="H199" s="4" t="s">
        <v>29</v>
      </c>
      <c r="I199" s="5">
        <v>0</v>
      </c>
      <c r="J199" s="17" t="s">
        <v>195</v>
      </c>
      <c r="K199">
        <f t="shared" si="14"/>
        <v>12</v>
      </c>
      <c r="L199" s="23" t="str">
        <f t="shared" si="15"/>
        <v>winter</v>
      </c>
      <c r="M199" t="str">
        <f t="shared" si="16"/>
        <v>20대</v>
      </c>
    </row>
    <row r="200" spans="1:13">
      <c r="A200" s="3">
        <v>44168</v>
      </c>
      <c r="B200" s="4">
        <v>44168200</v>
      </c>
      <c r="C200" s="4" t="s">
        <v>5</v>
      </c>
      <c r="D200" s="5">
        <v>52</v>
      </c>
      <c r="E200" s="4" t="s">
        <v>8</v>
      </c>
      <c r="F200" t="b">
        <f>EXACT(B200,'2_SafetyData_2'!B200)</f>
        <v>1</v>
      </c>
      <c r="G200" s="4" t="s">
        <v>19</v>
      </c>
      <c r="H200" s="4" t="s">
        <v>29</v>
      </c>
      <c r="I200" s="5">
        <v>0</v>
      </c>
      <c r="J200" s="17" t="s">
        <v>196</v>
      </c>
      <c r="K200">
        <f t="shared" si="14"/>
        <v>12</v>
      </c>
      <c r="L200" s="23" t="str">
        <f t="shared" si="15"/>
        <v>winter</v>
      </c>
      <c r="M200" t="str">
        <f t="shared" si="16"/>
        <v>50대</v>
      </c>
    </row>
    <row r="201" spans="1:13">
      <c r="A201" s="3">
        <v>44169</v>
      </c>
      <c r="B201" s="4">
        <v>44169201</v>
      </c>
      <c r="C201" s="4" t="s">
        <v>7</v>
      </c>
      <c r="D201" s="5">
        <v>28</v>
      </c>
      <c r="E201" s="4" t="s">
        <v>6</v>
      </c>
      <c r="F201" t="b">
        <f>EXACT(B201,'2_SafetyData_2'!B201)</f>
        <v>1</v>
      </c>
      <c r="G201" s="4" t="s">
        <v>22</v>
      </c>
      <c r="H201" s="4" t="s">
        <v>42</v>
      </c>
      <c r="I201" s="5">
        <v>3.5</v>
      </c>
      <c r="J201" s="17">
        <v>1424</v>
      </c>
      <c r="K201">
        <f t="shared" si="14"/>
        <v>12</v>
      </c>
      <c r="L201" s="23" t="str">
        <f t="shared" si="15"/>
        <v>winter</v>
      </c>
      <c r="M201" t="str">
        <f t="shared" si="16"/>
        <v>20대</v>
      </c>
    </row>
    <row r="202" spans="1:13">
      <c r="A202" s="3">
        <v>44169</v>
      </c>
      <c r="B202" s="4">
        <v>44169202</v>
      </c>
      <c r="C202" s="4" t="s">
        <v>5</v>
      </c>
      <c r="D202" s="5">
        <v>28</v>
      </c>
      <c r="E202" s="4" t="s">
        <v>6</v>
      </c>
      <c r="F202" t="b">
        <f>EXACT(B202,'2_SafetyData_2'!B202)</f>
        <v>1</v>
      </c>
      <c r="G202" s="4" t="s">
        <v>19</v>
      </c>
      <c r="H202" s="4" t="s">
        <v>17</v>
      </c>
      <c r="I202" s="5">
        <v>4</v>
      </c>
      <c r="J202" s="17">
        <v>1392</v>
      </c>
      <c r="K202">
        <f t="shared" si="14"/>
        <v>12</v>
      </c>
      <c r="L202" s="23" t="str">
        <f t="shared" si="15"/>
        <v>winter</v>
      </c>
      <c r="M202" t="str">
        <f t="shared" si="16"/>
        <v>20대</v>
      </c>
    </row>
    <row r="203" spans="1:13">
      <c r="A203" s="3">
        <v>44169</v>
      </c>
      <c r="B203" s="4">
        <v>44169203</v>
      </c>
      <c r="C203" s="4" t="s">
        <v>5</v>
      </c>
      <c r="D203" s="5">
        <v>28</v>
      </c>
      <c r="E203" s="4" t="s">
        <v>6</v>
      </c>
      <c r="F203" t="b">
        <f>EXACT(B203,'2_SafetyData_2'!B203)</f>
        <v>1</v>
      </c>
      <c r="G203" s="4" t="s">
        <v>24</v>
      </c>
      <c r="H203" s="4" t="s">
        <v>20</v>
      </c>
      <c r="I203" s="5">
        <v>0</v>
      </c>
      <c r="J203" s="17" t="s">
        <v>197</v>
      </c>
      <c r="K203">
        <f t="shared" si="14"/>
        <v>12</v>
      </c>
      <c r="L203" s="23" t="str">
        <f t="shared" si="15"/>
        <v>winter</v>
      </c>
      <c r="M203" t="str">
        <f t="shared" si="16"/>
        <v>20대</v>
      </c>
    </row>
    <row r="204" spans="1:13">
      <c r="A204" s="3">
        <v>44171</v>
      </c>
      <c r="B204" s="4">
        <v>44171204</v>
      </c>
      <c r="C204" s="4" t="s">
        <v>5</v>
      </c>
      <c r="D204" s="5">
        <v>22</v>
      </c>
      <c r="E204" s="4" t="s">
        <v>6</v>
      </c>
      <c r="F204" t="b">
        <f>EXACT(B204,'2_SafetyData_2'!B204)</f>
        <v>1</v>
      </c>
      <c r="G204" s="4" t="s">
        <v>27</v>
      </c>
      <c r="H204" s="4" t="s">
        <v>20</v>
      </c>
      <c r="I204" s="5">
        <v>1</v>
      </c>
      <c r="J204" s="17" t="s">
        <v>198</v>
      </c>
      <c r="K204">
        <f t="shared" si="14"/>
        <v>12</v>
      </c>
      <c r="L204" s="23" t="str">
        <f t="shared" si="15"/>
        <v>winter</v>
      </c>
      <c r="M204" t="str">
        <f t="shared" si="16"/>
        <v>20대</v>
      </c>
    </row>
    <row r="205" spans="1:13">
      <c r="A205" s="3">
        <v>44173</v>
      </c>
      <c r="B205" s="4">
        <v>44173205</v>
      </c>
      <c r="C205" s="4" t="s">
        <v>5</v>
      </c>
      <c r="D205" s="5">
        <v>52</v>
      </c>
      <c r="E205" s="4" t="s">
        <v>8</v>
      </c>
      <c r="F205" t="b">
        <f>EXACT(B205,'2_SafetyData_2'!B205)</f>
        <v>1</v>
      </c>
      <c r="G205" s="4" t="s">
        <v>38</v>
      </c>
      <c r="H205" s="4" t="s">
        <v>14</v>
      </c>
      <c r="I205" s="5">
        <v>0</v>
      </c>
      <c r="J205" s="17">
        <v>1277</v>
      </c>
      <c r="K205">
        <f t="shared" si="14"/>
        <v>12</v>
      </c>
      <c r="L205" s="23" t="str">
        <f t="shared" si="15"/>
        <v>winter</v>
      </c>
      <c r="M205" t="str">
        <f t="shared" si="16"/>
        <v>50대</v>
      </c>
    </row>
    <row r="206" spans="1:13">
      <c r="A206" s="3">
        <v>44173</v>
      </c>
      <c r="B206" s="4">
        <v>44173206</v>
      </c>
      <c r="C206" s="4" t="s">
        <v>5</v>
      </c>
      <c r="D206" s="5">
        <v>22</v>
      </c>
      <c r="E206" s="4" t="s">
        <v>6</v>
      </c>
      <c r="F206" t="b">
        <f>EXACT(B206,'2_SafetyData_2'!B206)</f>
        <v>1</v>
      </c>
      <c r="G206" s="4" t="s">
        <v>53</v>
      </c>
      <c r="H206" s="4" t="s">
        <v>14</v>
      </c>
      <c r="I206" s="5">
        <v>1.5</v>
      </c>
      <c r="J206" s="17" t="s">
        <v>199</v>
      </c>
      <c r="K206">
        <f t="shared" si="14"/>
        <v>12</v>
      </c>
      <c r="L206" s="23" t="str">
        <f t="shared" si="15"/>
        <v>winter</v>
      </c>
      <c r="M206" t="str">
        <f t="shared" si="16"/>
        <v>20대</v>
      </c>
    </row>
    <row r="207" spans="1:13">
      <c r="A207" s="3">
        <v>44174</v>
      </c>
      <c r="B207" s="4">
        <v>44174207</v>
      </c>
      <c r="C207" s="4" t="s">
        <v>5</v>
      </c>
      <c r="D207" s="5">
        <v>22</v>
      </c>
      <c r="E207" s="4" t="s">
        <v>6</v>
      </c>
      <c r="F207" t="b">
        <f>EXACT(B207,'2_SafetyData_2'!B207)</f>
        <v>1</v>
      </c>
      <c r="G207" s="4" t="s">
        <v>48</v>
      </c>
      <c r="H207" s="4" t="s">
        <v>42</v>
      </c>
      <c r="I207" s="5">
        <v>1.5</v>
      </c>
      <c r="J207" s="17" t="s">
        <v>200</v>
      </c>
      <c r="K207">
        <f t="shared" si="14"/>
        <v>12</v>
      </c>
      <c r="L207" s="23" t="str">
        <f t="shared" si="15"/>
        <v>winter</v>
      </c>
      <c r="M207" t="str">
        <f t="shared" si="16"/>
        <v>20대</v>
      </c>
    </row>
    <row r="208" spans="1:13">
      <c r="A208" s="3">
        <v>44175</v>
      </c>
      <c r="B208" s="4">
        <v>44175208</v>
      </c>
      <c r="C208" s="4" t="s">
        <v>5</v>
      </c>
      <c r="D208" s="5">
        <v>22</v>
      </c>
      <c r="E208" s="4" t="s">
        <v>8</v>
      </c>
      <c r="F208" t="b">
        <f>EXACT(B208,'2_SafetyData_2'!B208)</f>
        <v>1</v>
      </c>
      <c r="G208" s="4" t="s">
        <v>24</v>
      </c>
      <c r="H208" s="4" t="s">
        <v>25</v>
      </c>
      <c r="I208" s="5">
        <v>1.5</v>
      </c>
      <c r="J208" s="17" t="s">
        <v>201</v>
      </c>
      <c r="K208">
        <f t="shared" si="14"/>
        <v>12</v>
      </c>
      <c r="L208" s="23" t="str">
        <f t="shared" si="15"/>
        <v>winter</v>
      </c>
      <c r="M208" t="str">
        <f t="shared" si="16"/>
        <v>20대</v>
      </c>
    </row>
    <row r="209" spans="1:13">
      <c r="A209" s="3">
        <v>44176</v>
      </c>
      <c r="B209" s="4">
        <v>44176209</v>
      </c>
      <c r="C209" s="4" t="s">
        <v>5</v>
      </c>
      <c r="D209" s="5">
        <v>22</v>
      </c>
      <c r="E209" s="4" t="s">
        <v>6</v>
      </c>
      <c r="F209" t="b">
        <f>EXACT(B209,'2_SafetyData_2'!B209)</f>
        <v>1</v>
      </c>
      <c r="G209" s="4" t="s">
        <v>40</v>
      </c>
      <c r="H209" s="4" t="s">
        <v>14</v>
      </c>
      <c r="I209" s="5">
        <v>0</v>
      </c>
      <c r="J209" s="17" t="s">
        <v>202</v>
      </c>
      <c r="K209">
        <f t="shared" si="14"/>
        <v>12</v>
      </c>
      <c r="L209" s="23" t="str">
        <f t="shared" si="15"/>
        <v>winter</v>
      </c>
      <c r="M209" t="str">
        <f t="shared" si="16"/>
        <v>20대</v>
      </c>
    </row>
    <row r="210" spans="1:13">
      <c r="A210" s="3">
        <v>44177</v>
      </c>
      <c r="B210" s="4">
        <v>44177210</v>
      </c>
      <c r="C210" s="4" t="s">
        <v>5</v>
      </c>
      <c r="D210" s="5">
        <v>52</v>
      </c>
      <c r="E210" s="4" t="s">
        <v>6</v>
      </c>
      <c r="F210" t="b">
        <f>EXACT(B210,'2_SafetyData_2'!B210)</f>
        <v>1</v>
      </c>
      <c r="G210" s="4" t="s">
        <v>13</v>
      </c>
      <c r="H210" s="4" t="s">
        <v>36</v>
      </c>
      <c r="I210" s="5">
        <v>3.5</v>
      </c>
      <c r="J210" s="17" t="s">
        <v>203</v>
      </c>
      <c r="K210">
        <f t="shared" si="14"/>
        <v>12</v>
      </c>
      <c r="L210" s="23" t="str">
        <f t="shared" si="15"/>
        <v>winter</v>
      </c>
      <c r="M210" t="str">
        <f t="shared" si="16"/>
        <v>50대</v>
      </c>
    </row>
    <row r="211" spans="1:13">
      <c r="A211" s="3">
        <v>44181</v>
      </c>
      <c r="B211" s="4">
        <v>44181211</v>
      </c>
      <c r="C211" s="4" t="s">
        <v>5</v>
      </c>
      <c r="D211" s="5">
        <v>40</v>
      </c>
      <c r="E211" s="4" t="s">
        <v>6</v>
      </c>
      <c r="F211" t="b">
        <f>EXACT(B211,'2_SafetyData_2'!B211)</f>
        <v>1</v>
      </c>
      <c r="G211" s="4" t="s">
        <v>44</v>
      </c>
      <c r="H211" s="4" t="s">
        <v>25</v>
      </c>
      <c r="I211" s="5">
        <v>4</v>
      </c>
      <c r="J211" s="17" t="s">
        <v>204</v>
      </c>
      <c r="K211">
        <f t="shared" si="14"/>
        <v>12</v>
      </c>
      <c r="L211" s="23" t="str">
        <f t="shared" si="15"/>
        <v>winter</v>
      </c>
      <c r="M211" t="str">
        <f t="shared" si="16"/>
        <v>40대</v>
      </c>
    </row>
    <row r="212" spans="1:13">
      <c r="A212" s="3">
        <v>44183</v>
      </c>
      <c r="B212" s="4">
        <v>44183212</v>
      </c>
      <c r="C212" s="4" t="s">
        <v>5</v>
      </c>
      <c r="D212" s="5">
        <v>41</v>
      </c>
      <c r="E212" s="4" t="s">
        <v>6</v>
      </c>
      <c r="F212" t="b">
        <f>EXACT(B212,'2_SafetyData_2'!B212)</f>
        <v>1</v>
      </c>
      <c r="G212" s="4" t="s">
        <v>22</v>
      </c>
      <c r="H212" s="4" t="s">
        <v>20</v>
      </c>
      <c r="I212" s="5">
        <v>4</v>
      </c>
      <c r="J212" s="17" t="s">
        <v>205</v>
      </c>
      <c r="K212">
        <f t="shared" si="14"/>
        <v>12</v>
      </c>
      <c r="L212" s="23" t="str">
        <f t="shared" si="15"/>
        <v>winter</v>
      </c>
      <c r="M212" t="str">
        <f t="shared" si="16"/>
        <v>40대</v>
      </c>
    </row>
    <row r="213" spans="1:13">
      <c r="A213" s="3">
        <v>44188</v>
      </c>
      <c r="B213" s="4">
        <v>44188213</v>
      </c>
      <c r="C213" s="4" t="s">
        <v>5</v>
      </c>
      <c r="D213" s="5">
        <v>28</v>
      </c>
      <c r="E213" s="4" t="s">
        <v>6</v>
      </c>
      <c r="F213" t="b">
        <f>EXACT(B213,'2_SafetyData_2'!B213)</f>
        <v>1</v>
      </c>
      <c r="G213" s="4" t="s">
        <v>19</v>
      </c>
      <c r="H213" s="4" t="s">
        <v>17</v>
      </c>
      <c r="I213" s="5">
        <v>1.5</v>
      </c>
      <c r="J213" s="17" t="s">
        <v>206</v>
      </c>
      <c r="K213">
        <f t="shared" si="14"/>
        <v>12</v>
      </c>
      <c r="L213" s="23" t="str">
        <f t="shared" si="15"/>
        <v>winter</v>
      </c>
      <c r="M213" t="str">
        <f t="shared" si="16"/>
        <v>20대</v>
      </c>
    </row>
    <row r="214" spans="1:13">
      <c r="A214" s="3">
        <v>44188</v>
      </c>
      <c r="B214" s="4">
        <v>44188214</v>
      </c>
      <c r="C214" s="4" t="s">
        <v>5</v>
      </c>
      <c r="D214" s="5">
        <v>22</v>
      </c>
      <c r="E214" s="4" t="s">
        <v>6</v>
      </c>
      <c r="F214" t="b">
        <f>EXACT(B214,'2_SafetyData_2'!B214)</f>
        <v>1</v>
      </c>
      <c r="G214" s="4" t="s">
        <v>44</v>
      </c>
      <c r="H214" s="4" t="s">
        <v>35</v>
      </c>
      <c r="I214" s="5">
        <v>0</v>
      </c>
      <c r="J214" s="17">
        <v>1174</v>
      </c>
      <c r="K214">
        <f t="shared" si="14"/>
        <v>12</v>
      </c>
      <c r="L214" s="23" t="str">
        <f t="shared" si="15"/>
        <v>winter</v>
      </c>
      <c r="M214" t="str">
        <f t="shared" si="16"/>
        <v>20대</v>
      </c>
    </row>
    <row r="215" spans="1:13">
      <c r="A215" s="3">
        <v>44189</v>
      </c>
      <c r="B215" s="4">
        <v>44189215</v>
      </c>
      <c r="C215" s="4" t="s">
        <v>5</v>
      </c>
      <c r="D215" s="5">
        <v>28</v>
      </c>
      <c r="E215" s="4" t="s">
        <v>6</v>
      </c>
      <c r="F215" t="b">
        <f>EXACT(B215,'2_SafetyData_2'!B215)</f>
        <v>1</v>
      </c>
      <c r="G215" s="4" t="s">
        <v>24</v>
      </c>
      <c r="H215" s="4" t="s">
        <v>31</v>
      </c>
      <c r="I215" s="5">
        <v>1</v>
      </c>
      <c r="J215" s="17" t="s">
        <v>207</v>
      </c>
      <c r="K215">
        <f t="shared" si="14"/>
        <v>12</v>
      </c>
      <c r="L215" s="23" t="str">
        <f t="shared" si="15"/>
        <v>winter</v>
      </c>
      <c r="M215" t="str">
        <f t="shared" si="16"/>
        <v>20대</v>
      </c>
    </row>
    <row r="216" spans="1:13">
      <c r="A216" s="3">
        <v>44190</v>
      </c>
      <c r="B216" s="4">
        <v>44190216</v>
      </c>
      <c r="C216" s="4" t="s">
        <v>5</v>
      </c>
      <c r="D216" s="5">
        <v>28</v>
      </c>
      <c r="E216" s="4" t="s">
        <v>6</v>
      </c>
      <c r="F216" t="b">
        <f>EXACT(B216,'2_SafetyData_2'!B216)</f>
        <v>1</v>
      </c>
      <c r="G216" s="4" t="s">
        <v>53</v>
      </c>
      <c r="H216" s="4" t="s">
        <v>42</v>
      </c>
      <c r="I216" s="5">
        <v>0</v>
      </c>
      <c r="J216" s="17" t="s">
        <v>208</v>
      </c>
      <c r="K216">
        <f t="shared" si="14"/>
        <v>12</v>
      </c>
      <c r="L216" s="23" t="str">
        <f t="shared" si="15"/>
        <v>winter</v>
      </c>
      <c r="M216" t="str">
        <f t="shared" si="16"/>
        <v>20대</v>
      </c>
    </row>
    <row r="217" spans="1:13">
      <c r="A217" s="3">
        <v>44190</v>
      </c>
      <c r="B217" s="4">
        <v>44190217</v>
      </c>
      <c r="C217" s="4" t="s">
        <v>5</v>
      </c>
      <c r="D217" s="5">
        <v>41</v>
      </c>
      <c r="E217" s="4" t="s">
        <v>6</v>
      </c>
      <c r="F217" t="b">
        <f>EXACT(B217,'2_SafetyData_2'!B217)</f>
        <v>1</v>
      </c>
      <c r="G217" s="4" t="s">
        <v>16</v>
      </c>
      <c r="H217" s="4" t="s">
        <v>31</v>
      </c>
      <c r="I217" s="5">
        <v>3.5</v>
      </c>
      <c r="J217" s="17" t="s">
        <v>209</v>
      </c>
      <c r="K217">
        <f t="shared" si="14"/>
        <v>12</v>
      </c>
      <c r="L217" s="23" t="str">
        <f t="shared" si="15"/>
        <v>winter</v>
      </c>
      <c r="M217" t="str">
        <f t="shared" si="16"/>
        <v>40대</v>
      </c>
    </row>
    <row r="218" spans="1:13">
      <c r="A218" s="3">
        <v>44192</v>
      </c>
      <c r="B218" s="4">
        <v>44192218</v>
      </c>
      <c r="C218" s="4" t="s">
        <v>5</v>
      </c>
      <c r="D218" s="5">
        <v>28</v>
      </c>
      <c r="E218" s="4" t="s">
        <v>8</v>
      </c>
      <c r="F218" t="b">
        <f>EXACT(B218,'2_SafetyData_2'!B218)</f>
        <v>1</v>
      </c>
      <c r="G218" s="4" t="s">
        <v>38</v>
      </c>
      <c r="H218" s="4" t="s">
        <v>36</v>
      </c>
      <c r="I218" s="5">
        <v>4.5</v>
      </c>
      <c r="J218" s="17" t="s">
        <v>210</v>
      </c>
      <c r="K218">
        <f t="shared" si="14"/>
        <v>12</v>
      </c>
      <c r="L218" s="23" t="str">
        <f t="shared" si="15"/>
        <v>winter</v>
      </c>
      <c r="M218" t="str">
        <f t="shared" si="16"/>
        <v>20대</v>
      </c>
    </row>
    <row r="219" spans="1:13">
      <c r="A219" s="3">
        <v>44192</v>
      </c>
      <c r="B219" s="4">
        <v>44192219</v>
      </c>
      <c r="C219" s="4" t="s">
        <v>5</v>
      </c>
      <c r="D219" s="5">
        <v>28</v>
      </c>
      <c r="E219" s="4" t="s">
        <v>8</v>
      </c>
      <c r="F219" t="b">
        <f>EXACT(B219,'2_SafetyData_2'!B219)</f>
        <v>1</v>
      </c>
      <c r="G219" s="4" t="s">
        <v>38</v>
      </c>
      <c r="H219" s="4" t="s">
        <v>17</v>
      </c>
      <c r="I219" s="5">
        <v>0</v>
      </c>
      <c r="J219" s="17" t="s">
        <v>211</v>
      </c>
      <c r="K219">
        <f t="shared" si="14"/>
        <v>12</v>
      </c>
      <c r="L219" s="23" t="str">
        <f t="shared" si="15"/>
        <v>winter</v>
      </c>
      <c r="M219" t="str">
        <f t="shared" si="16"/>
        <v>20대</v>
      </c>
    </row>
    <row r="220" spans="1:13">
      <c r="A220" s="3">
        <v>44195</v>
      </c>
      <c r="B220" s="4">
        <v>44195220</v>
      </c>
      <c r="C220" s="4" t="s">
        <v>5</v>
      </c>
      <c r="D220" s="5">
        <v>22</v>
      </c>
      <c r="E220" s="4" t="s">
        <v>8</v>
      </c>
      <c r="F220" t="b">
        <f>EXACT(B220,'2_SafetyData_2'!B220)</f>
        <v>1</v>
      </c>
      <c r="G220" s="4" t="s">
        <v>48</v>
      </c>
      <c r="H220" s="4" t="s">
        <v>29</v>
      </c>
      <c r="I220" s="5">
        <v>0</v>
      </c>
      <c r="J220" s="17" t="s">
        <v>212</v>
      </c>
      <c r="K220">
        <f t="shared" si="14"/>
        <v>12</v>
      </c>
      <c r="L220" s="23" t="str">
        <f t="shared" si="15"/>
        <v>winter</v>
      </c>
      <c r="M220" t="str">
        <f t="shared" si="16"/>
        <v>20대</v>
      </c>
    </row>
    <row r="221" spans="1:13">
      <c r="A221" s="3">
        <v>44195</v>
      </c>
      <c r="B221" s="4">
        <v>44195221</v>
      </c>
      <c r="C221" s="4" t="s">
        <v>5</v>
      </c>
      <c r="D221" s="5">
        <v>52</v>
      </c>
      <c r="E221" s="4" t="s">
        <v>6</v>
      </c>
      <c r="F221" t="b">
        <f>EXACT(B221,'2_SafetyData_2'!B221)</f>
        <v>1</v>
      </c>
      <c r="G221" s="4" t="s">
        <v>34</v>
      </c>
      <c r="H221" s="4" t="s">
        <v>29</v>
      </c>
      <c r="I221" s="5">
        <v>5</v>
      </c>
      <c r="J221" s="17" t="s">
        <v>213</v>
      </c>
      <c r="K221">
        <f t="shared" si="14"/>
        <v>12</v>
      </c>
      <c r="L221" s="23" t="str">
        <f t="shared" si="15"/>
        <v>winter</v>
      </c>
      <c r="M221" t="str">
        <f t="shared" si="16"/>
        <v>50대</v>
      </c>
    </row>
    <row r="222" spans="1:13">
      <c r="A222" s="3">
        <v>44196</v>
      </c>
      <c r="B222" s="4">
        <v>44196222</v>
      </c>
      <c r="C222" s="4" t="s">
        <v>5</v>
      </c>
      <c r="D222" s="5">
        <v>29</v>
      </c>
      <c r="E222" s="4" t="s">
        <v>8</v>
      </c>
      <c r="F222" t="b">
        <f>EXACT(B222,'2_SafetyData_2'!B222)</f>
        <v>1</v>
      </c>
      <c r="G222" s="4" t="s">
        <v>44</v>
      </c>
      <c r="H222" s="4" t="s">
        <v>17</v>
      </c>
      <c r="I222" s="5">
        <v>0.5</v>
      </c>
      <c r="J222" s="17" t="s">
        <v>214</v>
      </c>
      <c r="K222">
        <f t="shared" si="14"/>
        <v>12</v>
      </c>
      <c r="L222" s="23" t="str">
        <f t="shared" si="15"/>
        <v>winter</v>
      </c>
      <c r="M222" t="str">
        <f t="shared" si="16"/>
        <v>20대</v>
      </c>
    </row>
    <row r="223" spans="1:13">
      <c r="A223" s="3">
        <v>44199</v>
      </c>
      <c r="B223" s="4">
        <v>44199223</v>
      </c>
      <c r="C223" s="4" t="s">
        <v>7</v>
      </c>
      <c r="D223" s="5">
        <v>29</v>
      </c>
      <c r="E223" s="4" t="s">
        <v>6</v>
      </c>
      <c r="F223" t="b">
        <f>EXACT(B223,'2_SafetyData_2'!B223)</f>
        <v>1</v>
      </c>
      <c r="G223" s="4" t="s">
        <v>53</v>
      </c>
      <c r="H223" s="4" t="s">
        <v>17</v>
      </c>
      <c r="I223" s="5">
        <v>0</v>
      </c>
      <c r="J223" s="17">
        <v>1045</v>
      </c>
      <c r="K223">
        <f t="shared" si="14"/>
        <v>1</v>
      </c>
      <c r="L223" s="23" t="str">
        <f t="shared" si="15"/>
        <v>winter</v>
      </c>
      <c r="M223" t="str">
        <f t="shared" si="16"/>
        <v>20대</v>
      </c>
    </row>
    <row r="224" spans="1:13">
      <c r="A224" s="3">
        <v>44199</v>
      </c>
      <c r="B224" s="4">
        <v>44199224</v>
      </c>
      <c r="C224" s="4" t="s">
        <v>7</v>
      </c>
      <c r="D224" s="5">
        <v>53</v>
      </c>
      <c r="E224" s="4" t="s">
        <v>6</v>
      </c>
      <c r="F224" t="b">
        <f>EXACT(B224,'2_SafetyData_2'!B224)</f>
        <v>1</v>
      </c>
      <c r="G224" s="4" t="s">
        <v>44</v>
      </c>
      <c r="H224" s="4" t="s">
        <v>17</v>
      </c>
      <c r="I224" s="5">
        <v>0</v>
      </c>
      <c r="J224" s="17" t="s">
        <v>215</v>
      </c>
      <c r="K224">
        <f t="shared" si="14"/>
        <v>1</v>
      </c>
      <c r="L224" s="23" t="str">
        <f t="shared" si="15"/>
        <v>winter</v>
      </c>
      <c r="M224" t="str">
        <f t="shared" si="16"/>
        <v>50대</v>
      </c>
    </row>
    <row r="225" spans="1:13">
      <c r="A225" s="3">
        <v>44202</v>
      </c>
      <c r="B225" s="4">
        <v>44202225</v>
      </c>
      <c r="C225" s="4" t="s">
        <v>5</v>
      </c>
      <c r="D225" s="5">
        <v>41</v>
      </c>
      <c r="E225" s="4" t="s">
        <v>8</v>
      </c>
      <c r="F225" t="b">
        <f>EXACT(B225,'2_SafetyData_2'!B225)</f>
        <v>1</v>
      </c>
      <c r="G225" s="4" t="s">
        <v>19</v>
      </c>
      <c r="H225" s="4" t="s">
        <v>14</v>
      </c>
      <c r="I225" s="5">
        <v>1.5</v>
      </c>
      <c r="J225" s="17">
        <v>998</v>
      </c>
      <c r="K225">
        <f t="shared" si="14"/>
        <v>1</v>
      </c>
      <c r="L225" s="23" t="str">
        <f t="shared" si="15"/>
        <v>winter</v>
      </c>
      <c r="M225" t="str">
        <f t="shared" si="16"/>
        <v>40대</v>
      </c>
    </row>
    <row r="226" spans="1:13">
      <c r="A226" s="3">
        <v>44203</v>
      </c>
      <c r="B226" s="4">
        <v>44203226</v>
      </c>
      <c r="C226" s="4" t="s">
        <v>5</v>
      </c>
      <c r="D226" s="5">
        <v>41</v>
      </c>
      <c r="E226" s="4" t="s">
        <v>6</v>
      </c>
      <c r="F226" t="b">
        <f>EXACT(B226,'2_SafetyData_2'!B226)</f>
        <v>1</v>
      </c>
      <c r="G226" s="4" t="s">
        <v>40</v>
      </c>
      <c r="H226" s="4" t="s">
        <v>29</v>
      </c>
      <c r="I226" s="5">
        <v>1.5</v>
      </c>
      <c r="J226" s="17" t="s">
        <v>216</v>
      </c>
      <c r="K226">
        <f t="shared" si="14"/>
        <v>1</v>
      </c>
      <c r="L226" s="23" t="str">
        <f t="shared" si="15"/>
        <v>winter</v>
      </c>
      <c r="M226" t="str">
        <f t="shared" si="16"/>
        <v>40대</v>
      </c>
    </row>
    <row r="227" spans="1:13">
      <c r="A227" s="3">
        <v>44204</v>
      </c>
      <c r="B227" s="4">
        <v>44204227</v>
      </c>
      <c r="C227" s="4" t="s">
        <v>5</v>
      </c>
      <c r="D227" s="5">
        <v>41</v>
      </c>
      <c r="E227" s="4" t="s">
        <v>6</v>
      </c>
      <c r="F227" t="b">
        <f>EXACT(B227,'2_SafetyData_2'!B227)</f>
        <v>1</v>
      </c>
      <c r="G227" s="4" t="s">
        <v>53</v>
      </c>
      <c r="H227" s="4" t="s">
        <v>14</v>
      </c>
      <c r="I227" s="5">
        <v>0</v>
      </c>
      <c r="J227" s="17" t="s">
        <v>217</v>
      </c>
      <c r="K227">
        <f t="shared" si="14"/>
        <v>1</v>
      </c>
      <c r="L227" s="23" t="str">
        <f t="shared" si="15"/>
        <v>winter</v>
      </c>
      <c r="M227" t="str">
        <f t="shared" si="16"/>
        <v>40대</v>
      </c>
    </row>
    <row r="228" spans="1:13">
      <c r="A228" s="3">
        <v>44204</v>
      </c>
      <c r="B228" s="4">
        <v>44204228</v>
      </c>
      <c r="C228" s="4" t="s">
        <v>5</v>
      </c>
      <c r="D228" s="5">
        <v>29</v>
      </c>
      <c r="E228" s="4" t="s">
        <v>6</v>
      </c>
      <c r="F228" t="b">
        <f>EXACT(B228,'2_SafetyData_2'!B228)</f>
        <v>1</v>
      </c>
      <c r="G228" s="4" t="s">
        <v>48</v>
      </c>
      <c r="H228" s="4" t="s">
        <v>17</v>
      </c>
      <c r="I228" s="5">
        <v>0.5</v>
      </c>
      <c r="J228" s="17" t="s">
        <v>218</v>
      </c>
      <c r="K228">
        <f t="shared" si="14"/>
        <v>1</v>
      </c>
      <c r="L228" s="23" t="str">
        <f t="shared" si="15"/>
        <v>winter</v>
      </c>
      <c r="M228" t="str">
        <f t="shared" si="16"/>
        <v>20대</v>
      </c>
    </row>
    <row r="229" spans="1:13">
      <c r="A229" s="3">
        <v>44204</v>
      </c>
      <c r="B229" s="4">
        <v>44204229</v>
      </c>
      <c r="C229" s="4" t="s">
        <v>5</v>
      </c>
      <c r="D229" s="5">
        <v>53</v>
      </c>
      <c r="E229" s="4" t="s">
        <v>6</v>
      </c>
      <c r="F229" t="b">
        <f>EXACT(B229,'2_SafetyData_2'!B229)</f>
        <v>1</v>
      </c>
      <c r="G229" s="4" t="s">
        <v>53</v>
      </c>
      <c r="H229" s="4" t="s">
        <v>29</v>
      </c>
      <c r="I229" s="5">
        <v>2.5</v>
      </c>
      <c r="J229" s="17" t="s">
        <v>219</v>
      </c>
      <c r="K229">
        <f t="shared" si="14"/>
        <v>1</v>
      </c>
      <c r="L229" s="23" t="str">
        <f t="shared" si="15"/>
        <v>winter</v>
      </c>
      <c r="M229" t="str">
        <f t="shared" si="16"/>
        <v>50대</v>
      </c>
    </row>
    <row r="230" spans="1:13">
      <c r="A230" s="3">
        <v>44207</v>
      </c>
      <c r="B230" s="4">
        <v>44207230</v>
      </c>
      <c r="C230" s="4" t="s">
        <v>5</v>
      </c>
      <c r="D230" s="5">
        <v>29</v>
      </c>
      <c r="E230" s="4" t="s">
        <v>8</v>
      </c>
      <c r="F230" t="b">
        <f>EXACT(B230,'2_SafetyData_2'!B230)</f>
        <v>1</v>
      </c>
      <c r="G230" s="4" t="s">
        <v>48</v>
      </c>
      <c r="H230" s="4" t="s">
        <v>25</v>
      </c>
      <c r="I230" s="5">
        <v>0</v>
      </c>
      <c r="J230" s="17" t="s">
        <v>220</v>
      </c>
      <c r="K230">
        <f t="shared" si="14"/>
        <v>1</v>
      </c>
      <c r="L230" s="23" t="str">
        <f t="shared" si="15"/>
        <v>winter</v>
      </c>
      <c r="M230" t="str">
        <f t="shared" si="16"/>
        <v>20대</v>
      </c>
    </row>
    <row r="231" spans="1:13">
      <c r="A231" s="3">
        <v>44209</v>
      </c>
      <c r="B231" s="4">
        <v>44209231</v>
      </c>
      <c r="C231" s="4" t="s">
        <v>5</v>
      </c>
      <c r="D231" s="5">
        <v>29</v>
      </c>
      <c r="E231" s="4" t="s">
        <v>6</v>
      </c>
      <c r="F231" t="b">
        <f>EXACT(B231,'2_SafetyData_2'!B231)</f>
        <v>1</v>
      </c>
      <c r="G231" s="4" t="s">
        <v>34</v>
      </c>
      <c r="H231" s="4" t="s">
        <v>29</v>
      </c>
      <c r="I231" s="5">
        <v>4.5</v>
      </c>
      <c r="J231" s="17">
        <v>855</v>
      </c>
      <c r="K231">
        <f t="shared" si="14"/>
        <v>1</v>
      </c>
      <c r="L231" s="23" t="str">
        <f t="shared" si="15"/>
        <v>winter</v>
      </c>
      <c r="M231" t="str">
        <f t="shared" si="16"/>
        <v>20대</v>
      </c>
    </row>
    <row r="232" spans="1:13">
      <c r="A232" s="3">
        <v>44212</v>
      </c>
      <c r="B232" s="4">
        <v>44212232</v>
      </c>
      <c r="C232" s="4" t="s">
        <v>5</v>
      </c>
      <c r="D232" s="5">
        <v>29</v>
      </c>
      <c r="E232" s="4" t="s">
        <v>8</v>
      </c>
      <c r="F232" t="b">
        <f>EXACT(B232,'2_SafetyData_2'!B232)</f>
        <v>1</v>
      </c>
      <c r="G232" s="4" t="s">
        <v>16</v>
      </c>
      <c r="H232" s="4" t="s">
        <v>35</v>
      </c>
      <c r="I232" s="5">
        <v>0</v>
      </c>
      <c r="J232" s="17" t="s">
        <v>221</v>
      </c>
      <c r="K232">
        <f t="shared" si="14"/>
        <v>1</v>
      </c>
      <c r="L232" s="23" t="str">
        <f t="shared" si="15"/>
        <v>winter</v>
      </c>
      <c r="M232" t="str">
        <f t="shared" si="16"/>
        <v>20대</v>
      </c>
    </row>
    <row r="233" spans="1:13">
      <c r="A233" s="3">
        <v>44215</v>
      </c>
      <c r="B233" s="4">
        <v>44215233</v>
      </c>
      <c r="C233" s="4" t="s">
        <v>5</v>
      </c>
      <c r="D233" s="5">
        <v>53</v>
      </c>
      <c r="E233" s="4" t="s">
        <v>8</v>
      </c>
      <c r="F233" t="b">
        <f>EXACT(B233,'2_SafetyData_2'!B233)</f>
        <v>1</v>
      </c>
      <c r="G233" s="4" t="s">
        <v>13</v>
      </c>
      <c r="H233" s="4" t="s">
        <v>36</v>
      </c>
      <c r="I233" s="5">
        <v>2.5</v>
      </c>
      <c r="J233" s="17" t="s">
        <v>222</v>
      </c>
      <c r="K233">
        <f t="shared" si="14"/>
        <v>1</v>
      </c>
      <c r="L233" s="23" t="str">
        <f t="shared" si="15"/>
        <v>winter</v>
      </c>
      <c r="M233" t="str">
        <f t="shared" si="16"/>
        <v>50대</v>
      </c>
    </row>
    <row r="234" spans="1:13">
      <c r="A234" s="3">
        <v>44219</v>
      </c>
      <c r="B234" s="4">
        <v>44219234</v>
      </c>
      <c r="C234" s="4" t="s">
        <v>5</v>
      </c>
      <c r="D234" s="5">
        <v>22</v>
      </c>
      <c r="E234" s="4" t="s">
        <v>6</v>
      </c>
      <c r="F234" t="b">
        <f>EXACT(B234,'2_SafetyData_2'!B234)</f>
        <v>1</v>
      </c>
      <c r="G234" s="4" t="s">
        <v>27</v>
      </c>
      <c r="H234" s="4" t="s">
        <v>36</v>
      </c>
      <c r="I234" s="5">
        <v>2.5</v>
      </c>
      <c r="J234" s="17" t="s">
        <v>223</v>
      </c>
      <c r="K234">
        <f t="shared" si="14"/>
        <v>1</v>
      </c>
      <c r="L234" s="23" t="str">
        <f t="shared" si="15"/>
        <v>winter</v>
      </c>
      <c r="M234" t="str">
        <f t="shared" si="16"/>
        <v>20대</v>
      </c>
    </row>
    <row r="235" spans="1:13">
      <c r="A235" s="3">
        <v>44221</v>
      </c>
      <c r="B235" s="4">
        <v>44221235</v>
      </c>
      <c r="C235" s="4" t="s">
        <v>5</v>
      </c>
      <c r="D235" s="5">
        <v>53</v>
      </c>
      <c r="E235" s="4" t="s">
        <v>8</v>
      </c>
      <c r="F235" t="b">
        <f>EXACT(B235,'2_SafetyData_2'!B235)</f>
        <v>1</v>
      </c>
      <c r="G235" s="4" t="s">
        <v>22</v>
      </c>
      <c r="H235" s="4" t="s">
        <v>14</v>
      </c>
      <c r="I235" s="5">
        <v>0</v>
      </c>
      <c r="J235" s="17" t="s">
        <v>224</v>
      </c>
      <c r="K235">
        <f t="shared" si="14"/>
        <v>1</v>
      </c>
      <c r="L235" s="23" t="str">
        <f t="shared" si="15"/>
        <v>winter</v>
      </c>
      <c r="M235" t="str">
        <f t="shared" si="16"/>
        <v>50대</v>
      </c>
    </row>
    <row r="236" spans="1:13">
      <c r="A236" s="3">
        <v>44222</v>
      </c>
      <c r="B236" s="4">
        <v>44222236</v>
      </c>
      <c r="C236" s="4" t="s">
        <v>5</v>
      </c>
      <c r="D236" s="5">
        <v>41</v>
      </c>
      <c r="E236" s="4" t="s">
        <v>6</v>
      </c>
      <c r="F236" t="b">
        <f>EXACT(B236,'2_SafetyData_2'!B236)</f>
        <v>1</v>
      </c>
      <c r="G236" s="4" t="s">
        <v>13</v>
      </c>
      <c r="H236" s="4" t="s">
        <v>29</v>
      </c>
      <c r="I236" s="5">
        <v>0</v>
      </c>
      <c r="J236" s="17">
        <v>804</v>
      </c>
      <c r="K236">
        <f t="shared" si="14"/>
        <v>1</v>
      </c>
      <c r="L236" s="23" t="str">
        <f t="shared" si="15"/>
        <v>winter</v>
      </c>
      <c r="M236" t="str">
        <f t="shared" si="16"/>
        <v>40대</v>
      </c>
    </row>
    <row r="237" spans="1:13">
      <c r="A237" s="3">
        <v>44223</v>
      </c>
      <c r="B237" s="4">
        <v>44223237</v>
      </c>
      <c r="C237" s="4" t="s">
        <v>5</v>
      </c>
      <c r="D237" s="5">
        <v>29</v>
      </c>
      <c r="E237" s="4" t="s">
        <v>6</v>
      </c>
      <c r="F237" t="b">
        <f>EXACT(B237,'2_SafetyData_2'!B237)</f>
        <v>1</v>
      </c>
      <c r="G237" s="4" t="s">
        <v>44</v>
      </c>
      <c r="H237" s="4" t="s">
        <v>14</v>
      </c>
      <c r="I237" s="5">
        <v>0.5</v>
      </c>
      <c r="J237" s="17" t="s">
        <v>225</v>
      </c>
      <c r="K237">
        <f t="shared" si="14"/>
        <v>1</v>
      </c>
      <c r="L237" s="23" t="str">
        <f t="shared" si="15"/>
        <v>winter</v>
      </c>
      <c r="M237" t="str">
        <f t="shared" si="16"/>
        <v>20대</v>
      </c>
    </row>
    <row r="238" spans="1:13">
      <c r="A238" s="3">
        <v>44229</v>
      </c>
      <c r="B238" s="4">
        <v>44229238</v>
      </c>
      <c r="C238" s="4" t="s">
        <v>7</v>
      </c>
      <c r="D238" s="5">
        <v>53</v>
      </c>
      <c r="E238" s="4" t="s">
        <v>6</v>
      </c>
      <c r="F238" t="b">
        <f>EXACT(B238,'2_SafetyData_2'!B238)</f>
        <v>1</v>
      </c>
      <c r="G238" s="4" t="s">
        <v>16</v>
      </c>
      <c r="H238" s="4" t="s">
        <v>31</v>
      </c>
      <c r="I238" s="5">
        <v>4.5</v>
      </c>
      <c r="J238" s="17" t="s">
        <v>226</v>
      </c>
      <c r="K238">
        <f t="shared" si="14"/>
        <v>2</v>
      </c>
      <c r="L238" s="23" t="str">
        <f t="shared" si="15"/>
        <v>winter</v>
      </c>
      <c r="M238" t="str">
        <f t="shared" si="16"/>
        <v>50대</v>
      </c>
    </row>
    <row r="239" spans="1:13">
      <c r="A239" s="3">
        <v>44229</v>
      </c>
      <c r="B239" s="4">
        <v>44229239</v>
      </c>
      <c r="C239" s="4" t="s">
        <v>5</v>
      </c>
      <c r="D239" s="5">
        <v>53</v>
      </c>
      <c r="E239" s="4" t="s">
        <v>8</v>
      </c>
      <c r="F239" t="b">
        <f>EXACT(B239,'2_SafetyData_2'!B239)</f>
        <v>1</v>
      </c>
      <c r="G239" s="4" t="s">
        <v>19</v>
      </c>
      <c r="H239" s="4" t="s">
        <v>20</v>
      </c>
      <c r="I239" s="5">
        <v>4</v>
      </c>
      <c r="J239" s="17">
        <v>736</v>
      </c>
      <c r="K239">
        <f t="shared" si="14"/>
        <v>2</v>
      </c>
      <c r="L239" s="23" t="str">
        <f t="shared" si="15"/>
        <v>winter</v>
      </c>
      <c r="M239" t="str">
        <f t="shared" si="16"/>
        <v>50대</v>
      </c>
    </row>
    <row r="240" spans="1:13">
      <c r="A240" s="3">
        <v>44230</v>
      </c>
      <c r="B240" s="4">
        <v>44230240</v>
      </c>
      <c r="C240" s="4" t="s">
        <v>5</v>
      </c>
      <c r="D240" s="5">
        <v>23</v>
      </c>
      <c r="E240" s="4" t="s">
        <v>8</v>
      </c>
      <c r="F240" t="b">
        <f>EXACT(B240,'2_SafetyData_2'!B240)</f>
        <v>1</v>
      </c>
      <c r="G240" s="4" t="s">
        <v>38</v>
      </c>
      <c r="H240" s="4" t="s">
        <v>29</v>
      </c>
      <c r="I240" s="5">
        <v>0</v>
      </c>
      <c r="J240" s="17" t="s">
        <v>227</v>
      </c>
      <c r="K240">
        <f t="shared" si="14"/>
        <v>2</v>
      </c>
      <c r="L240" s="23" t="str">
        <f t="shared" si="15"/>
        <v>winter</v>
      </c>
      <c r="M240" t="str">
        <f t="shared" si="16"/>
        <v>20대</v>
      </c>
    </row>
    <row r="241" spans="1:13">
      <c r="A241" s="3">
        <v>44234</v>
      </c>
      <c r="B241" s="4">
        <v>44234241</v>
      </c>
      <c r="C241" s="4" t="s">
        <v>5</v>
      </c>
      <c r="D241" s="5">
        <v>53</v>
      </c>
      <c r="E241" s="4" t="s">
        <v>6</v>
      </c>
      <c r="F241" t="b">
        <f>EXACT(B241,'2_SafetyData_2'!B241)</f>
        <v>1</v>
      </c>
      <c r="G241" s="4" t="s">
        <v>34</v>
      </c>
      <c r="H241" s="4" t="s">
        <v>20</v>
      </c>
      <c r="I241" s="5">
        <v>0</v>
      </c>
      <c r="J241" s="17">
        <v>719</v>
      </c>
      <c r="K241">
        <f t="shared" si="14"/>
        <v>2</v>
      </c>
      <c r="L241" s="23" t="str">
        <f t="shared" si="15"/>
        <v>winter</v>
      </c>
      <c r="M241" t="str">
        <f t="shared" si="16"/>
        <v>50대</v>
      </c>
    </row>
    <row r="242" spans="1:13">
      <c r="A242" s="3">
        <v>44238</v>
      </c>
      <c r="B242" s="4">
        <v>44238242</v>
      </c>
      <c r="C242" s="4" t="s">
        <v>5</v>
      </c>
      <c r="D242" s="5">
        <v>41</v>
      </c>
      <c r="E242" s="4" t="s">
        <v>6</v>
      </c>
      <c r="F242" t="b">
        <f>EXACT(B242,'2_SafetyData_2'!B242)</f>
        <v>1</v>
      </c>
      <c r="G242" s="4" t="s">
        <v>16</v>
      </c>
      <c r="H242" s="4" t="s">
        <v>14</v>
      </c>
      <c r="I242" s="5">
        <v>0</v>
      </c>
      <c r="J242" s="17" t="s">
        <v>228</v>
      </c>
      <c r="K242">
        <f t="shared" si="14"/>
        <v>2</v>
      </c>
      <c r="L242" s="23" t="str">
        <f t="shared" si="15"/>
        <v>winter</v>
      </c>
      <c r="M242" t="str">
        <f t="shared" si="16"/>
        <v>40대</v>
      </c>
    </row>
    <row r="243" spans="1:13">
      <c r="A243" s="3">
        <v>44238</v>
      </c>
      <c r="B243" s="4">
        <v>44238243</v>
      </c>
      <c r="C243" s="4" t="s">
        <v>5</v>
      </c>
      <c r="D243" s="5">
        <v>41</v>
      </c>
      <c r="E243" s="4" t="s">
        <v>6</v>
      </c>
      <c r="F243" t="b">
        <f>EXACT(B243,'2_SafetyData_2'!B243)</f>
        <v>1</v>
      </c>
      <c r="G243" s="4" t="s">
        <v>53</v>
      </c>
      <c r="H243" s="4" t="s">
        <v>20</v>
      </c>
      <c r="I243" s="5">
        <v>2.5</v>
      </c>
      <c r="J243" s="17" t="s">
        <v>229</v>
      </c>
      <c r="K243">
        <f t="shared" si="14"/>
        <v>2</v>
      </c>
      <c r="L243" s="23" t="str">
        <f t="shared" si="15"/>
        <v>winter</v>
      </c>
      <c r="M243" t="str">
        <f t="shared" si="16"/>
        <v>40대</v>
      </c>
    </row>
    <row r="244" spans="1:13">
      <c r="A244" s="3">
        <v>44240</v>
      </c>
      <c r="B244" s="4">
        <v>44240244</v>
      </c>
      <c r="C244" s="4" t="s">
        <v>5</v>
      </c>
      <c r="D244" s="5">
        <v>53</v>
      </c>
      <c r="E244" s="4" t="s">
        <v>6</v>
      </c>
      <c r="F244" t="b">
        <f>EXACT(B244,'2_SafetyData_2'!B244)</f>
        <v>1</v>
      </c>
      <c r="G244" s="4" t="s">
        <v>48</v>
      </c>
      <c r="H244" s="4" t="s">
        <v>36</v>
      </c>
      <c r="I244" s="5">
        <v>0</v>
      </c>
      <c r="J244" s="17">
        <v>706</v>
      </c>
      <c r="K244">
        <f t="shared" si="14"/>
        <v>2</v>
      </c>
      <c r="L244" s="23" t="str">
        <f t="shared" si="15"/>
        <v>winter</v>
      </c>
      <c r="M244" t="str">
        <f t="shared" si="16"/>
        <v>50대</v>
      </c>
    </row>
    <row r="245" spans="1:13">
      <c r="A245" s="3">
        <v>44241</v>
      </c>
      <c r="B245" s="4">
        <v>44241245</v>
      </c>
      <c r="C245" s="4" t="s">
        <v>5</v>
      </c>
      <c r="D245" s="5">
        <v>23</v>
      </c>
      <c r="E245" s="4" t="s">
        <v>6</v>
      </c>
      <c r="F245" t="b">
        <f>EXACT(B245,'2_SafetyData_2'!B245)</f>
        <v>1</v>
      </c>
      <c r="G245" s="4" t="s">
        <v>44</v>
      </c>
      <c r="H245" s="4" t="s">
        <v>14</v>
      </c>
      <c r="I245" s="5">
        <v>0.5</v>
      </c>
      <c r="J245" s="17" t="s">
        <v>230</v>
      </c>
      <c r="K245">
        <f t="shared" si="14"/>
        <v>2</v>
      </c>
      <c r="L245" s="23" t="str">
        <f t="shared" si="15"/>
        <v>winter</v>
      </c>
      <c r="M245" t="str">
        <f t="shared" si="16"/>
        <v>20대</v>
      </c>
    </row>
    <row r="246" spans="1:13">
      <c r="A246" s="3">
        <v>44242</v>
      </c>
      <c r="B246" s="4">
        <v>44242246</v>
      </c>
      <c r="C246" s="4" t="s">
        <v>5</v>
      </c>
      <c r="D246" s="5">
        <v>53</v>
      </c>
      <c r="E246" s="4" t="s">
        <v>6</v>
      </c>
      <c r="F246" t="b">
        <f>EXACT(B246,'2_SafetyData_2'!B246)</f>
        <v>1</v>
      </c>
      <c r="G246" s="4" t="s">
        <v>19</v>
      </c>
      <c r="H246" s="4" t="s">
        <v>25</v>
      </c>
      <c r="I246" s="5">
        <v>2</v>
      </c>
      <c r="J246" s="17" t="s">
        <v>230</v>
      </c>
      <c r="K246">
        <f t="shared" si="14"/>
        <v>2</v>
      </c>
      <c r="L246" s="23" t="str">
        <f t="shared" si="15"/>
        <v>winter</v>
      </c>
      <c r="M246" t="str">
        <f t="shared" si="16"/>
        <v>50대</v>
      </c>
    </row>
    <row r="247" spans="1:13">
      <c r="A247" s="3">
        <v>44245</v>
      </c>
      <c r="B247" s="4">
        <v>44245247</v>
      </c>
      <c r="C247" s="4" t="s">
        <v>5</v>
      </c>
      <c r="D247" s="5">
        <v>23</v>
      </c>
      <c r="E247" s="4" t="s">
        <v>6</v>
      </c>
      <c r="F247" t="b">
        <f>EXACT(B247,'2_SafetyData_2'!B247)</f>
        <v>1</v>
      </c>
      <c r="G247" s="4" t="s">
        <v>53</v>
      </c>
      <c r="H247" s="4" t="s">
        <v>20</v>
      </c>
      <c r="I247" s="5">
        <v>0</v>
      </c>
      <c r="J247" s="17" t="s">
        <v>231</v>
      </c>
      <c r="K247">
        <f t="shared" si="14"/>
        <v>2</v>
      </c>
      <c r="L247" s="23" t="str">
        <f t="shared" si="15"/>
        <v>winter</v>
      </c>
      <c r="M247" t="str">
        <f t="shared" si="16"/>
        <v>20대</v>
      </c>
    </row>
    <row r="248" spans="1:13">
      <c r="A248" s="3">
        <v>44245</v>
      </c>
      <c r="B248" s="4">
        <v>44245248</v>
      </c>
      <c r="C248" s="4" t="s">
        <v>7</v>
      </c>
      <c r="D248" s="5">
        <v>29</v>
      </c>
      <c r="E248" s="4" t="s">
        <v>6</v>
      </c>
      <c r="F248" t="b">
        <f>EXACT(B248,'2_SafetyData_2'!B248)</f>
        <v>1</v>
      </c>
      <c r="G248" s="4" t="s">
        <v>24</v>
      </c>
      <c r="H248" s="4" t="s">
        <v>14</v>
      </c>
      <c r="I248" s="5">
        <v>0</v>
      </c>
      <c r="J248" s="17" t="s">
        <v>232</v>
      </c>
      <c r="K248">
        <f t="shared" si="14"/>
        <v>2</v>
      </c>
      <c r="L248" s="23" t="str">
        <f t="shared" si="15"/>
        <v>winter</v>
      </c>
      <c r="M248" t="str">
        <f t="shared" si="16"/>
        <v>20대</v>
      </c>
    </row>
    <row r="249" spans="1:13">
      <c r="A249" s="3">
        <v>44246</v>
      </c>
      <c r="B249" s="4">
        <v>44246249</v>
      </c>
      <c r="C249" s="4" t="s">
        <v>5</v>
      </c>
      <c r="D249" s="5">
        <v>23</v>
      </c>
      <c r="E249" s="4" t="s">
        <v>6</v>
      </c>
      <c r="F249" t="b">
        <f>EXACT(B249,'2_SafetyData_2'!B249)</f>
        <v>1</v>
      </c>
      <c r="G249" s="4" t="s">
        <v>44</v>
      </c>
      <c r="H249" s="4" t="s">
        <v>36</v>
      </c>
      <c r="I249" s="5">
        <v>0</v>
      </c>
      <c r="J249" s="17" t="s">
        <v>233</v>
      </c>
      <c r="K249">
        <f t="shared" si="14"/>
        <v>2</v>
      </c>
      <c r="L249" s="23" t="str">
        <f t="shared" si="15"/>
        <v>winter</v>
      </c>
      <c r="M249" t="str">
        <f t="shared" si="16"/>
        <v>20대</v>
      </c>
    </row>
    <row r="250" spans="1:13">
      <c r="A250" s="3">
        <v>44248</v>
      </c>
      <c r="B250" s="4">
        <v>44248250</v>
      </c>
      <c r="C250" s="4" t="s">
        <v>5</v>
      </c>
      <c r="D250" s="5">
        <v>29</v>
      </c>
      <c r="E250" s="4" t="s">
        <v>6</v>
      </c>
      <c r="F250" t="b">
        <f>EXACT(B250,'2_SafetyData_2'!B250)</f>
        <v>1</v>
      </c>
      <c r="G250" s="4" t="s">
        <v>38</v>
      </c>
      <c r="H250" s="4" t="s">
        <v>14</v>
      </c>
      <c r="I250" s="5">
        <v>0</v>
      </c>
      <c r="J250" s="17" t="s">
        <v>234</v>
      </c>
      <c r="K250">
        <f t="shared" si="14"/>
        <v>2</v>
      </c>
      <c r="L250" s="23" t="str">
        <f t="shared" si="15"/>
        <v>winter</v>
      </c>
      <c r="M250" t="str">
        <f t="shared" si="16"/>
        <v>20대</v>
      </c>
    </row>
    <row r="251" spans="1:13">
      <c r="A251" s="3">
        <v>44251</v>
      </c>
      <c r="B251" s="4">
        <v>44251251</v>
      </c>
      <c r="C251" s="4" t="s">
        <v>5</v>
      </c>
      <c r="D251" s="5">
        <v>42</v>
      </c>
      <c r="E251" s="4" t="s">
        <v>6</v>
      </c>
      <c r="F251" t="b">
        <f>EXACT(B251,'2_SafetyData_2'!B251)</f>
        <v>1</v>
      </c>
      <c r="G251" s="4" t="s">
        <v>24</v>
      </c>
      <c r="H251" s="4" t="s">
        <v>35</v>
      </c>
      <c r="I251" s="5">
        <v>5</v>
      </c>
      <c r="J251" s="17" t="s">
        <v>235</v>
      </c>
      <c r="K251">
        <f t="shared" si="14"/>
        <v>2</v>
      </c>
      <c r="L251" s="23" t="str">
        <f t="shared" si="15"/>
        <v>winter</v>
      </c>
      <c r="M251" t="str">
        <f t="shared" si="16"/>
        <v>40대</v>
      </c>
    </row>
    <row r="252" spans="1:13">
      <c r="A252" s="3">
        <v>44253</v>
      </c>
      <c r="B252" s="4">
        <v>44253252</v>
      </c>
      <c r="C252" s="4" t="s">
        <v>5</v>
      </c>
      <c r="D252" s="5">
        <v>23</v>
      </c>
      <c r="E252" s="4" t="s">
        <v>8</v>
      </c>
      <c r="F252" t="b">
        <f>EXACT(B252,'2_SafetyData_2'!B252)</f>
        <v>1</v>
      </c>
      <c r="G252" s="4" t="s">
        <v>48</v>
      </c>
      <c r="H252" s="4" t="s">
        <v>25</v>
      </c>
      <c r="I252" s="5">
        <v>0</v>
      </c>
      <c r="J252" s="17" t="s">
        <v>236</v>
      </c>
      <c r="K252">
        <f t="shared" si="14"/>
        <v>2</v>
      </c>
      <c r="L252" s="23" t="str">
        <f t="shared" si="15"/>
        <v>winter</v>
      </c>
      <c r="M252" t="str">
        <f t="shared" si="16"/>
        <v>20대</v>
      </c>
    </row>
    <row r="253" spans="1:13">
      <c r="A253" s="3">
        <v>44255</v>
      </c>
      <c r="B253" s="4">
        <v>44255253</v>
      </c>
      <c r="C253" s="4" t="s">
        <v>5</v>
      </c>
      <c r="D253" s="5">
        <v>23</v>
      </c>
      <c r="E253" s="4" t="s">
        <v>6</v>
      </c>
      <c r="F253" t="b">
        <f>EXACT(B253,'2_SafetyData_2'!B253)</f>
        <v>1</v>
      </c>
      <c r="G253" s="4" t="s">
        <v>44</v>
      </c>
      <c r="H253" s="4" t="s">
        <v>25</v>
      </c>
      <c r="I253" s="5">
        <v>4.5</v>
      </c>
      <c r="J253" s="17">
        <v>585</v>
      </c>
      <c r="K253">
        <f t="shared" si="14"/>
        <v>2</v>
      </c>
      <c r="L253" s="23" t="str">
        <f t="shared" si="15"/>
        <v>winter</v>
      </c>
      <c r="M253" t="str">
        <f t="shared" si="16"/>
        <v>20대</v>
      </c>
    </row>
    <row r="254" spans="1:13">
      <c r="A254" s="3">
        <v>44256</v>
      </c>
      <c r="B254" s="4">
        <v>44256254</v>
      </c>
      <c r="C254" s="4" t="s">
        <v>5</v>
      </c>
      <c r="D254" s="5">
        <v>53</v>
      </c>
      <c r="E254" s="4" t="s">
        <v>8</v>
      </c>
      <c r="F254" t="b">
        <f>EXACT(B254,'2_SafetyData_2'!B254)</f>
        <v>1</v>
      </c>
      <c r="G254" s="4" t="s">
        <v>53</v>
      </c>
      <c r="H254" s="4" t="s">
        <v>17</v>
      </c>
      <c r="I254" s="5">
        <v>4</v>
      </c>
      <c r="J254" s="17">
        <v>540</v>
      </c>
      <c r="K254">
        <f t="shared" si="14"/>
        <v>3</v>
      </c>
      <c r="L254" s="23" t="str">
        <f t="shared" si="15"/>
        <v>spring</v>
      </c>
      <c r="M254" t="str">
        <f t="shared" si="16"/>
        <v>50대</v>
      </c>
    </row>
    <row r="255" spans="1:13">
      <c r="A255" s="3">
        <v>44257</v>
      </c>
      <c r="B255" s="4">
        <v>44257255</v>
      </c>
      <c r="C255" s="4" t="s">
        <v>5</v>
      </c>
      <c r="D255" s="5">
        <v>23</v>
      </c>
      <c r="E255" s="4" t="s">
        <v>6</v>
      </c>
      <c r="F255" t="b">
        <f>EXACT(B255,'2_SafetyData_2'!B255)</f>
        <v>1</v>
      </c>
      <c r="G255" s="4" t="s">
        <v>53</v>
      </c>
      <c r="H255" s="4" t="s">
        <v>29</v>
      </c>
      <c r="I255" s="5">
        <v>0</v>
      </c>
      <c r="J255" s="17" t="s">
        <v>237</v>
      </c>
      <c r="K255">
        <f t="shared" si="14"/>
        <v>3</v>
      </c>
      <c r="L255" s="23" t="str">
        <f t="shared" si="15"/>
        <v>spring</v>
      </c>
      <c r="M255" t="str">
        <f t="shared" si="16"/>
        <v>20대</v>
      </c>
    </row>
    <row r="256" spans="1:13">
      <c r="A256" s="3">
        <v>44259</v>
      </c>
      <c r="B256" s="4">
        <v>44259256</v>
      </c>
      <c r="C256" s="4" t="s">
        <v>5</v>
      </c>
      <c r="D256" s="5">
        <v>29</v>
      </c>
      <c r="E256" s="4" t="s">
        <v>6</v>
      </c>
      <c r="F256" t="b">
        <f>EXACT(B256,'2_SafetyData_2'!B256)</f>
        <v>1</v>
      </c>
      <c r="G256" s="4" t="s">
        <v>34</v>
      </c>
      <c r="H256" s="4" t="s">
        <v>36</v>
      </c>
      <c r="I256" s="5">
        <v>0</v>
      </c>
      <c r="J256" s="17">
        <v>534</v>
      </c>
      <c r="K256">
        <f t="shared" si="14"/>
        <v>3</v>
      </c>
      <c r="L256" s="23" t="str">
        <f t="shared" si="15"/>
        <v>spring</v>
      </c>
      <c r="M256" t="str">
        <f t="shared" si="16"/>
        <v>20대</v>
      </c>
    </row>
    <row r="257" spans="1:13">
      <c r="A257" s="3">
        <v>44260</v>
      </c>
      <c r="B257" s="4">
        <v>44260257</v>
      </c>
      <c r="C257" s="4" t="s">
        <v>5</v>
      </c>
      <c r="D257" s="5">
        <v>30</v>
      </c>
      <c r="E257" s="4" t="s">
        <v>6</v>
      </c>
      <c r="F257" t="b">
        <f>EXACT(B257,'2_SafetyData_2'!B257)</f>
        <v>1</v>
      </c>
      <c r="G257" s="4" t="s">
        <v>53</v>
      </c>
      <c r="H257" s="4" t="s">
        <v>17</v>
      </c>
      <c r="I257" s="5">
        <v>0</v>
      </c>
      <c r="J257" s="17" t="s">
        <v>238</v>
      </c>
      <c r="K257">
        <f t="shared" si="14"/>
        <v>3</v>
      </c>
      <c r="L257" s="23" t="str">
        <f t="shared" si="15"/>
        <v>spring</v>
      </c>
      <c r="M257" t="str">
        <f t="shared" si="16"/>
        <v>30대</v>
      </c>
    </row>
    <row r="258" spans="1:13">
      <c r="A258" s="3">
        <v>44260</v>
      </c>
      <c r="B258" s="4">
        <v>44260258</v>
      </c>
      <c r="C258" s="4" t="s">
        <v>5</v>
      </c>
      <c r="D258" s="5">
        <v>29</v>
      </c>
      <c r="E258" s="4" t="s">
        <v>6</v>
      </c>
      <c r="F258" t="b">
        <f>EXACT(B258,'2_SafetyData_2'!B258)</f>
        <v>1</v>
      </c>
      <c r="G258" s="4" t="s">
        <v>48</v>
      </c>
      <c r="H258" s="4" t="s">
        <v>20</v>
      </c>
      <c r="I258" s="5">
        <v>0</v>
      </c>
      <c r="J258" s="17" t="s">
        <v>239</v>
      </c>
      <c r="K258">
        <f t="shared" si="14"/>
        <v>3</v>
      </c>
      <c r="L258" s="23" t="str">
        <f t="shared" si="15"/>
        <v>spring</v>
      </c>
      <c r="M258" t="str">
        <f t="shared" si="16"/>
        <v>20대</v>
      </c>
    </row>
    <row r="259" spans="1:13">
      <c r="A259" s="3">
        <v>44266</v>
      </c>
      <c r="B259" s="4">
        <v>44266259</v>
      </c>
      <c r="C259" s="4" t="s">
        <v>7</v>
      </c>
      <c r="D259" s="5">
        <v>42</v>
      </c>
      <c r="E259" s="4" t="s">
        <v>6</v>
      </c>
      <c r="F259" t="b">
        <f>EXACT(B259,'2_SafetyData_2'!B259)</f>
        <v>1</v>
      </c>
      <c r="G259" s="4" t="s">
        <v>44</v>
      </c>
      <c r="H259" s="4" t="s">
        <v>31</v>
      </c>
      <c r="I259" s="5">
        <v>0</v>
      </c>
      <c r="J259" s="17" t="s">
        <v>240</v>
      </c>
      <c r="K259">
        <f t="shared" ref="K259:K322" si="17">MONTH(A259)</f>
        <v>3</v>
      </c>
      <c r="L259" s="23" t="str">
        <f t="shared" ref="L259:L322" si="18">IF(OR(K259&lt;=2, K259&gt;=12),"winter", IF(AND(K259&gt;=3,K259&lt;=5),"spring",IF(AND(K259&gt;=6,K259&lt;=8),"summer",IF(AND(K259&gt;=9, K259&lt;=11),"fall",0))))</f>
        <v>spring</v>
      </c>
      <c r="M259" t="str">
        <f t="shared" ref="M259:M322" si="19">IF(D259&lt;20, "10대", IF(AND(D259&gt;=20, D259&lt;30), "20대", IF(AND(D259&gt;=30, D259&lt;40), "30대", IF(AND(D259&gt;=40, D259&lt;50), "40대", "50대"))))</f>
        <v>40대</v>
      </c>
    </row>
    <row r="260" spans="1:13">
      <c r="A260" s="3">
        <v>44267</v>
      </c>
      <c r="B260" s="4">
        <v>44267260</v>
      </c>
      <c r="C260" s="4" t="s">
        <v>5</v>
      </c>
      <c r="D260" s="5">
        <v>23</v>
      </c>
      <c r="E260" s="4" t="s">
        <v>6</v>
      </c>
      <c r="F260" t="b">
        <f>EXACT(B260,'2_SafetyData_2'!B260)</f>
        <v>1</v>
      </c>
      <c r="G260" s="4" t="s">
        <v>19</v>
      </c>
      <c r="H260" s="4" t="s">
        <v>35</v>
      </c>
      <c r="I260" s="5">
        <v>0</v>
      </c>
      <c r="J260" s="17" t="s">
        <v>241</v>
      </c>
      <c r="K260">
        <f t="shared" si="17"/>
        <v>3</v>
      </c>
      <c r="L260" s="23" t="str">
        <f t="shared" si="18"/>
        <v>spring</v>
      </c>
      <c r="M260" t="str">
        <f t="shared" si="19"/>
        <v>20대</v>
      </c>
    </row>
    <row r="261" spans="1:13">
      <c r="A261" s="3">
        <v>44269</v>
      </c>
      <c r="B261" s="4">
        <v>44269261</v>
      </c>
      <c r="C261" s="4" t="s">
        <v>5</v>
      </c>
      <c r="D261" s="5">
        <v>30</v>
      </c>
      <c r="E261" s="4" t="s">
        <v>8</v>
      </c>
      <c r="F261" t="b">
        <f>EXACT(B261,'2_SafetyData_2'!B261)</f>
        <v>1</v>
      </c>
      <c r="G261" s="4" t="s">
        <v>16</v>
      </c>
      <c r="H261" s="4" t="s">
        <v>36</v>
      </c>
      <c r="I261" s="5">
        <v>3</v>
      </c>
      <c r="J261" s="17" t="s">
        <v>242</v>
      </c>
      <c r="K261">
        <f t="shared" si="17"/>
        <v>3</v>
      </c>
      <c r="L261" s="23" t="str">
        <f t="shared" si="18"/>
        <v>spring</v>
      </c>
      <c r="M261" t="str">
        <f t="shared" si="19"/>
        <v>30대</v>
      </c>
    </row>
    <row r="262" spans="1:13">
      <c r="A262" s="3">
        <v>44269</v>
      </c>
      <c r="B262" s="4">
        <v>44269262</v>
      </c>
      <c r="C262" s="4" t="s">
        <v>5</v>
      </c>
      <c r="D262" s="5">
        <v>30</v>
      </c>
      <c r="E262" s="4" t="s">
        <v>6</v>
      </c>
      <c r="F262" t="b">
        <f>EXACT(B262,'2_SafetyData_2'!B262)</f>
        <v>1</v>
      </c>
      <c r="G262" s="4" t="s">
        <v>13</v>
      </c>
      <c r="H262" s="4" t="s">
        <v>20</v>
      </c>
      <c r="I262" s="5">
        <v>0</v>
      </c>
      <c r="J262" s="17" t="s">
        <v>243</v>
      </c>
      <c r="K262">
        <f t="shared" si="17"/>
        <v>3</v>
      </c>
      <c r="L262" s="23" t="str">
        <f t="shared" si="18"/>
        <v>spring</v>
      </c>
      <c r="M262" t="str">
        <f t="shared" si="19"/>
        <v>30대</v>
      </c>
    </row>
    <row r="263" spans="1:13">
      <c r="A263" s="3">
        <v>44270</v>
      </c>
      <c r="B263" s="4">
        <v>44270263</v>
      </c>
      <c r="C263" s="4" t="s">
        <v>5</v>
      </c>
      <c r="D263" s="5">
        <v>23</v>
      </c>
      <c r="E263" s="4" t="s">
        <v>6</v>
      </c>
      <c r="F263" t="b">
        <f>EXACT(B263,'2_SafetyData_2'!B263)</f>
        <v>1</v>
      </c>
      <c r="G263" s="4" t="s">
        <v>27</v>
      </c>
      <c r="H263" s="4" t="s">
        <v>17</v>
      </c>
      <c r="I263" s="5">
        <v>0</v>
      </c>
      <c r="J263" s="17" t="s">
        <v>244</v>
      </c>
      <c r="K263">
        <f t="shared" si="17"/>
        <v>3</v>
      </c>
      <c r="L263" s="23" t="str">
        <f t="shared" si="18"/>
        <v>spring</v>
      </c>
      <c r="M263" t="str">
        <f t="shared" si="19"/>
        <v>20대</v>
      </c>
    </row>
    <row r="264" spans="1:13">
      <c r="A264" s="3">
        <v>44272</v>
      </c>
      <c r="B264" s="4">
        <v>44272264</v>
      </c>
      <c r="C264" s="4" t="s">
        <v>7</v>
      </c>
      <c r="D264" s="5">
        <v>30</v>
      </c>
      <c r="E264" s="4" t="s">
        <v>8</v>
      </c>
      <c r="F264" t="b">
        <f>EXACT(B264,'2_SafetyData_2'!B264)</f>
        <v>1</v>
      </c>
      <c r="G264" s="4" t="s">
        <v>19</v>
      </c>
      <c r="H264" s="4" t="s">
        <v>20</v>
      </c>
      <c r="I264" s="5">
        <v>0</v>
      </c>
      <c r="J264" s="17" t="s">
        <v>245</v>
      </c>
      <c r="K264">
        <f t="shared" si="17"/>
        <v>3</v>
      </c>
      <c r="L264" s="23" t="str">
        <f t="shared" si="18"/>
        <v>spring</v>
      </c>
      <c r="M264" t="str">
        <f t="shared" si="19"/>
        <v>30대</v>
      </c>
    </row>
    <row r="265" spans="1:13">
      <c r="A265" s="3">
        <v>44272</v>
      </c>
      <c r="B265" s="4">
        <v>44272265</v>
      </c>
      <c r="C265" s="4" t="s">
        <v>5</v>
      </c>
      <c r="D265" s="5">
        <v>42</v>
      </c>
      <c r="E265" s="4" t="s">
        <v>6</v>
      </c>
      <c r="F265" t="b">
        <f>EXACT(B265,'2_SafetyData_2'!B265)</f>
        <v>1</v>
      </c>
      <c r="G265" s="4" t="s">
        <v>24</v>
      </c>
      <c r="H265" s="4" t="s">
        <v>14</v>
      </c>
      <c r="I265" s="5">
        <v>0</v>
      </c>
      <c r="J265" s="17" t="s">
        <v>246</v>
      </c>
      <c r="K265">
        <f t="shared" si="17"/>
        <v>3</v>
      </c>
      <c r="L265" s="23" t="str">
        <f t="shared" si="18"/>
        <v>spring</v>
      </c>
      <c r="M265" t="str">
        <f t="shared" si="19"/>
        <v>40대</v>
      </c>
    </row>
    <row r="266" spans="1:13">
      <c r="A266" s="3">
        <v>44273</v>
      </c>
      <c r="B266" s="4">
        <v>44273266</v>
      </c>
      <c r="C266" s="4" t="s">
        <v>5</v>
      </c>
      <c r="D266" s="5">
        <v>30</v>
      </c>
      <c r="E266" s="4" t="s">
        <v>6</v>
      </c>
      <c r="F266" t="b">
        <f>EXACT(B266,'2_SafetyData_2'!B266)</f>
        <v>1</v>
      </c>
      <c r="G266" s="4" t="s">
        <v>16</v>
      </c>
      <c r="H266" s="4" t="s">
        <v>36</v>
      </c>
      <c r="I266" s="5">
        <v>0</v>
      </c>
      <c r="J266" s="17">
        <v>461</v>
      </c>
      <c r="K266">
        <f t="shared" si="17"/>
        <v>3</v>
      </c>
      <c r="L266" s="23" t="str">
        <f t="shared" si="18"/>
        <v>spring</v>
      </c>
      <c r="M266" t="str">
        <f t="shared" si="19"/>
        <v>30대</v>
      </c>
    </row>
    <row r="267" spans="1:13">
      <c r="A267" s="3">
        <v>44274</v>
      </c>
      <c r="B267" s="4">
        <v>44274267</v>
      </c>
      <c r="C267" s="4" t="s">
        <v>7</v>
      </c>
      <c r="D267" s="5">
        <v>30</v>
      </c>
      <c r="E267" s="4" t="s">
        <v>6</v>
      </c>
      <c r="F267" t="b">
        <f>EXACT(B267,'2_SafetyData_2'!B267)</f>
        <v>1</v>
      </c>
      <c r="G267" s="4" t="s">
        <v>24</v>
      </c>
      <c r="H267" s="4" t="s">
        <v>17</v>
      </c>
      <c r="I267" s="5">
        <v>0</v>
      </c>
      <c r="J267" s="17" t="s">
        <v>247</v>
      </c>
      <c r="K267">
        <f t="shared" si="17"/>
        <v>3</v>
      </c>
      <c r="L267" s="23" t="str">
        <f t="shared" si="18"/>
        <v>spring</v>
      </c>
      <c r="M267" t="str">
        <f t="shared" si="19"/>
        <v>30대</v>
      </c>
    </row>
    <row r="268" spans="1:13">
      <c r="A268" s="3">
        <v>44277</v>
      </c>
      <c r="B268" s="4">
        <v>44277268</v>
      </c>
      <c r="C268" s="4" t="s">
        <v>5</v>
      </c>
      <c r="D268" s="5">
        <v>53</v>
      </c>
      <c r="E268" s="4" t="s">
        <v>6</v>
      </c>
      <c r="F268" t="b">
        <f>EXACT(B268,'2_SafetyData_2'!B268)</f>
        <v>1</v>
      </c>
      <c r="G268" s="4" t="s">
        <v>48</v>
      </c>
      <c r="H268" s="4" t="s">
        <v>31</v>
      </c>
      <c r="I268" s="5">
        <v>0</v>
      </c>
      <c r="J268" s="17" t="s">
        <v>247</v>
      </c>
      <c r="K268">
        <f t="shared" si="17"/>
        <v>3</v>
      </c>
      <c r="L268" s="23" t="str">
        <f t="shared" si="18"/>
        <v>spring</v>
      </c>
      <c r="M268" t="str">
        <f t="shared" si="19"/>
        <v>50대</v>
      </c>
    </row>
    <row r="269" spans="1:13">
      <c r="A269" s="3">
        <v>44278</v>
      </c>
      <c r="B269" s="4">
        <v>44278269</v>
      </c>
      <c r="C269" s="4" t="s">
        <v>5</v>
      </c>
      <c r="D269" s="5">
        <v>53</v>
      </c>
      <c r="E269" s="4" t="s">
        <v>6</v>
      </c>
      <c r="F269" t="b">
        <f>EXACT(B269,'2_SafetyData_2'!B269)</f>
        <v>1</v>
      </c>
      <c r="G269" s="4" t="s">
        <v>27</v>
      </c>
      <c r="H269" s="4" t="s">
        <v>17</v>
      </c>
      <c r="I269" s="5">
        <v>0</v>
      </c>
      <c r="J269" s="17" t="s">
        <v>248</v>
      </c>
      <c r="K269">
        <f t="shared" si="17"/>
        <v>3</v>
      </c>
      <c r="L269" s="23" t="str">
        <f t="shared" si="18"/>
        <v>spring</v>
      </c>
      <c r="M269" t="str">
        <f t="shared" si="19"/>
        <v>50대</v>
      </c>
    </row>
    <row r="270" spans="1:13">
      <c r="A270" s="3">
        <v>44286</v>
      </c>
      <c r="B270" s="4">
        <v>44286270</v>
      </c>
      <c r="C270" s="4" t="s">
        <v>5</v>
      </c>
      <c r="D270" s="5">
        <v>42</v>
      </c>
      <c r="E270" s="4" t="s">
        <v>8</v>
      </c>
      <c r="F270" t="b">
        <f>EXACT(B270,'2_SafetyData_2'!B270)</f>
        <v>1</v>
      </c>
      <c r="G270" s="4" t="s">
        <v>44</v>
      </c>
      <c r="H270" s="4" t="s">
        <v>29</v>
      </c>
      <c r="I270" s="5">
        <v>0</v>
      </c>
      <c r="J270" s="17" t="s">
        <v>249</v>
      </c>
      <c r="K270">
        <f t="shared" si="17"/>
        <v>3</v>
      </c>
      <c r="L270" s="23" t="str">
        <f t="shared" si="18"/>
        <v>spring</v>
      </c>
      <c r="M270" t="str">
        <f t="shared" si="19"/>
        <v>40대</v>
      </c>
    </row>
    <row r="271" spans="1:13">
      <c r="A271" s="3">
        <v>44286</v>
      </c>
      <c r="B271" s="4">
        <v>44286271</v>
      </c>
      <c r="C271" s="4" t="s">
        <v>7</v>
      </c>
      <c r="D271" s="5">
        <v>23</v>
      </c>
      <c r="E271" s="4" t="s">
        <v>6</v>
      </c>
      <c r="F271" t="b">
        <f>EXACT(B271,'2_SafetyData_2'!B271)</f>
        <v>1</v>
      </c>
      <c r="G271" s="4" t="s">
        <v>44</v>
      </c>
      <c r="H271" s="4" t="s">
        <v>29</v>
      </c>
      <c r="I271" s="5">
        <v>4.5</v>
      </c>
      <c r="J271" s="17" t="s">
        <v>250</v>
      </c>
      <c r="K271">
        <f t="shared" si="17"/>
        <v>3</v>
      </c>
      <c r="L271" s="23" t="str">
        <f t="shared" si="18"/>
        <v>spring</v>
      </c>
      <c r="M271" t="str">
        <f t="shared" si="19"/>
        <v>20대</v>
      </c>
    </row>
    <row r="272" spans="1:13">
      <c r="A272" s="3">
        <v>44287</v>
      </c>
      <c r="B272" s="4">
        <v>44287272</v>
      </c>
      <c r="C272" s="4" t="s">
        <v>5</v>
      </c>
      <c r="D272" s="5">
        <v>30</v>
      </c>
      <c r="E272" s="4" t="s">
        <v>6</v>
      </c>
      <c r="F272" t="b">
        <f>EXACT(B272,'2_SafetyData_2'!B272)</f>
        <v>1</v>
      </c>
      <c r="G272" s="4" t="s">
        <v>38</v>
      </c>
      <c r="H272" s="4" t="s">
        <v>25</v>
      </c>
      <c r="I272" s="5">
        <v>0</v>
      </c>
      <c r="J272" s="17" t="s">
        <v>251</v>
      </c>
      <c r="K272">
        <f t="shared" si="17"/>
        <v>4</v>
      </c>
      <c r="L272" s="23" t="str">
        <f t="shared" si="18"/>
        <v>spring</v>
      </c>
      <c r="M272" t="str">
        <f t="shared" si="19"/>
        <v>30대</v>
      </c>
    </row>
    <row r="273" spans="1:13">
      <c r="A273" s="3">
        <v>44287</v>
      </c>
      <c r="B273" s="4">
        <v>44287273</v>
      </c>
      <c r="C273" s="4" t="s">
        <v>7</v>
      </c>
      <c r="D273" s="5">
        <v>30</v>
      </c>
      <c r="E273" s="4" t="s">
        <v>8</v>
      </c>
      <c r="F273" t="b">
        <f>EXACT(B273,'2_SafetyData_2'!B273)</f>
        <v>1</v>
      </c>
      <c r="G273" s="4" t="s">
        <v>53</v>
      </c>
      <c r="H273" s="4" t="s">
        <v>36</v>
      </c>
      <c r="I273" s="5">
        <v>0</v>
      </c>
      <c r="J273" s="17" t="s">
        <v>252</v>
      </c>
      <c r="K273">
        <f t="shared" si="17"/>
        <v>4</v>
      </c>
      <c r="L273" s="23" t="str">
        <f t="shared" si="18"/>
        <v>spring</v>
      </c>
      <c r="M273" t="str">
        <f t="shared" si="19"/>
        <v>30대</v>
      </c>
    </row>
    <row r="274" spans="1:13">
      <c r="A274" s="3">
        <v>44288</v>
      </c>
      <c r="B274" s="4">
        <v>44288274</v>
      </c>
      <c r="C274" s="4" t="s">
        <v>7</v>
      </c>
      <c r="D274" s="5">
        <v>30</v>
      </c>
      <c r="E274" s="4" t="s">
        <v>6</v>
      </c>
      <c r="F274" t="b">
        <f>EXACT(B274,'2_SafetyData_2'!B274)</f>
        <v>1</v>
      </c>
      <c r="G274" s="4" t="s">
        <v>44</v>
      </c>
      <c r="H274" s="4" t="s">
        <v>14</v>
      </c>
      <c r="I274" s="5">
        <v>0</v>
      </c>
      <c r="J274" s="17" t="s">
        <v>253</v>
      </c>
      <c r="K274">
        <f t="shared" si="17"/>
        <v>4</v>
      </c>
      <c r="L274" s="23" t="str">
        <f t="shared" si="18"/>
        <v>spring</v>
      </c>
      <c r="M274" t="str">
        <f t="shared" si="19"/>
        <v>30대</v>
      </c>
    </row>
    <row r="275" spans="1:13">
      <c r="A275" s="3">
        <v>44292</v>
      </c>
      <c r="B275" s="4">
        <v>44292275</v>
      </c>
      <c r="C275" s="4" t="s">
        <v>5</v>
      </c>
      <c r="D275" s="5">
        <v>53</v>
      </c>
      <c r="E275" s="4" t="s">
        <v>8</v>
      </c>
      <c r="F275" t="b">
        <f>EXACT(B275,'2_SafetyData_2'!B275)</f>
        <v>1</v>
      </c>
      <c r="G275" s="4" t="s">
        <v>44</v>
      </c>
      <c r="H275" s="4" t="s">
        <v>25</v>
      </c>
      <c r="I275" s="5">
        <v>0</v>
      </c>
      <c r="J275" s="17" t="s">
        <v>254</v>
      </c>
      <c r="K275">
        <f t="shared" si="17"/>
        <v>4</v>
      </c>
      <c r="L275" s="23" t="str">
        <f t="shared" si="18"/>
        <v>spring</v>
      </c>
      <c r="M275" t="str">
        <f t="shared" si="19"/>
        <v>50대</v>
      </c>
    </row>
    <row r="276" spans="1:13">
      <c r="A276" s="3">
        <v>44294</v>
      </c>
      <c r="B276" s="4">
        <v>44294276</v>
      </c>
      <c r="C276" s="4" t="s">
        <v>5</v>
      </c>
      <c r="D276" s="5">
        <v>30</v>
      </c>
      <c r="E276" s="4" t="s">
        <v>6</v>
      </c>
      <c r="F276" t="b">
        <f>EXACT(B276,'2_SafetyData_2'!B276)</f>
        <v>1</v>
      </c>
      <c r="G276" s="4" t="s">
        <v>34</v>
      </c>
      <c r="H276" s="4" t="s">
        <v>14</v>
      </c>
      <c r="I276" s="5">
        <v>0</v>
      </c>
      <c r="J276" s="17" t="s">
        <v>255</v>
      </c>
      <c r="K276">
        <f t="shared" si="17"/>
        <v>4</v>
      </c>
      <c r="L276" s="23" t="str">
        <f t="shared" si="18"/>
        <v>spring</v>
      </c>
      <c r="M276" t="str">
        <f t="shared" si="19"/>
        <v>30대</v>
      </c>
    </row>
    <row r="277" spans="1:13">
      <c r="A277" s="3">
        <v>44295</v>
      </c>
      <c r="B277" s="4">
        <v>44295277</v>
      </c>
      <c r="C277" s="4" t="s">
        <v>5</v>
      </c>
      <c r="D277" s="5">
        <v>53</v>
      </c>
      <c r="E277" s="4" t="s">
        <v>8</v>
      </c>
      <c r="F277" t="b">
        <f>EXACT(B277,'2_SafetyData_2'!B277)</f>
        <v>1</v>
      </c>
      <c r="G277" s="4" t="s">
        <v>27</v>
      </c>
      <c r="H277" s="4" t="s">
        <v>42</v>
      </c>
      <c r="I277" s="5">
        <v>0</v>
      </c>
      <c r="J277" s="17" t="s">
        <v>256</v>
      </c>
      <c r="K277">
        <f t="shared" si="17"/>
        <v>4</v>
      </c>
      <c r="L277" s="23" t="str">
        <f t="shared" si="18"/>
        <v>spring</v>
      </c>
      <c r="M277" t="str">
        <f t="shared" si="19"/>
        <v>50대</v>
      </c>
    </row>
    <row r="278" spans="1:13">
      <c r="A278" s="3">
        <v>44297</v>
      </c>
      <c r="B278" s="4">
        <v>44297278</v>
      </c>
      <c r="C278" s="4" t="s">
        <v>5</v>
      </c>
      <c r="D278" s="5">
        <v>42</v>
      </c>
      <c r="E278" s="4" t="s">
        <v>6</v>
      </c>
      <c r="F278" t="b">
        <f>EXACT(B278,'2_SafetyData_2'!B278)</f>
        <v>1</v>
      </c>
      <c r="G278" s="4" t="s">
        <v>34</v>
      </c>
      <c r="H278" s="4" t="s">
        <v>31</v>
      </c>
      <c r="I278" s="5">
        <v>0</v>
      </c>
      <c r="J278" s="17" t="s">
        <v>257</v>
      </c>
      <c r="K278">
        <f t="shared" si="17"/>
        <v>4</v>
      </c>
      <c r="L278" s="23" t="str">
        <f t="shared" si="18"/>
        <v>spring</v>
      </c>
      <c r="M278" t="str">
        <f t="shared" si="19"/>
        <v>40대</v>
      </c>
    </row>
    <row r="279" spans="1:13">
      <c r="A279" s="3">
        <v>44299</v>
      </c>
      <c r="B279" s="4">
        <v>44299279</v>
      </c>
      <c r="C279" s="4" t="s">
        <v>5</v>
      </c>
      <c r="D279" s="5">
        <v>53</v>
      </c>
      <c r="E279" s="4" t="s">
        <v>6</v>
      </c>
      <c r="F279" t="b">
        <f>EXACT(B279,'2_SafetyData_2'!B279)</f>
        <v>1</v>
      </c>
      <c r="G279" s="4" t="s">
        <v>19</v>
      </c>
      <c r="H279" s="4" t="s">
        <v>20</v>
      </c>
      <c r="I279" s="5">
        <v>0</v>
      </c>
      <c r="J279" s="17" t="s">
        <v>258</v>
      </c>
      <c r="K279">
        <f t="shared" si="17"/>
        <v>4</v>
      </c>
      <c r="L279" s="23" t="str">
        <f t="shared" si="18"/>
        <v>spring</v>
      </c>
      <c r="M279" t="str">
        <f t="shared" si="19"/>
        <v>50대</v>
      </c>
    </row>
    <row r="280" spans="1:13">
      <c r="A280" s="3">
        <v>44300</v>
      </c>
      <c r="B280" s="4">
        <v>44300280</v>
      </c>
      <c r="C280" s="4" t="s">
        <v>5</v>
      </c>
      <c r="D280" s="5">
        <v>53</v>
      </c>
      <c r="E280" s="4" t="s">
        <v>6</v>
      </c>
      <c r="F280" t="b">
        <f>EXACT(B280,'2_SafetyData_2'!B280)</f>
        <v>1</v>
      </c>
      <c r="G280" s="4" t="s">
        <v>38</v>
      </c>
      <c r="H280" s="4" t="s">
        <v>25</v>
      </c>
      <c r="I280" s="5">
        <v>0</v>
      </c>
      <c r="J280" s="17" t="s">
        <v>259</v>
      </c>
      <c r="K280">
        <f t="shared" si="17"/>
        <v>4</v>
      </c>
      <c r="L280" s="23" t="str">
        <f t="shared" si="18"/>
        <v>spring</v>
      </c>
      <c r="M280" t="str">
        <f t="shared" si="19"/>
        <v>50대</v>
      </c>
    </row>
    <row r="281" spans="1:13">
      <c r="A281" s="3">
        <v>44301</v>
      </c>
      <c r="B281" s="4">
        <v>44301281</v>
      </c>
      <c r="C281" s="4" t="s">
        <v>7</v>
      </c>
      <c r="D281" s="5">
        <v>30</v>
      </c>
      <c r="E281" s="4" t="s">
        <v>6</v>
      </c>
      <c r="F281" t="b">
        <f>EXACT(B281,'2_SafetyData_2'!B281)</f>
        <v>1</v>
      </c>
      <c r="G281" s="4" t="s">
        <v>40</v>
      </c>
      <c r="H281" s="4" t="s">
        <v>35</v>
      </c>
      <c r="I281" s="5">
        <v>0</v>
      </c>
      <c r="J281" s="17" t="s">
        <v>260</v>
      </c>
      <c r="K281">
        <f t="shared" si="17"/>
        <v>4</v>
      </c>
      <c r="L281" s="23" t="str">
        <f t="shared" si="18"/>
        <v>spring</v>
      </c>
      <c r="M281" t="str">
        <f t="shared" si="19"/>
        <v>30대</v>
      </c>
    </row>
    <row r="282" spans="1:13">
      <c r="A282" s="3">
        <v>44302</v>
      </c>
      <c r="B282" s="4">
        <v>44302282</v>
      </c>
      <c r="C282" s="4" t="s">
        <v>5</v>
      </c>
      <c r="D282" s="5">
        <v>53</v>
      </c>
      <c r="E282" s="4" t="s">
        <v>6</v>
      </c>
      <c r="F282" t="b">
        <f>EXACT(B282,'2_SafetyData_2'!B282)</f>
        <v>1</v>
      </c>
      <c r="G282" s="4" t="s">
        <v>34</v>
      </c>
      <c r="H282" s="4" t="s">
        <v>42</v>
      </c>
      <c r="I282" s="5">
        <v>0</v>
      </c>
      <c r="J282" s="17">
        <v>385</v>
      </c>
      <c r="K282">
        <f t="shared" si="17"/>
        <v>4</v>
      </c>
      <c r="L282" s="23" t="str">
        <f t="shared" si="18"/>
        <v>spring</v>
      </c>
      <c r="M282" t="str">
        <f t="shared" si="19"/>
        <v>50대</v>
      </c>
    </row>
    <row r="283" spans="1:13">
      <c r="A283" s="3">
        <v>44303</v>
      </c>
      <c r="B283" s="4">
        <v>44303283</v>
      </c>
      <c r="C283" s="4" t="s">
        <v>5</v>
      </c>
      <c r="D283" s="5">
        <v>42</v>
      </c>
      <c r="E283" s="4" t="s">
        <v>6</v>
      </c>
      <c r="F283" t="b">
        <f>EXACT(B283,'2_SafetyData_2'!B283)</f>
        <v>1</v>
      </c>
      <c r="G283" s="4" t="s">
        <v>38</v>
      </c>
      <c r="H283" s="4" t="s">
        <v>25</v>
      </c>
      <c r="I283" s="5">
        <v>0</v>
      </c>
      <c r="J283" s="17" t="s">
        <v>261</v>
      </c>
      <c r="K283">
        <f t="shared" si="17"/>
        <v>4</v>
      </c>
      <c r="L283" s="23" t="str">
        <f t="shared" si="18"/>
        <v>spring</v>
      </c>
      <c r="M283" t="str">
        <f t="shared" si="19"/>
        <v>40대</v>
      </c>
    </row>
    <row r="284" spans="1:13">
      <c r="A284" s="3">
        <v>44306</v>
      </c>
      <c r="B284" s="4">
        <v>44306284</v>
      </c>
      <c r="C284" s="4" t="s">
        <v>5</v>
      </c>
      <c r="D284" s="5">
        <v>30</v>
      </c>
      <c r="E284" s="4" t="s">
        <v>8</v>
      </c>
      <c r="F284" t="b">
        <f>EXACT(B284,'2_SafetyData_2'!B284)</f>
        <v>1</v>
      </c>
      <c r="G284" s="4" t="s">
        <v>34</v>
      </c>
      <c r="H284" s="4" t="s">
        <v>35</v>
      </c>
      <c r="I284" s="5">
        <v>0</v>
      </c>
      <c r="J284" s="17" t="s">
        <v>262</v>
      </c>
      <c r="K284">
        <f t="shared" si="17"/>
        <v>4</v>
      </c>
      <c r="L284" s="23" t="str">
        <f t="shared" si="18"/>
        <v>spring</v>
      </c>
      <c r="M284" t="str">
        <f t="shared" si="19"/>
        <v>30대</v>
      </c>
    </row>
    <row r="285" spans="1:13">
      <c r="A285" s="3">
        <v>44306</v>
      </c>
      <c r="B285" s="4">
        <v>44306285</v>
      </c>
      <c r="C285" s="4" t="s">
        <v>5</v>
      </c>
      <c r="D285" s="5">
        <v>53</v>
      </c>
      <c r="E285" s="4" t="s">
        <v>8</v>
      </c>
      <c r="F285" t="b">
        <f>EXACT(B285,'2_SafetyData_2'!B285)</f>
        <v>1</v>
      </c>
      <c r="G285" s="4" t="s">
        <v>27</v>
      </c>
      <c r="H285" s="4" t="s">
        <v>25</v>
      </c>
      <c r="I285" s="5">
        <v>0</v>
      </c>
      <c r="J285" s="17" t="s">
        <v>263</v>
      </c>
      <c r="K285">
        <f t="shared" si="17"/>
        <v>4</v>
      </c>
      <c r="L285" s="23" t="str">
        <f t="shared" si="18"/>
        <v>spring</v>
      </c>
      <c r="M285" t="str">
        <f t="shared" si="19"/>
        <v>50대</v>
      </c>
    </row>
    <row r="286" spans="1:13">
      <c r="A286" s="3">
        <v>44307</v>
      </c>
      <c r="B286" s="4">
        <v>44307286</v>
      </c>
      <c r="C286" s="4" t="s">
        <v>5</v>
      </c>
      <c r="D286" s="5">
        <v>42</v>
      </c>
      <c r="E286" s="4" t="s">
        <v>8</v>
      </c>
      <c r="F286" t="b">
        <f>EXACT(B286,'2_SafetyData_2'!B286)</f>
        <v>1</v>
      </c>
      <c r="G286" s="4" t="s">
        <v>13</v>
      </c>
      <c r="H286" s="4" t="s">
        <v>35</v>
      </c>
      <c r="I286" s="5">
        <v>0</v>
      </c>
      <c r="J286" s="17" t="s">
        <v>264</v>
      </c>
      <c r="K286">
        <f t="shared" si="17"/>
        <v>4</v>
      </c>
      <c r="L286" s="23" t="str">
        <f t="shared" si="18"/>
        <v>spring</v>
      </c>
      <c r="M286" t="str">
        <f t="shared" si="19"/>
        <v>40대</v>
      </c>
    </row>
    <row r="287" spans="1:13">
      <c r="A287" s="3">
        <v>44310</v>
      </c>
      <c r="B287" s="4">
        <v>44310287</v>
      </c>
      <c r="C287" s="4" t="s">
        <v>5</v>
      </c>
      <c r="D287" s="5">
        <v>23</v>
      </c>
      <c r="E287" s="4" t="s">
        <v>8</v>
      </c>
      <c r="F287" t="b">
        <f>EXACT(B287,'2_SafetyData_2'!B287)</f>
        <v>1</v>
      </c>
      <c r="G287" s="4" t="s">
        <v>22</v>
      </c>
      <c r="H287" s="4" t="s">
        <v>25</v>
      </c>
      <c r="I287" s="5">
        <v>0</v>
      </c>
      <c r="J287" s="17" t="s">
        <v>265</v>
      </c>
      <c r="K287">
        <f t="shared" si="17"/>
        <v>4</v>
      </c>
      <c r="L287" s="23" t="str">
        <f t="shared" si="18"/>
        <v>spring</v>
      </c>
      <c r="M287" t="str">
        <f t="shared" si="19"/>
        <v>20대</v>
      </c>
    </row>
    <row r="288" spans="1:13">
      <c r="A288" s="3">
        <v>44311</v>
      </c>
      <c r="B288" s="4">
        <v>44311288</v>
      </c>
      <c r="C288" s="4" t="s">
        <v>5</v>
      </c>
      <c r="D288" s="5">
        <v>53</v>
      </c>
      <c r="E288" s="4" t="s">
        <v>6</v>
      </c>
      <c r="F288" t="b">
        <f>EXACT(B288,'2_SafetyData_2'!B288)</f>
        <v>1</v>
      </c>
      <c r="G288" s="4" t="s">
        <v>27</v>
      </c>
      <c r="H288" s="4" t="s">
        <v>35</v>
      </c>
      <c r="I288" s="5">
        <v>0</v>
      </c>
      <c r="J288" s="17" t="s">
        <v>266</v>
      </c>
      <c r="K288">
        <f t="shared" si="17"/>
        <v>4</v>
      </c>
      <c r="L288" s="23" t="str">
        <f t="shared" si="18"/>
        <v>spring</v>
      </c>
      <c r="M288" t="str">
        <f t="shared" si="19"/>
        <v>50대</v>
      </c>
    </row>
    <row r="289" spans="1:13">
      <c r="A289" s="3">
        <v>44317</v>
      </c>
      <c r="B289" s="4">
        <v>44317289</v>
      </c>
      <c r="C289" s="4" t="s">
        <v>5</v>
      </c>
      <c r="D289" s="5">
        <v>42</v>
      </c>
      <c r="E289" s="4" t="s">
        <v>6</v>
      </c>
      <c r="F289" t="b">
        <f>EXACT(B289,'2_SafetyData_2'!B289)</f>
        <v>1</v>
      </c>
      <c r="G289" s="4" t="s">
        <v>13</v>
      </c>
      <c r="H289" s="4" t="s">
        <v>25</v>
      </c>
      <c r="I289" s="5">
        <v>0</v>
      </c>
      <c r="J289" s="17" t="s">
        <v>267</v>
      </c>
      <c r="K289">
        <f t="shared" si="17"/>
        <v>5</v>
      </c>
      <c r="L289" s="23" t="str">
        <f t="shared" si="18"/>
        <v>spring</v>
      </c>
      <c r="M289" t="str">
        <f t="shared" si="19"/>
        <v>40대</v>
      </c>
    </row>
    <row r="290" spans="1:13">
      <c r="A290" s="3">
        <v>44320</v>
      </c>
      <c r="B290" s="4">
        <v>44320290</v>
      </c>
      <c r="C290" s="4" t="s">
        <v>5</v>
      </c>
      <c r="D290" s="5">
        <v>31</v>
      </c>
      <c r="E290" s="4" t="s">
        <v>8</v>
      </c>
      <c r="F290" t="b">
        <f>EXACT(B290,'2_SafetyData_2'!B290)</f>
        <v>1</v>
      </c>
      <c r="G290" s="4" t="s">
        <v>40</v>
      </c>
      <c r="H290" s="4" t="s">
        <v>31</v>
      </c>
      <c r="I290" s="5">
        <v>0</v>
      </c>
      <c r="J290" s="17" t="s">
        <v>268</v>
      </c>
      <c r="K290">
        <f t="shared" si="17"/>
        <v>5</v>
      </c>
      <c r="L290" s="23" t="str">
        <f t="shared" si="18"/>
        <v>spring</v>
      </c>
      <c r="M290" t="str">
        <f t="shared" si="19"/>
        <v>30대</v>
      </c>
    </row>
    <row r="291" spans="1:13">
      <c r="A291" s="3">
        <v>44322</v>
      </c>
      <c r="B291" s="4">
        <v>44322291</v>
      </c>
      <c r="C291" s="4" t="s">
        <v>5</v>
      </c>
      <c r="D291" s="5">
        <v>31</v>
      </c>
      <c r="E291" s="4" t="s">
        <v>6</v>
      </c>
      <c r="F291" t="b">
        <f>EXACT(B291,'2_SafetyData_2'!B291)</f>
        <v>1</v>
      </c>
      <c r="G291" s="4" t="s">
        <v>40</v>
      </c>
      <c r="H291" s="4" t="s">
        <v>17</v>
      </c>
      <c r="I291" s="5">
        <v>0</v>
      </c>
      <c r="J291" s="17" t="s">
        <v>269</v>
      </c>
      <c r="K291">
        <f t="shared" si="17"/>
        <v>5</v>
      </c>
      <c r="L291" s="23" t="str">
        <f t="shared" si="18"/>
        <v>spring</v>
      </c>
      <c r="M291" t="str">
        <f t="shared" si="19"/>
        <v>30대</v>
      </c>
    </row>
    <row r="292" spans="1:13">
      <c r="A292" s="3">
        <v>44323</v>
      </c>
      <c r="B292" s="4">
        <v>44323292</v>
      </c>
      <c r="C292" s="4" t="s">
        <v>5</v>
      </c>
      <c r="D292" s="5">
        <v>31</v>
      </c>
      <c r="E292" s="4" t="s">
        <v>8</v>
      </c>
      <c r="F292" t="b">
        <f>EXACT(B292,'2_SafetyData_2'!B292)</f>
        <v>1</v>
      </c>
      <c r="G292" s="4" t="s">
        <v>27</v>
      </c>
      <c r="H292" s="4" t="s">
        <v>25</v>
      </c>
      <c r="I292" s="5">
        <v>0</v>
      </c>
      <c r="J292" s="17">
        <v>350</v>
      </c>
      <c r="K292">
        <f t="shared" si="17"/>
        <v>5</v>
      </c>
      <c r="L292" s="23" t="str">
        <f t="shared" si="18"/>
        <v>spring</v>
      </c>
      <c r="M292" t="str">
        <f t="shared" si="19"/>
        <v>30대</v>
      </c>
    </row>
    <row r="293" spans="1:13">
      <c r="A293" s="3">
        <v>44324</v>
      </c>
      <c r="B293" s="4">
        <v>44324293</v>
      </c>
      <c r="C293" s="4" t="s">
        <v>5</v>
      </c>
      <c r="D293" s="5">
        <v>42</v>
      </c>
      <c r="E293" s="4" t="s">
        <v>8</v>
      </c>
      <c r="F293" t="b">
        <f>EXACT(B293,'2_SafetyData_2'!B293)</f>
        <v>1</v>
      </c>
      <c r="G293" s="4" t="s">
        <v>19</v>
      </c>
      <c r="H293" s="4" t="s">
        <v>35</v>
      </c>
      <c r="I293" s="5">
        <v>0</v>
      </c>
      <c r="J293" s="17" t="s">
        <v>270</v>
      </c>
      <c r="K293">
        <f t="shared" si="17"/>
        <v>5</v>
      </c>
      <c r="L293" s="23" t="str">
        <f t="shared" si="18"/>
        <v>spring</v>
      </c>
      <c r="M293" t="str">
        <f t="shared" si="19"/>
        <v>40대</v>
      </c>
    </row>
    <row r="294" spans="1:13">
      <c r="A294" s="3">
        <v>44324</v>
      </c>
      <c r="B294" s="4">
        <v>44324294</v>
      </c>
      <c r="C294" s="4" t="s">
        <v>5</v>
      </c>
      <c r="D294" s="5">
        <v>23</v>
      </c>
      <c r="E294" s="4" t="s">
        <v>6</v>
      </c>
      <c r="F294" t="b">
        <f>EXACT(B294,'2_SafetyData_2'!B294)</f>
        <v>1</v>
      </c>
      <c r="G294" s="4" t="s">
        <v>19</v>
      </c>
      <c r="H294" s="4" t="s">
        <v>17</v>
      </c>
      <c r="I294" s="5">
        <v>0</v>
      </c>
      <c r="J294" s="17" t="s">
        <v>271</v>
      </c>
      <c r="K294">
        <f t="shared" si="17"/>
        <v>5</v>
      </c>
      <c r="L294" s="23" t="str">
        <f t="shared" si="18"/>
        <v>spring</v>
      </c>
      <c r="M294" t="str">
        <f t="shared" si="19"/>
        <v>20대</v>
      </c>
    </row>
    <row r="295" spans="1:13">
      <c r="A295" s="3">
        <v>44326</v>
      </c>
      <c r="B295" s="4">
        <v>44326295</v>
      </c>
      <c r="C295" s="4" t="s">
        <v>5</v>
      </c>
      <c r="D295" s="5">
        <v>31</v>
      </c>
      <c r="E295" s="4" t="s">
        <v>6</v>
      </c>
      <c r="F295" t="b">
        <f>EXACT(B295,'2_SafetyData_2'!B295)</f>
        <v>1</v>
      </c>
      <c r="G295" s="4" t="s">
        <v>27</v>
      </c>
      <c r="H295" s="4" t="s">
        <v>42</v>
      </c>
      <c r="I295" s="5">
        <v>0</v>
      </c>
      <c r="J295" s="17">
        <v>341</v>
      </c>
      <c r="K295">
        <f t="shared" si="17"/>
        <v>5</v>
      </c>
      <c r="L295" s="23" t="str">
        <f t="shared" si="18"/>
        <v>spring</v>
      </c>
      <c r="M295" t="str">
        <f t="shared" si="19"/>
        <v>30대</v>
      </c>
    </row>
    <row r="296" spans="1:13">
      <c r="A296" s="3">
        <v>44328</v>
      </c>
      <c r="B296" s="4">
        <v>44328296</v>
      </c>
      <c r="C296" s="4" t="s">
        <v>5</v>
      </c>
      <c r="D296" s="5">
        <v>31</v>
      </c>
      <c r="E296" s="4" t="s">
        <v>6</v>
      </c>
      <c r="F296" t="b">
        <f>EXACT(B296,'2_SafetyData_2'!B296)</f>
        <v>1</v>
      </c>
      <c r="G296" s="4" t="s">
        <v>34</v>
      </c>
      <c r="H296" s="4" t="s">
        <v>31</v>
      </c>
      <c r="I296" s="5">
        <v>0</v>
      </c>
      <c r="J296" s="17" t="s">
        <v>272</v>
      </c>
      <c r="K296">
        <f t="shared" si="17"/>
        <v>5</v>
      </c>
      <c r="L296" s="23" t="str">
        <f t="shared" si="18"/>
        <v>spring</v>
      </c>
      <c r="M296" t="str">
        <f t="shared" si="19"/>
        <v>30대</v>
      </c>
    </row>
    <row r="297" spans="1:13">
      <c r="A297" s="3">
        <v>44335</v>
      </c>
      <c r="B297" s="4">
        <v>44335297</v>
      </c>
      <c r="C297" s="4" t="s">
        <v>5</v>
      </c>
      <c r="D297" s="5">
        <v>31</v>
      </c>
      <c r="E297" s="4" t="s">
        <v>8</v>
      </c>
      <c r="F297" t="b">
        <f>EXACT(B297,'2_SafetyData_2'!B297)</f>
        <v>1</v>
      </c>
      <c r="G297" s="4" t="s">
        <v>34</v>
      </c>
      <c r="H297" s="4" t="s">
        <v>20</v>
      </c>
      <c r="I297" s="5">
        <v>0</v>
      </c>
      <c r="J297" s="17">
        <v>330</v>
      </c>
      <c r="K297">
        <f t="shared" si="17"/>
        <v>5</v>
      </c>
      <c r="L297" s="23" t="str">
        <f t="shared" si="18"/>
        <v>spring</v>
      </c>
      <c r="M297" t="str">
        <f t="shared" si="19"/>
        <v>30대</v>
      </c>
    </row>
    <row r="298" spans="1:13">
      <c r="A298" s="3">
        <v>44335</v>
      </c>
      <c r="B298" s="4">
        <v>44335298</v>
      </c>
      <c r="C298" s="4" t="s">
        <v>7</v>
      </c>
      <c r="D298" s="5">
        <v>23</v>
      </c>
      <c r="E298" s="4" t="s">
        <v>6</v>
      </c>
      <c r="F298" t="b">
        <f>EXACT(B298,'2_SafetyData_2'!B298)</f>
        <v>1</v>
      </c>
      <c r="G298" s="4" t="s">
        <v>34</v>
      </c>
      <c r="H298" s="4" t="s">
        <v>20</v>
      </c>
      <c r="I298" s="5">
        <v>0</v>
      </c>
      <c r="J298" s="17">
        <v>326</v>
      </c>
      <c r="K298">
        <f t="shared" si="17"/>
        <v>5</v>
      </c>
      <c r="L298" s="23" t="str">
        <f t="shared" si="18"/>
        <v>spring</v>
      </c>
      <c r="M298" t="str">
        <f t="shared" si="19"/>
        <v>20대</v>
      </c>
    </row>
    <row r="299" spans="1:13">
      <c r="A299" s="3">
        <v>44336</v>
      </c>
      <c r="B299" s="4">
        <v>44336299</v>
      </c>
      <c r="C299" s="4" t="s">
        <v>5</v>
      </c>
      <c r="D299" s="5">
        <v>31</v>
      </c>
      <c r="E299" s="4" t="s">
        <v>6</v>
      </c>
      <c r="F299" t="b">
        <f>EXACT(B299,'2_SafetyData_2'!B299)</f>
        <v>1</v>
      </c>
      <c r="G299" s="4" t="s">
        <v>48</v>
      </c>
      <c r="H299" s="4" t="s">
        <v>36</v>
      </c>
      <c r="I299" s="5">
        <v>0</v>
      </c>
      <c r="J299" s="17" t="s">
        <v>273</v>
      </c>
      <c r="K299">
        <f t="shared" si="17"/>
        <v>5</v>
      </c>
      <c r="L299" s="23" t="str">
        <f t="shared" si="18"/>
        <v>spring</v>
      </c>
      <c r="M299" t="str">
        <f t="shared" si="19"/>
        <v>30대</v>
      </c>
    </row>
    <row r="300" spans="1:13">
      <c r="A300" s="3">
        <v>44336</v>
      </c>
      <c r="B300" s="4">
        <v>44336300</v>
      </c>
      <c r="C300" s="4" t="s">
        <v>5</v>
      </c>
      <c r="D300" s="5">
        <v>42</v>
      </c>
      <c r="E300" s="4" t="s">
        <v>6</v>
      </c>
      <c r="F300" t="b">
        <f>EXACT(B300,'2_SafetyData_2'!B300)</f>
        <v>1</v>
      </c>
      <c r="G300" s="4" t="s">
        <v>34</v>
      </c>
      <c r="H300" s="4" t="s">
        <v>14</v>
      </c>
      <c r="I300" s="5">
        <v>0</v>
      </c>
      <c r="J300" s="17" t="s">
        <v>274</v>
      </c>
      <c r="K300">
        <f t="shared" si="17"/>
        <v>5</v>
      </c>
      <c r="L300" s="23" t="str">
        <f t="shared" si="18"/>
        <v>spring</v>
      </c>
      <c r="M300" t="str">
        <f t="shared" si="19"/>
        <v>40대</v>
      </c>
    </row>
    <row r="301" spans="1:13">
      <c r="A301" s="3">
        <v>44340</v>
      </c>
      <c r="B301" s="4">
        <v>44340301</v>
      </c>
      <c r="C301" s="4" t="s">
        <v>7</v>
      </c>
      <c r="D301" s="5">
        <v>53</v>
      </c>
      <c r="E301" s="4" t="s">
        <v>6</v>
      </c>
      <c r="F301" t="b">
        <f>EXACT(B301,'2_SafetyData_2'!B301)</f>
        <v>1</v>
      </c>
      <c r="G301" s="4" t="s">
        <v>27</v>
      </c>
      <c r="H301" s="4" t="s">
        <v>29</v>
      </c>
      <c r="I301" s="5">
        <v>0</v>
      </c>
      <c r="J301" s="17">
        <v>314</v>
      </c>
      <c r="K301">
        <f t="shared" si="17"/>
        <v>5</v>
      </c>
      <c r="L301" s="23" t="str">
        <f t="shared" si="18"/>
        <v>spring</v>
      </c>
      <c r="M301" t="str">
        <f t="shared" si="19"/>
        <v>50대</v>
      </c>
    </row>
    <row r="302" spans="1:13">
      <c r="A302" s="3">
        <v>44342</v>
      </c>
      <c r="B302" s="4">
        <v>44342302</v>
      </c>
      <c r="C302" s="4" t="s">
        <v>5</v>
      </c>
      <c r="D302" s="5">
        <v>23</v>
      </c>
      <c r="E302" s="4" t="s">
        <v>6</v>
      </c>
      <c r="F302" t="b">
        <f>EXACT(B302,'2_SafetyData_2'!B302)</f>
        <v>1</v>
      </c>
      <c r="G302" s="4" t="s">
        <v>44</v>
      </c>
      <c r="H302" s="4" t="s">
        <v>42</v>
      </c>
      <c r="I302" s="5">
        <v>0</v>
      </c>
      <c r="J302" s="17" t="s">
        <v>275</v>
      </c>
      <c r="K302">
        <f t="shared" si="17"/>
        <v>5</v>
      </c>
      <c r="L302" s="23" t="str">
        <f t="shared" si="18"/>
        <v>spring</v>
      </c>
      <c r="M302" t="str">
        <f t="shared" si="19"/>
        <v>20대</v>
      </c>
    </row>
    <row r="303" spans="1:13">
      <c r="A303" s="3">
        <v>44342</v>
      </c>
      <c r="B303" s="4">
        <v>44342303</v>
      </c>
      <c r="C303" s="4" t="s">
        <v>5</v>
      </c>
      <c r="D303" s="5">
        <v>53</v>
      </c>
      <c r="E303" s="4" t="s">
        <v>6</v>
      </c>
      <c r="F303" t="b">
        <f>EXACT(B303,'2_SafetyData_2'!B303)</f>
        <v>1</v>
      </c>
      <c r="G303" s="4" t="s">
        <v>53</v>
      </c>
      <c r="H303" s="4" t="s">
        <v>25</v>
      </c>
      <c r="I303" s="5">
        <v>0</v>
      </c>
      <c r="J303" s="17" t="s">
        <v>276</v>
      </c>
      <c r="K303">
        <f t="shared" si="17"/>
        <v>5</v>
      </c>
      <c r="L303" s="23" t="str">
        <f t="shared" si="18"/>
        <v>spring</v>
      </c>
      <c r="M303" t="str">
        <f t="shared" si="19"/>
        <v>50대</v>
      </c>
    </row>
    <row r="304" spans="1:13">
      <c r="A304" s="3">
        <v>44345</v>
      </c>
      <c r="B304" s="4">
        <v>44345304</v>
      </c>
      <c r="C304" s="4" t="s">
        <v>5</v>
      </c>
      <c r="D304" s="5">
        <v>31</v>
      </c>
      <c r="E304" s="4" t="s">
        <v>6</v>
      </c>
      <c r="F304" t="b">
        <f>EXACT(B304,'2_SafetyData_2'!B304)</f>
        <v>1</v>
      </c>
      <c r="G304" s="4" t="s">
        <v>13</v>
      </c>
      <c r="H304" s="4" t="s">
        <v>29</v>
      </c>
      <c r="I304" s="5">
        <v>0</v>
      </c>
      <c r="J304" s="17" t="s">
        <v>277</v>
      </c>
      <c r="K304">
        <f t="shared" si="17"/>
        <v>5</v>
      </c>
      <c r="L304" s="23" t="str">
        <f t="shared" si="18"/>
        <v>spring</v>
      </c>
      <c r="M304" t="str">
        <f t="shared" si="19"/>
        <v>30대</v>
      </c>
    </row>
    <row r="305" spans="1:13">
      <c r="A305" s="3">
        <v>44346</v>
      </c>
      <c r="B305" s="4">
        <v>44346305</v>
      </c>
      <c r="C305" s="4" t="s">
        <v>5</v>
      </c>
      <c r="D305" s="5">
        <v>42</v>
      </c>
      <c r="E305" s="4" t="s">
        <v>6</v>
      </c>
      <c r="F305" t="b">
        <f>EXACT(B305,'2_SafetyData_2'!B305)</f>
        <v>1</v>
      </c>
      <c r="G305" s="4" t="s">
        <v>34</v>
      </c>
      <c r="H305" s="4" t="s">
        <v>42</v>
      </c>
      <c r="I305" s="5">
        <v>0</v>
      </c>
      <c r="J305" s="17" t="s">
        <v>278</v>
      </c>
      <c r="K305">
        <f t="shared" si="17"/>
        <v>5</v>
      </c>
      <c r="L305" s="23" t="str">
        <f t="shared" si="18"/>
        <v>spring</v>
      </c>
      <c r="M305" t="str">
        <f t="shared" si="19"/>
        <v>40대</v>
      </c>
    </row>
    <row r="306" spans="1:13">
      <c r="A306" s="3">
        <v>44348</v>
      </c>
      <c r="B306" s="4">
        <v>44348306</v>
      </c>
      <c r="C306" s="4" t="s">
        <v>5</v>
      </c>
      <c r="D306" s="5">
        <v>31</v>
      </c>
      <c r="E306" s="4" t="s">
        <v>8</v>
      </c>
      <c r="F306" t="b">
        <f>EXACT(B306,'2_SafetyData_2'!B306)</f>
        <v>1</v>
      </c>
      <c r="G306" s="4" t="s">
        <v>40</v>
      </c>
      <c r="H306" s="4" t="s">
        <v>25</v>
      </c>
      <c r="I306" s="5">
        <v>0</v>
      </c>
      <c r="J306" s="17" t="s">
        <v>279</v>
      </c>
      <c r="K306">
        <f t="shared" si="17"/>
        <v>6</v>
      </c>
      <c r="L306" s="23" t="str">
        <f t="shared" si="18"/>
        <v>summer</v>
      </c>
      <c r="M306" t="str">
        <f t="shared" si="19"/>
        <v>30대</v>
      </c>
    </row>
    <row r="307" spans="1:13">
      <c r="A307" s="3">
        <v>44348</v>
      </c>
      <c r="B307" s="4">
        <v>44348307</v>
      </c>
      <c r="C307" s="4" t="s">
        <v>5</v>
      </c>
      <c r="D307" s="5">
        <v>53</v>
      </c>
      <c r="E307" s="4" t="s">
        <v>8</v>
      </c>
      <c r="F307" t="b">
        <f>EXACT(B307,'2_SafetyData_2'!B307)</f>
        <v>1</v>
      </c>
      <c r="G307" s="4" t="s">
        <v>22</v>
      </c>
      <c r="H307" s="4" t="s">
        <v>25</v>
      </c>
      <c r="I307" s="5">
        <v>0</v>
      </c>
      <c r="J307" s="17" t="s">
        <v>280</v>
      </c>
      <c r="K307">
        <f t="shared" si="17"/>
        <v>6</v>
      </c>
      <c r="L307" s="23" t="str">
        <f t="shared" si="18"/>
        <v>summer</v>
      </c>
      <c r="M307" t="str">
        <f t="shared" si="19"/>
        <v>50대</v>
      </c>
    </row>
    <row r="308" spans="1:13">
      <c r="A308" s="3">
        <v>44349</v>
      </c>
      <c r="B308" s="4">
        <v>44349308</v>
      </c>
      <c r="C308" s="4" t="s">
        <v>5</v>
      </c>
      <c r="D308" s="5">
        <v>31</v>
      </c>
      <c r="E308" s="4" t="s">
        <v>6</v>
      </c>
      <c r="F308" t="b">
        <f>EXACT(B308,'2_SafetyData_2'!B308)</f>
        <v>1</v>
      </c>
      <c r="G308" s="4" t="s">
        <v>22</v>
      </c>
      <c r="H308" s="4" t="s">
        <v>36</v>
      </c>
      <c r="I308" s="5">
        <v>0</v>
      </c>
      <c r="J308" s="17" t="s">
        <v>281</v>
      </c>
      <c r="K308">
        <f t="shared" si="17"/>
        <v>6</v>
      </c>
      <c r="L308" s="23" t="str">
        <f t="shared" si="18"/>
        <v>summer</v>
      </c>
      <c r="M308" t="str">
        <f t="shared" si="19"/>
        <v>30대</v>
      </c>
    </row>
    <row r="309" spans="1:13">
      <c r="A309" s="3">
        <v>44349</v>
      </c>
      <c r="B309" s="4">
        <v>44349309</v>
      </c>
      <c r="C309" s="4" t="s">
        <v>5</v>
      </c>
      <c r="D309" s="5">
        <v>31</v>
      </c>
      <c r="E309" s="4" t="s">
        <v>6</v>
      </c>
      <c r="F309" t="b">
        <f>EXACT(B309,'2_SafetyData_2'!B309)</f>
        <v>1</v>
      </c>
      <c r="G309" s="4" t="s">
        <v>34</v>
      </c>
      <c r="H309" s="4" t="s">
        <v>35</v>
      </c>
      <c r="I309" s="5">
        <v>0</v>
      </c>
      <c r="J309" s="17" t="s">
        <v>282</v>
      </c>
      <c r="K309">
        <f t="shared" si="17"/>
        <v>6</v>
      </c>
      <c r="L309" s="23" t="str">
        <f t="shared" si="18"/>
        <v>summer</v>
      </c>
      <c r="M309" t="str">
        <f t="shared" si="19"/>
        <v>30대</v>
      </c>
    </row>
    <row r="310" spans="1:13">
      <c r="A310" s="3">
        <v>44350</v>
      </c>
      <c r="B310" s="4">
        <v>44350310</v>
      </c>
      <c r="C310" s="4" t="s">
        <v>7</v>
      </c>
      <c r="D310" s="5">
        <v>23</v>
      </c>
      <c r="E310" s="4" t="s">
        <v>6</v>
      </c>
      <c r="F310" t="b">
        <f>EXACT(B310,'2_SafetyData_2'!B310)</f>
        <v>1</v>
      </c>
      <c r="G310" s="4" t="s">
        <v>38</v>
      </c>
      <c r="H310" s="4" t="s">
        <v>35</v>
      </c>
      <c r="I310" s="5">
        <v>0</v>
      </c>
      <c r="J310" s="17">
        <v>277</v>
      </c>
      <c r="K310">
        <f t="shared" si="17"/>
        <v>6</v>
      </c>
      <c r="L310" s="23" t="str">
        <f t="shared" si="18"/>
        <v>summer</v>
      </c>
      <c r="M310" t="str">
        <f t="shared" si="19"/>
        <v>20대</v>
      </c>
    </row>
    <row r="311" spans="1:13">
      <c r="A311" s="3">
        <v>44350</v>
      </c>
      <c r="B311" s="4">
        <v>44350311</v>
      </c>
      <c r="C311" s="4" t="s">
        <v>5</v>
      </c>
      <c r="D311" s="5">
        <v>53</v>
      </c>
      <c r="E311" s="4" t="s">
        <v>6</v>
      </c>
      <c r="F311" t="b">
        <f>EXACT(B311,'2_SafetyData_2'!B311)</f>
        <v>1</v>
      </c>
      <c r="G311" s="4" t="s">
        <v>22</v>
      </c>
      <c r="H311" s="4" t="s">
        <v>14</v>
      </c>
      <c r="I311" s="5">
        <v>0</v>
      </c>
      <c r="J311" s="17" t="s">
        <v>283</v>
      </c>
      <c r="K311">
        <f t="shared" si="17"/>
        <v>6</v>
      </c>
      <c r="L311" s="23" t="str">
        <f t="shared" si="18"/>
        <v>summer</v>
      </c>
      <c r="M311" t="str">
        <f t="shared" si="19"/>
        <v>50대</v>
      </c>
    </row>
    <row r="312" spans="1:13">
      <c r="A312" s="3">
        <v>44353</v>
      </c>
      <c r="B312" s="4">
        <v>44353312</v>
      </c>
      <c r="C312" s="4" t="s">
        <v>5</v>
      </c>
      <c r="D312" s="5">
        <v>31</v>
      </c>
      <c r="E312" s="4" t="s">
        <v>8</v>
      </c>
      <c r="F312" t="b">
        <f>EXACT(B312,'2_SafetyData_2'!B312)</f>
        <v>1</v>
      </c>
      <c r="G312" s="4" t="s">
        <v>22</v>
      </c>
      <c r="H312" s="4" t="s">
        <v>14</v>
      </c>
      <c r="I312" s="5">
        <v>0</v>
      </c>
      <c r="J312" s="17" t="s">
        <v>284</v>
      </c>
      <c r="K312">
        <f t="shared" si="17"/>
        <v>6</v>
      </c>
      <c r="L312" s="23" t="str">
        <f t="shared" si="18"/>
        <v>summer</v>
      </c>
      <c r="M312" t="str">
        <f t="shared" si="19"/>
        <v>30대</v>
      </c>
    </row>
    <row r="313" spans="1:13">
      <c r="A313" s="3">
        <v>44354</v>
      </c>
      <c r="B313" s="4">
        <v>44354313</v>
      </c>
      <c r="C313" s="4" t="s">
        <v>5</v>
      </c>
      <c r="D313" s="5">
        <v>53</v>
      </c>
      <c r="E313" s="4" t="s">
        <v>8</v>
      </c>
      <c r="F313" t="b">
        <f>EXACT(B313,'2_SafetyData_2'!B313)</f>
        <v>1</v>
      </c>
      <c r="G313" s="4" t="s">
        <v>38</v>
      </c>
      <c r="H313" s="4" t="s">
        <v>25</v>
      </c>
      <c r="I313" s="5">
        <v>0</v>
      </c>
      <c r="J313" s="17">
        <v>259</v>
      </c>
      <c r="K313">
        <f t="shared" si="17"/>
        <v>6</v>
      </c>
      <c r="L313" s="23" t="str">
        <f t="shared" si="18"/>
        <v>summer</v>
      </c>
      <c r="M313" t="str">
        <f t="shared" si="19"/>
        <v>50대</v>
      </c>
    </row>
    <row r="314" spans="1:13">
      <c r="A314" s="3">
        <v>44355</v>
      </c>
      <c r="B314" s="4">
        <v>44355314</v>
      </c>
      <c r="C314" s="4" t="s">
        <v>5</v>
      </c>
      <c r="D314" s="5">
        <v>23</v>
      </c>
      <c r="E314" s="4" t="s">
        <v>6</v>
      </c>
      <c r="F314" t="b">
        <f>EXACT(B314,'2_SafetyData_2'!B314)</f>
        <v>1</v>
      </c>
      <c r="G314" s="4" t="s">
        <v>40</v>
      </c>
      <c r="H314" s="4" t="s">
        <v>42</v>
      </c>
      <c r="I314" s="5">
        <v>0</v>
      </c>
      <c r="J314" s="17" t="s">
        <v>285</v>
      </c>
      <c r="K314">
        <f t="shared" si="17"/>
        <v>6</v>
      </c>
      <c r="L314" s="23" t="str">
        <f t="shared" si="18"/>
        <v>summer</v>
      </c>
      <c r="M314" t="str">
        <f t="shared" si="19"/>
        <v>20대</v>
      </c>
    </row>
    <row r="315" spans="1:13">
      <c r="A315" s="3">
        <v>44355</v>
      </c>
      <c r="B315" s="4">
        <v>44355315</v>
      </c>
      <c r="C315" s="4" t="s">
        <v>5</v>
      </c>
      <c r="D315" s="5">
        <v>53</v>
      </c>
      <c r="E315" s="4" t="s">
        <v>6</v>
      </c>
      <c r="F315" t="b">
        <f>EXACT(B315,'2_SafetyData_2'!B315)</f>
        <v>1</v>
      </c>
      <c r="G315" s="4" t="s">
        <v>22</v>
      </c>
      <c r="H315" s="4" t="s">
        <v>20</v>
      </c>
      <c r="I315" s="5">
        <v>0</v>
      </c>
      <c r="J315" s="17" t="s">
        <v>286</v>
      </c>
      <c r="K315">
        <f t="shared" si="17"/>
        <v>6</v>
      </c>
      <c r="L315" s="23" t="str">
        <f t="shared" si="18"/>
        <v>summer</v>
      </c>
      <c r="M315" t="str">
        <f t="shared" si="19"/>
        <v>50대</v>
      </c>
    </row>
    <row r="316" spans="1:13">
      <c r="A316" s="3">
        <v>44359</v>
      </c>
      <c r="B316" s="4">
        <v>44359316</v>
      </c>
      <c r="C316" s="4" t="s">
        <v>5</v>
      </c>
      <c r="D316" s="5">
        <v>23</v>
      </c>
      <c r="E316" s="4" t="s">
        <v>6</v>
      </c>
      <c r="F316" t="b">
        <f>EXACT(B316,'2_SafetyData_2'!B316)</f>
        <v>1</v>
      </c>
      <c r="G316" s="4" t="s">
        <v>27</v>
      </c>
      <c r="H316" s="4" t="s">
        <v>25</v>
      </c>
      <c r="I316" s="5">
        <v>0</v>
      </c>
      <c r="J316" s="17" t="s">
        <v>287</v>
      </c>
      <c r="K316">
        <f t="shared" si="17"/>
        <v>6</v>
      </c>
      <c r="L316" s="23" t="str">
        <f t="shared" si="18"/>
        <v>summer</v>
      </c>
      <c r="M316" t="str">
        <f t="shared" si="19"/>
        <v>20대</v>
      </c>
    </row>
    <row r="317" spans="1:13">
      <c r="A317" s="3">
        <v>44359</v>
      </c>
      <c r="B317" s="4">
        <v>44359317</v>
      </c>
      <c r="C317" s="4" t="s">
        <v>5</v>
      </c>
      <c r="D317" s="5">
        <v>43</v>
      </c>
      <c r="E317" s="4" t="s">
        <v>6</v>
      </c>
      <c r="F317" t="b">
        <f>EXACT(B317,'2_SafetyData_2'!B317)</f>
        <v>1</v>
      </c>
      <c r="G317" s="4" t="s">
        <v>19</v>
      </c>
      <c r="H317" s="4" t="s">
        <v>14</v>
      </c>
      <c r="I317" s="5">
        <v>0</v>
      </c>
      <c r="J317" s="17" t="s">
        <v>288</v>
      </c>
      <c r="K317">
        <f t="shared" si="17"/>
        <v>6</v>
      </c>
      <c r="L317" s="23" t="str">
        <f t="shared" si="18"/>
        <v>summer</v>
      </c>
      <c r="M317" t="str">
        <f t="shared" si="19"/>
        <v>40대</v>
      </c>
    </row>
    <row r="318" spans="1:13">
      <c r="A318" s="3">
        <v>44360</v>
      </c>
      <c r="B318" s="4">
        <v>44360318</v>
      </c>
      <c r="C318" s="4" t="s">
        <v>5</v>
      </c>
      <c r="D318" s="5">
        <v>53</v>
      </c>
      <c r="E318" s="4" t="s">
        <v>6</v>
      </c>
      <c r="F318" t="b">
        <f>EXACT(B318,'2_SafetyData_2'!B318)</f>
        <v>1</v>
      </c>
      <c r="G318" s="4" t="s">
        <v>13</v>
      </c>
      <c r="H318" s="4" t="s">
        <v>35</v>
      </c>
      <c r="I318" s="5">
        <v>0</v>
      </c>
      <c r="J318" s="17" t="s">
        <v>289</v>
      </c>
      <c r="K318">
        <f t="shared" si="17"/>
        <v>6</v>
      </c>
      <c r="L318" s="23" t="str">
        <f t="shared" si="18"/>
        <v>summer</v>
      </c>
      <c r="M318" t="str">
        <f t="shared" si="19"/>
        <v>50대</v>
      </c>
    </row>
    <row r="319" spans="1:13">
      <c r="A319" s="3">
        <v>44362</v>
      </c>
      <c r="B319" s="4">
        <v>44362319</v>
      </c>
      <c r="C319" s="4" t="s">
        <v>5</v>
      </c>
      <c r="D319" s="5">
        <v>23</v>
      </c>
      <c r="E319" s="4" t="s">
        <v>6</v>
      </c>
      <c r="F319" t="b">
        <f>EXACT(B319,'2_SafetyData_2'!B319)</f>
        <v>1</v>
      </c>
      <c r="G319" s="4" t="s">
        <v>48</v>
      </c>
      <c r="H319" s="4" t="s">
        <v>17</v>
      </c>
      <c r="I319" s="5">
        <v>0</v>
      </c>
      <c r="J319" s="17" t="s">
        <v>290</v>
      </c>
      <c r="K319">
        <f t="shared" si="17"/>
        <v>6</v>
      </c>
      <c r="L319" s="23" t="str">
        <f t="shared" si="18"/>
        <v>summer</v>
      </c>
      <c r="M319" t="str">
        <f t="shared" si="19"/>
        <v>20대</v>
      </c>
    </row>
    <row r="320" spans="1:13">
      <c r="A320" s="3">
        <v>44364</v>
      </c>
      <c r="B320" s="4">
        <v>44364320</v>
      </c>
      <c r="C320" s="4" t="s">
        <v>5</v>
      </c>
      <c r="D320" s="5">
        <v>23</v>
      </c>
      <c r="E320" s="4" t="s">
        <v>6</v>
      </c>
      <c r="F320" t="b">
        <f>EXACT(B320,'2_SafetyData_2'!B320)</f>
        <v>1</v>
      </c>
      <c r="G320" s="4" t="s">
        <v>38</v>
      </c>
      <c r="H320" s="4" t="s">
        <v>25</v>
      </c>
      <c r="I320" s="5">
        <v>0</v>
      </c>
      <c r="J320" s="17" t="s">
        <v>291</v>
      </c>
      <c r="K320">
        <f t="shared" si="17"/>
        <v>6</v>
      </c>
      <c r="L320" s="23" t="str">
        <f t="shared" si="18"/>
        <v>summer</v>
      </c>
      <c r="M320" t="str">
        <f t="shared" si="19"/>
        <v>20대</v>
      </c>
    </row>
    <row r="321" spans="1:13">
      <c r="A321" s="3">
        <v>44365</v>
      </c>
      <c r="B321" s="4">
        <v>44365321</v>
      </c>
      <c r="C321" s="4" t="s">
        <v>5</v>
      </c>
      <c r="D321" s="5">
        <v>31</v>
      </c>
      <c r="E321" s="4" t="s">
        <v>8</v>
      </c>
      <c r="F321" t="b">
        <f>EXACT(B321,'2_SafetyData_2'!B321)</f>
        <v>1</v>
      </c>
      <c r="G321" s="4" t="s">
        <v>34</v>
      </c>
      <c r="H321" s="4" t="s">
        <v>31</v>
      </c>
      <c r="I321" s="5">
        <v>0</v>
      </c>
      <c r="J321" s="17" t="s">
        <v>292</v>
      </c>
      <c r="K321">
        <f t="shared" si="17"/>
        <v>6</v>
      </c>
      <c r="L321" s="23" t="str">
        <f t="shared" si="18"/>
        <v>summer</v>
      </c>
      <c r="M321" t="str">
        <f t="shared" si="19"/>
        <v>30대</v>
      </c>
    </row>
    <row r="322" spans="1:13">
      <c r="A322" s="3">
        <v>44365</v>
      </c>
      <c r="B322" s="4">
        <v>44365322</v>
      </c>
      <c r="C322" s="4" t="s">
        <v>5</v>
      </c>
      <c r="D322" s="5">
        <v>43</v>
      </c>
      <c r="E322" s="4" t="s">
        <v>6</v>
      </c>
      <c r="F322" t="b">
        <f>EXACT(B322,'2_SafetyData_2'!B322)</f>
        <v>1</v>
      </c>
      <c r="G322" s="4" t="s">
        <v>53</v>
      </c>
      <c r="H322" s="4" t="s">
        <v>14</v>
      </c>
      <c r="I322" s="5">
        <v>0</v>
      </c>
      <c r="J322" s="17" t="s">
        <v>293</v>
      </c>
      <c r="K322">
        <f t="shared" si="17"/>
        <v>6</v>
      </c>
      <c r="L322" s="23" t="str">
        <f t="shared" si="18"/>
        <v>summer</v>
      </c>
      <c r="M322" t="str">
        <f t="shared" si="19"/>
        <v>40대</v>
      </c>
    </row>
    <row r="323" spans="1:13">
      <c r="A323" s="3">
        <v>44365</v>
      </c>
      <c r="B323" s="4">
        <v>44365323</v>
      </c>
      <c r="C323" s="4" t="s">
        <v>5</v>
      </c>
      <c r="D323" s="5">
        <v>31</v>
      </c>
      <c r="E323" s="4" t="s">
        <v>6</v>
      </c>
      <c r="F323" t="b">
        <f>EXACT(B323,'2_SafetyData_2'!B323)</f>
        <v>1</v>
      </c>
      <c r="G323" s="4" t="s">
        <v>53</v>
      </c>
      <c r="H323" s="4" t="s">
        <v>42</v>
      </c>
      <c r="I323" s="5">
        <v>0</v>
      </c>
      <c r="J323" s="17" t="s">
        <v>294</v>
      </c>
      <c r="K323">
        <f t="shared" ref="K323:K386" si="20">MONTH(A323)</f>
        <v>6</v>
      </c>
      <c r="L323" s="23" t="str">
        <f t="shared" ref="L323:L386" si="21">IF(OR(K323&lt;=2, K323&gt;=12),"winter", IF(AND(K323&gt;=3,K323&lt;=5),"spring",IF(AND(K323&gt;=6,K323&lt;=8),"summer",IF(AND(K323&gt;=9, K323&lt;=11),"fall",0))))</f>
        <v>summer</v>
      </c>
      <c r="M323" t="str">
        <f t="shared" ref="M323:M386" si="22">IF(D323&lt;20, "10대", IF(AND(D323&gt;=20, D323&lt;30), "20대", IF(AND(D323&gt;=30, D323&lt;40), "30대", IF(AND(D323&gt;=40, D323&lt;50), "40대", "50대"))))</f>
        <v>30대</v>
      </c>
    </row>
    <row r="324" spans="1:13">
      <c r="A324" s="3">
        <v>44366</v>
      </c>
      <c r="B324" s="4">
        <v>44366324</v>
      </c>
      <c r="C324" s="4" t="s">
        <v>5</v>
      </c>
      <c r="D324" s="5">
        <v>53</v>
      </c>
      <c r="E324" s="4" t="s">
        <v>6</v>
      </c>
      <c r="F324" t="b">
        <f>EXACT(B324,'2_SafetyData_2'!B324)</f>
        <v>1</v>
      </c>
      <c r="G324" s="4" t="s">
        <v>22</v>
      </c>
      <c r="H324" s="4" t="s">
        <v>36</v>
      </c>
      <c r="I324" s="5">
        <v>0</v>
      </c>
      <c r="J324" s="17" t="s">
        <v>295</v>
      </c>
      <c r="K324">
        <f t="shared" si="20"/>
        <v>6</v>
      </c>
      <c r="L324" s="23" t="str">
        <f t="shared" si="21"/>
        <v>summer</v>
      </c>
      <c r="M324" t="str">
        <f t="shared" si="22"/>
        <v>50대</v>
      </c>
    </row>
    <row r="325" spans="1:13">
      <c r="A325" s="3">
        <v>44368</v>
      </c>
      <c r="B325" s="4">
        <v>44368325</v>
      </c>
      <c r="C325" s="4" t="s">
        <v>5</v>
      </c>
      <c r="D325" s="5">
        <v>43</v>
      </c>
      <c r="E325" s="4" t="s">
        <v>8</v>
      </c>
      <c r="F325" t="b">
        <f>EXACT(B325,'2_SafetyData_2'!B325)</f>
        <v>1</v>
      </c>
      <c r="G325" s="4" t="s">
        <v>16</v>
      </c>
      <c r="H325" s="4" t="s">
        <v>35</v>
      </c>
      <c r="I325" s="5">
        <v>0</v>
      </c>
      <c r="J325" s="17" t="s">
        <v>296</v>
      </c>
      <c r="K325">
        <f t="shared" si="20"/>
        <v>6</v>
      </c>
      <c r="L325" s="23" t="str">
        <f t="shared" si="21"/>
        <v>summer</v>
      </c>
      <c r="M325" t="str">
        <f t="shared" si="22"/>
        <v>40대</v>
      </c>
    </row>
    <row r="326" spans="1:13">
      <c r="A326" s="3">
        <v>44370</v>
      </c>
      <c r="B326" s="4">
        <v>44370326</v>
      </c>
      <c r="C326" s="4" t="s">
        <v>5</v>
      </c>
      <c r="D326" s="5">
        <v>23</v>
      </c>
      <c r="E326" s="4" t="s">
        <v>8</v>
      </c>
      <c r="F326" t="b">
        <f>EXACT(B326,'2_SafetyData_2'!B326)</f>
        <v>1</v>
      </c>
      <c r="G326" s="4" t="s">
        <v>22</v>
      </c>
      <c r="H326" s="4" t="s">
        <v>42</v>
      </c>
      <c r="I326" s="5">
        <v>0</v>
      </c>
      <c r="J326" s="17" t="s">
        <v>297</v>
      </c>
      <c r="K326">
        <f t="shared" si="20"/>
        <v>6</v>
      </c>
      <c r="L326" s="23" t="str">
        <f t="shared" si="21"/>
        <v>summer</v>
      </c>
      <c r="M326" t="str">
        <f t="shared" si="22"/>
        <v>20대</v>
      </c>
    </row>
    <row r="327" spans="1:13">
      <c r="A327" s="3">
        <v>44372</v>
      </c>
      <c r="B327" s="4">
        <v>44372327</v>
      </c>
      <c r="C327" s="4" t="s">
        <v>5</v>
      </c>
      <c r="D327" s="5">
        <v>53</v>
      </c>
      <c r="E327" s="4" t="s">
        <v>8</v>
      </c>
      <c r="F327" t="b">
        <f>EXACT(B327,'2_SafetyData_2'!B327)</f>
        <v>1</v>
      </c>
      <c r="G327" s="4" t="s">
        <v>34</v>
      </c>
      <c r="H327" s="4" t="s">
        <v>31</v>
      </c>
      <c r="I327" s="5">
        <v>0</v>
      </c>
      <c r="J327" s="17" t="s">
        <v>298</v>
      </c>
      <c r="K327">
        <f t="shared" si="20"/>
        <v>6</v>
      </c>
      <c r="L327" s="23" t="str">
        <f t="shared" si="21"/>
        <v>summer</v>
      </c>
      <c r="M327" t="str">
        <f t="shared" si="22"/>
        <v>50대</v>
      </c>
    </row>
    <row r="328" spans="1:13">
      <c r="A328" s="3">
        <v>44373</v>
      </c>
      <c r="B328" s="4">
        <v>44373328</v>
      </c>
      <c r="C328" s="4" t="s">
        <v>5</v>
      </c>
      <c r="D328" s="5">
        <v>23</v>
      </c>
      <c r="E328" s="4" t="s">
        <v>6</v>
      </c>
      <c r="F328" t="b">
        <f>EXACT(B328,'2_SafetyData_2'!B328)</f>
        <v>1</v>
      </c>
      <c r="G328" s="4" t="s">
        <v>38</v>
      </c>
      <c r="H328" s="4" t="s">
        <v>25</v>
      </c>
      <c r="I328" s="5">
        <v>0</v>
      </c>
      <c r="J328" s="17">
        <v>189</v>
      </c>
      <c r="K328">
        <f t="shared" si="20"/>
        <v>6</v>
      </c>
      <c r="L328" s="23" t="str">
        <f t="shared" si="21"/>
        <v>summer</v>
      </c>
      <c r="M328" t="str">
        <f t="shared" si="22"/>
        <v>20대</v>
      </c>
    </row>
    <row r="329" spans="1:13">
      <c r="A329" s="3">
        <v>44374</v>
      </c>
      <c r="B329" s="4">
        <v>44374329</v>
      </c>
      <c r="C329" s="4" t="s">
        <v>5</v>
      </c>
      <c r="D329" s="5">
        <v>32</v>
      </c>
      <c r="E329" s="4" t="s">
        <v>8</v>
      </c>
      <c r="F329" t="b">
        <f>EXACT(B329,'2_SafetyData_2'!B329)</f>
        <v>1</v>
      </c>
      <c r="G329" s="4" t="s">
        <v>53</v>
      </c>
      <c r="H329" s="4" t="s">
        <v>31</v>
      </c>
      <c r="I329" s="5">
        <v>0</v>
      </c>
      <c r="J329" s="17" t="s">
        <v>299</v>
      </c>
      <c r="K329">
        <f t="shared" si="20"/>
        <v>6</v>
      </c>
      <c r="L329" s="23" t="str">
        <f t="shared" si="21"/>
        <v>summer</v>
      </c>
      <c r="M329" t="str">
        <f t="shared" si="22"/>
        <v>30대</v>
      </c>
    </row>
    <row r="330" spans="1:13">
      <c r="A330" s="3">
        <v>44375</v>
      </c>
      <c r="B330" s="4">
        <v>44375330</v>
      </c>
      <c r="C330" s="4" t="s">
        <v>5</v>
      </c>
      <c r="D330" s="5">
        <v>43</v>
      </c>
      <c r="E330" s="4" t="s">
        <v>8</v>
      </c>
      <c r="F330" t="b">
        <f>EXACT(B330,'2_SafetyData_2'!B330)</f>
        <v>1</v>
      </c>
      <c r="G330" s="4" t="s">
        <v>27</v>
      </c>
      <c r="H330" s="4" t="s">
        <v>17</v>
      </c>
      <c r="I330" s="5">
        <v>0</v>
      </c>
      <c r="J330" s="17">
        <v>174</v>
      </c>
      <c r="K330">
        <f t="shared" si="20"/>
        <v>6</v>
      </c>
      <c r="L330" s="23" t="str">
        <f t="shared" si="21"/>
        <v>summer</v>
      </c>
      <c r="M330" t="str">
        <f t="shared" si="22"/>
        <v>40대</v>
      </c>
    </row>
    <row r="331" spans="1:13">
      <c r="A331" s="3">
        <v>44376</v>
      </c>
      <c r="B331" s="4">
        <v>44376331</v>
      </c>
      <c r="C331" s="4" t="s">
        <v>5</v>
      </c>
      <c r="D331" s="5">
        <v>32</v>
      </c>
      <c r="E331" s="4" t="s">
        <v>8</v>
      </c>
      <c r="F331" t="b">
        <f>EXACT(B331,'2_SafetyData_2'!B331)</f>
        <v>1</v>
      </c>
      <c r="G331" s="4" t="s">
        <v>19</v>
      </c>
      <c r="H331" s="4" t="s">
        <v>14</v>
      </c>
      <c r="I331" s="5">
        <v>0</v>
      </c>
      <c r="J331" s="17" t="s">
        <v>300</v>
      </c>
      <c r="K331">
        <f t="shared" si="20"/>
        <v>6</v>
      </c>
      <c r="L331" s="23" t="str">
        <f t="shared" si="21"/>
        <v>summer</v>
      </c>
      <c r="M331" t="str">
        <f t="shared" si="22"/>
        <v>30대</v>
      </c>
    </row>
    <row r="332" spans="1:13">
      <c r="A332" s="3">
        <v>44381</v>
      </c>
      <c r="B332" s="4">
        <v>44381332</v>
      </c>
      <c r="C332" s="4" t="s">
        <v>5</v>
      </c>
      <c r="D332" s="5">
        <v>32</v>
      </c>
      <c r="E332" s="4" t="s">
        <v>6</v>
      </c>
      <c r="F332" t="b">
        <f>EXACT(B332,'2_SafetyData_2'!B332)</f>
        <v>1</v>
      </c>
      <c r="G332" s="4" t="s">
        <v>19</v>
      </c>
      <c r="H332" s="4" t="s">
        <v>25</v>
      </c>
      <c r="I332" s="5">
        <v>0</v>
      </c>
      <c r="J332" s="17">
        <v>162</v>
      </c>
      <c r="K332">
        <f t="shared" si="20"/>
        <v>7</v>
      </c>
      <c r="L332" s="23" t="str">
        <f t="shared" si="21"/>
        <v>summer</v>
      </c>
      <c r="M332" t="str">
        <f t="shared" si="22"/>
        <v>30대</v>
      </c>
    </row>
    <row r="333" spans="1:13">
      <c r="A333" s="3">
        <v>44383</v>
      </c>
      <c r="B333" s="4">
        <v>44383333</v>
      </c>
      <c r="C333" s="4" t="s">
        <v>5</v>
      </c>
      <c r="D333" s="5">
        <v>23</v>
      </c>
      <c r="E333" s="4" t="s">
        <v>8</v>
      </c>
      <c r="F333" t="b">
        <f>EXACT(B333,'2_SafetyData_2'!B333)</f>
        <v>1</v>
      </c>
      <c r="G333" s="4" t="s">
        <v>19</v>
      </c>
      <c r="H333" s="4" t="s">
        <v>14</v>
      </c>
      <c r="I333" s="5">
        <v>0</v>
      </c>
      <c r="J333" s="17" t="s">
        <v>301</v>
      </c>
      <c r="K333">
        <f t="shared" si="20"/>
        <v>7</v>
      </c>
      <c r="L333" s="23" t="str">
        <f t="shared" si="21"/>
        <v>summer</v>
      </c>
      <c r="M333" t="str">
        <f t="shared" si="22"/>
        <v>20대</v>
      </c>
    </row>
    <row r="334" spans="1:13">
      <c r="A334" s="3">
        <v>44384</v>
      </c>
      <c r="B334" s="4">
        <v>44384334</v>
      </c>
      <c r="C334" s="4" t="s">
        <v>5</v>
      </c>
      <c r="D334" s="5">
        <v>43</v>
      </c>
      <c r="E334" s="4" t="s">
        <v>8</v>
      </c>
      <c r="F334" t="b">
        <f>EXACT(B334,'2_SafetyData_2'!B334)</f>
        <v>1</v>
      </c>
      <c r="G334" s="4" t="s">
        <v>38</v>
      </c>
      <c r="H334" s="4" t="s">
        <v>14</v>
      </c>
      <c r="I334" s="5">
        <v>0</v>
      </c>
      <c r="J334" s="17" t="s">
        <v>302</v>
      </c>
      <c r="K334">
        <f t="shared" si="20"/>
        <v>7</v>
      </c>
      <c r="L334" s="23" t="str">
        <f t="shared" si="21"/>
        <v>summer</v>
      </c>
      <c r="M334" t="str">
        <f t="shared" si="22"/>
        <v>40대</v>
      </c>
    </row>
    <row r="335" spans="1:13">
      <c r="A335" s="3">
        <v>44385</v>
      </c>
      <c r="B335" s="4">
        <v>44385335</v>
      </c>
      <c r="C335" s="4" t="s">
        <v>5</v>
      </c>
      <c r="D335" s="5">
        <v>32</v>
      </c>
      <c r="E335" s="4" t="s">
        <v>6</v>
      </c>
      <c r="F335" t="b">
        <f>EXACT(B335,'2_SafetyData_2'!B335)</f>
        <v>1</v>
      </c>
      <c r="G335" s="4" t="s">
        <v>48</v>
      </c>
      <c r="H335" s="4" t="s">
        <v>29</v>
      </c>
      <c r="I335" s="5">
        <v>0</v>
      </c>
      <c r="J335" s="17" t="s">
        <v>303</v>
      </c>
      <c r="K335">
        <f t="shared" si="20"/>
        <v>7</v>
      </c>
      <c r="L335" s="23" t="str">
        <f t="shared" si="21"/>
        <v>summer</v>
      </c>
      <c r="M335" t="str">
        <f t="shared" si="22"/>
        <v>30대</v>
      </c>
    </row>
    <row r="336" spans="1:13">
      <c r="A336" s="3">
        <v>44385</v>
      </c>
      <c r="B336" s="4">
        <v>44385336</v>
      </c>
      <c r="C336" s="4" t="s">
        <v>5</v>
      </c>
      <c r="D336" s="5">
        <v>53</v>
      </c>
      <c r="E336" s="4" t="s">
        <v>6</v>
      </c>
      <c r="F336" t="b">
        <f>EXACT(B336,'2_SafetyData_2'!B336)</f>
        <v>1</v>
      </c>
      <c r="G336" s="4" t="s">
        <v>40</v>
      </c>
      <c r="H336" s="4" t="s">
        <v>42</v>
      </c>
      <c r="I336" s="5">
        <v>0</v>
      </c>
      <c r="J336" s="17" t="s">
        <v>303</v>
      </c>
      <c r="K336">
        <f t="shared" si="20"/>
        <v>7</v>
      </c>
      <c r="L336" s="23" t="str">
        <f t="shared" si="21"/>
        <v>summer</v>
      </c>
      <c r="M336" t="str">
        <f t="shared" si="22"/>
        <v>50대</v>
      </c>
    </row>
    <row r="337" spans="1:13">
      <c r="A337" s="3">
        <v>44388</v>
      </c>
      <c r="B337" s="4">
        <v>44388337</v>
      </c>
      <c r="C337" s="4" t="s">
        <v>5</v>
      </c>
      <c r="D337" s="5">
        <v>32</v>
      </c>
      <c r="E337" s="4" t="s">
        <v>6</v>
      </c>
      <c r="F337" t="b">
        <f>EXACT(B337,'2_SafetyData_2'!B337)</f>
        <v>1</v>
      </c>
      <c r="G337" s="4" t="s">
        <v>24</v>
      </c>
      <c r="H337" s="4" t="s">
        <v>42</v>
      </c>
      <c r="I337" s="5">
        <v>0</v>
      </c>
      <c r="J337" s="17" t="s">
        <v>304</v>
      </c>
      <c r="K337">
        <f t="shared" si="20"/>
        <v>7</v>
      </c>
      <c r="L337" s="23" t="str">
        <f t="shared" si="21"/>
        <v>summer</v>
      </c>
      <c r="M337" t="str">
        <f t="shared" si="22"/>
        <v>30대</v>
      </c>
    </row>
    <row r="338" spans="1:13">
      <c r="A338" s="3">
        <v>44389</v>
      </c>
      <c r="B338" s="4">
        <v>44389338</v>
      </c>
      <c r="C338" s="4" t="s">
        <v>5</v>
      </c>
      <c r="D338" s="5">
        <v>23</v>
      </c>
      <c r="E338" s="4" t="s">
        <v>6</v>
      </c>
      <c r="F338" t="b">
        <f>EXACT(B338,'2_SafetyData_2'!B338)</f>
        <v>1</v>
      </c>
      <c r="G338" s="4" t="s">
        <v>16</v>
      </c>
      <c r="H338" s="4" t="s">
        <v>42</v>
      </c>
      <c r="I338" s="5">
        <v>0</v>
      </c>
      <c r="J338" s="17" t="s">
        <v>305</v>
      </c>
      <c r="K338">
        <f t="shared" si="20"/>
        <v>7</v>
      </c>
      <c r="L338" s="23" t="str">
        <f t="shared" si="21"/>
        <v>summer</v>
      </c>
      <c r="M338" t="str">
        <f t="shared" si="22"/>
        <v>20대</v>
      </c>
    </row>
    <row r="339" spans="1:13">
      <c r="A339" s="3">
        <v>44390</v>
      </c>
      <c r="B339" s="4">
        <v>44390339</v>
      </c>
      <c r="C339" s="4" t="s">
        <v>5</v>
      </c>
      <c r="D339" s="5">
        <v>43</v>
      </c>
      <c r="E339" s="4" t="s">
        <v>6</v>
      </c>
      <c r="F339" t="b">
        <f>EXACT(B339,'2_SafetyData_2'!B339)</f>
        <v>1</v>
      </c>
      <c r="G339" s="4" t="s">
        <v>53</v>
      </c>
      <c r="H339" s="4" t="s">
        <v>36</v>
      </c>
      <c r="I339" s="5">
        <v>0</v>
      </c>
      <c r="J339" s="17" t="s">
        <v>306</v>
      </c>
      <c r="K339">
        <f t="shared" si="20"/>
        <v>7</v>
      </c>
      <c r="L339" s="23" t="str">
        <f t="shared" si="21"/>
        <v>summer</v>
      </c>
      <c r="M339" t="str">
        <f t="shared" si="22"/>
        <v>40대</v>
      </c>
    </row>
    <row r="340" spans="1:13">
      <c r="A340" s="3">
        <v>44396</v>
      </c>
      <c r="B340" s="4">
        <v>44396340</v>
      </c>
      <c r="C340" s="4" t="s">
        <v>5</v>
      </c>
      <c r="D340" s="5">
        <v>53</v>
      </c>
      <c r="E340" s="4" t="s">
        <v>6</v>
      </c>
      <c r="F340" t="b">
        <f>EXACT(B340,'2_SafetyData_2'!B340)</f>
        <v>1</v>
      </c>
      <c r="G340" s="4" t="s">
        <v>40</v>
      </c>
      <c r="H340" s="4" t="s">
        <v>31</v>
      </c>
      <c r="I340" s="5">
        <v>0</v>
      </c>
      <c r="J340" s="17" t="s">
        <v>307</v>
      </c>
      <c r="K340">
        <f t="shared" si="20"/>
        <v>7</v>
      </c>
      <c r="L340" s="23" t="str">
        <f t="shared" si="21"/>
        <v>summer</v>
      </c>
      <c r="M340" t="str">
        <f t="shared" si="22"/>
        <v>50대</v>
      </c>
    </row>
    <row r="341" spans="1:13">
      <c r="A341" s="3">
        <v>44397</v>
      </c>
      <c r="B341" s="4">
        <v>44397341</v>
      </c>
      <c r="C341" s="4" t="s">
        <v>5</v>
      </c>
      <c r="D341" s="5">
        <v>23</v>
      </c>
      <c r="E341" s="4" t="s">
        <v>6</v>
      </c>
      <c r="F341" t="b">
        <f>EXACT(B341,'2_SafetyData_2'!B341)</f>
        <v>1</v>
      </c>
      <c r="G341" s="4" t="s">
        <v>24</v>
      </c>
      <c r="H341" s="4" t="s">
        <v>20</v>
      </c>
      <c r="I341" s="5">
        <v>0</v>
      </c>
      <c r="J341" s="17" t="s">
        <v>308</v>
      </c>
      <c r="K341">
        <f t="shared" si="20"/>
        <v>7</v>
      </c>
      <c r="L341" s="23" t="str">
        <f t="shared" si="21"/>
        <v>summer</v>
      </c>
      <c r="M341" t="str">
        <f t="shared" si="22"/>
        <v>20대</v>
      </c>
    </row>
    <row r="342" spans="1:13">
      <c r="A342" s="3">
        <v>44398</v>
      </c>
      <c r="B342" s="4">
        <v>44398342</v>
      </c>
      <c r="C342" s="4" t="s">
        <v>5</v>
      </c>
      <c r="D342" s="5">
        <v>53</v>
      </c>
      <c r="E342" s="4" t="s">
        <v>6</v>
      </c>
      <c r="F342" t="b">
        <f>EXACT(B342,'2_SafetyData_2'!B342)</f>
        <v>1</v>
      </c>
      <c r="G342" s="4" t="s">
        <v>53</v>
      </c>
      <c r="H342" s="4" t="s">
        <v>17</v>
      </c>
      <c r="I342" s="5">
        <v>0</v>
      </c>
      <c r="J342" s="17" t="s">
        <v>309</v>
      </c>
      <c r="K342">
        <f t="shared" si="20"/>
        <v>7</v>
      </c>
      <c r="L342" s="23" t="str">
        <f t="shared" si="21"/>
        <v>summer</v>
      </c>
      <c r="M342" t="str">
        <f t="shared" si="22"/>
        <v>50대</v>
      </c>
    </row>
    <row r="343" spans="1:13">
      <c r="A343" s="3">
        <v>44399</v>
      </c>
      <c r="B343" s="4">
        <v>44399343</v>
      </c>
      <c r="C343" s="4" t="s">
        <v>5</v>
      </c>
      <c r="D343" s="5">
        <v>32</v>
      </c>
      <c r="E343" s="4" t="s">
        <v>6</v>
      </c>
      <c r="F343" t="b">
        <f>EXACT(B343,'2_SafetyData_2'!B343)</f>
        <v>1</v>
      </c>
      <c r="G343" s="4" t="s">
        <v>27</v>
      </c>
      <c r="H343" s="4" t="s">
        <v>36</v>
      </c>
      <c r="I343" s="5">
        <v>0</v>
      </c>
      <c r="J343" s="17" t="s">
        <v>310</v>
      </c>
      <c r="K343">
        <f t="shared" si="20"/>
        <v>7</v>
      </c>
      <c r="L343" s="23" t="str">
        <f t="shared" si="21"/>
        <v>summer</v>
      </c>
      <c r="M343" t="str">
        <f t="shared" si="22"/>
        <v>30대</v>
      </c>
    </row>
    <row r="344" spans="1:13">
      <c r="A344" s="3">
        <v>44402</v>
      </c>
      <c r="B344" s="4">
        <v>44402344</v>
      </c>
      <c r="C344" s="4" t="s">
        <v>5</v>
      </c>
      <c r="D344" s="5">
        <v>32</v>
      </c>
      <c r="E344" s="4" t="s">
        <v>6</v>
      </c>
      <c r="F344" t="b">
        <f>EXACT(B344,'2_SafetyData_2'!B344)</f>
        <v>1</v>
      </c>
      <c r="G344" s="4" t="s">
        <v>38</v>
      </c>
      <c r="H344" s="4" t="s">
        <v>35</v>
      </c>
      <c r="I344" s="5">
        <v>0</v>
      </c>
      <c r="J344" s="17" t="s">
        <v>311</v>
      </c>
      <c r="K344">
        <f t="shared" si="20"/>
        <v>7</v>
      </c>
      <c r="L344" s="23" t="str">
        <f t="shared" si="21"/>
        <v>summer</v>
      </c>
      <c r="M344" t="str">
        <f t="shared" si="22"/>
        <v>30대</v>
      </c>
    </row>
    <row r="345" spans="1:13">
      <c r="A345" s="3">
        <v>44402</v>
      </c>
      <c r="B345" s="4">
        <v>44402345</v>
      </c>
      <c r="C345" s="4" t="s">
        <v>5</v>
      </c>
      <c r="D345" s="5">
        <v>32</v>
      </c>
      <c r="E345" s="4" t="s">
        <v>6</v>
      </c>
      <c r="F345" t="b">
        <f>EXACT(B345,'2_SafetyData_2'!B345)</f>
        <v>1</v>
      </c>
      <c r="G345" s="4" t="s">
        <v>27</v>
      </c>
      <c r="H345" s="4" t="s">
        <v>31</v>
      </c>
      <c r="I345" s="5">
        <v>0</v>
      </c>
      <c r="J345" s="17" t="s">
        <v>311</v>
      </c>
      <c r="K345">
        <f t="shared" si="20"/>
        <v>7</v>
      </c>
      <c r="L345" s="23" t="str">
        <f t="shared" si="21"/>
        <v>summer</v>
      </c>
      <c r="M345" t="str">
        <f t="shared" si="22"/>
        <v>30대</v>
      </c>
    </row>
    <row r="346" spans="1:13">
      <c r="A346" s="3">
        <v>44408</v>
      </c>
      <c r="B346" s="4">
        <v>44408346</v>
      </c>
      <c r="C346" s="4" t="s">
        <v>5</v>
      </c>
      <c r="D346" s="5">
        <v>43</v>
      </c>
      <c r="E346" s="4" t="s">
        <v>6</v>
      </c>
      <c r="F346" t="b">
        <f>EXACT(B346,'2_SafetyData_2'!B346)</f>
        <v>1</v>
      </c>
      <c r="G346" s="4" t="s">
        <v>38</v>
      </c>
      <c r="H346" s="4" t="s">
        <v>14</v>
      </c>
      <c r="I346" s="5">
        <v>0</v>
      </c>
      <c r="J346" s="17" t="s">
        <v>312</v>
      </c>
      <c r="K346">
        <f t="shared" si="20"/>
        <v>7</v>
      </c>
      <c r="L346" s="23" t="str">
        <f t="shared" si="21"/>
        <v>summer</v>
      </c>
      <c r="M346" t="str">
        <f t="shared" si="22"/>
        <v>40대</v>
      </c>
    </row>
    <row r="347" spans="1:13">
      <c r="A347" s="3">
        <v>44410</v>
      </c>
      <c r="B347" s="4">
        <v>44410347</v>
      </c>
      <c r="C347" s="4" t="s">
        <v>5</v>
      </c>
      <c r="D347" s="5">
        <v>32</v>
      </c>
      <c r="E347" s="4" t="s">
        <v>6</v>
      </c>
      <c r="F347" t="b">
        <f>EXACT(B347,'2_SafetyData_2'!B347)</f>
        <v>1</v>
      </c>
      <c r="G347" s="4" t="s">
        <v>38</v>
      </c>
      <c r="H347" s="4" t="s">
        <v>42</v>
      </c>
      <c r="I347" s="5">
        <v>0</v>
      </c>
      <c r="J347" s="17">
        <v>115</v>
      </c>
      <c r="K347">
        <f t="shared" si="20"/>
        <v>8</v>
      </c>
      <c r="L347" s="23" t="str">
        <f t="shared" si="21"/>
        <v>summer</v>
      </c>
      <c r="M347" t="str">
        <f t="shared" si="22"/>
        <v>30대</v>
      </c>
    </row>
    <row r="348" spans="1:13">
      <c r="A348" s="3">
        <v>44411</v>
      </c>
      <c r="B348" s="4">
        <v>44411348</v>
      </c>
      <c r="C348" s="4" t="s">
        <v>5</v>
      </c>
      <c r="D348" s="5">
        <v>32</v>
      </c>
      <c r="E348" s="4" t="s">
        <v>6</v>
      </c>
      <c r="F348" t="b">
        <f>EXACT(B348,'2_SafetyData_2'!B348)</f>
        <v>1</v>
      </c>
      <c r="G348" s="4" t="s">
        <v>19</v>
      </c>
      <c r="H348" s="4" t="s">
        <v>17</v>
      </c>
      <c r="I348" s="5">
        <v>0</v>
      </c>
      <c r="J348" s="17">
        <v>114</v>
      </c>
      <c r="K348">
        <f t="shared" si="20"/>
        <v>8</v>
      </c>
      <c r="L348" s="23" t="str">
        <f t="shared" si="21"/>
        <v>summer</v>
      </c>
      <c r="M348" t="str">
        <f t="shared" si="22"/>
        <v>30대</v>
      </c>
    </row>
    <row r="349" spans="1:13">
      <c r="A349" s="3">
        <v>44415</v>
      </c>
      <c r="B349" s="4">
        <v>44415349</v>
      </c>
      <c r="C349" s="4" t="s">
        <v>5</v>
      </c>
      <c r="D349" s="5">
        <v>32</v>
      </c>
      <c r="E349" s="4" t="s">
        <v>6</v>
      </c>
      <c r="F349" t="b">
        <f>EXACT(B349,'2_SafetyData_2'!B349)</f>
        <v>1</v>
      </c>
      <c r="G349" s="4" t="s">
        <v>38</v>
      </c>
      <c r="H349" s="4" t="s">
        <v>25</v>
      </c>
      <c r="I349" s="5">
        <v>0</v>
      </c>
      <c r="J349" s="17" t="s">
        <v>313</v>
      </c>
      <c r="K349">
        <f t="shared" si="20"/>
        <v>8</v>
      </c>
      <c r="L349" s="23" t="str">
        <f t="shared" si="21"/>
        <v>summer</v>
      </c>
      <c r="M349" t="str">
        <f t="shared" si="22"/>
        <v>30대</v>
      </c>
    </row>
    <row r="350" spans="1:13">
      <c r="A350" s="3">
        <v>44415</v>
      </c>
      <c r="B350" s="4">
        <v>44415350</v>
      </c>
      <c r="C350" s="4" t="s">
        <v>5</v>
      </c>
      <c r="D350" s="5">
        <v>43</v>
      </c>
      <c r="E350" s="4" t="s">
        <v>6</v>
      </c>
      <c r="F350" t="b">
        <f>EXACT(B350,'2_SafetyData_2'!B350)</f>
        <v>1</v>
      </c>
      <c r="G350" s="4" t="s">
        <v>44</v>
      </c>
      <c r="H350" s="4" t="s">
        <v>17</v>
      </c>
      <c r="I350" s="5">
        <v>0</v>
      </c>
      <c r="J350" s="17" t="s">
        <v>314</v>
      </c>
      <c r="K350">
        <f t="shared" si="20"/>
        <v>8</v>
      </c>
      <c r="L350" s="23" t="str">
        <f t="shared" si="21"/>
        <v>summer</v>
      </c>
      <c r="M350" t="str">
        <f t="shared" si="22"/>
        <v>40대</v>
      </c>
    </row>
    <row r="351" spans="1:13">
      <c r="A351" s="3">
        <v>44418</v>
      </c>
      <c r="B351" s="4">
        <v>44418351</v>
      </c>
      <c r="C351" s="4" t="s">
        <v>5</v>
      </c>
      <c r="D351" s="5">
        <v>53</v>
      </c>
      <c r="E351" s="4" t="s">
        <v>6</v>
      </c>
      <c r="F351" t="b">
        <f>EXACT(B351,'2_SafetyData_2'!B351)</f>
        <v>1</v>
      </c>
      <c r="G351" s="4" t="s">
        <v>48</v>
      </c>
      <c r="H351" s="4" t="s">
        <v>20</v>
      </c>
      <c r="I351" s="5">
        <v>0</v>
      </c>
      <c r="J351" s="17" t="s">
        <v>315</v>
      </c>
      <c r="K351">
        <f t="shared" si="20"/>
        <v>8</v>
      </c>
      <c r="L351" s="23" t="str">
        <f t="shared" si="21"/>
        <v>summer</v>
      </c>
      <c r="M351" t="str">
        <f t="shared" si="22"/>
        <v>50대</v>
      </c>
    </row>
    <row r="352" spans="1:13">
      <c r="A352" s="3">
        <v>44420</v>
      </c>
      <c r="B352" s="4">
        <v>44420352</v>
      </c>
      <c r="C352" s="4" t="s">
        <v>5</v>
      </c>
      <c r="D352" s="5">
        <v>23</v>
      </c>
      <c r="E352" s="4" t="s">
        <v>6</v>
      </c>
      <c r="F352" t="b">
        <f>EXACT(B352,'2_SafetyData_2'!B352)</f>
        <v>1</v>
      </c>
      <c r="G352" s="4" t="s">
        <v>13</v>
      </c>
      <c r="H352" s="4" t="s">
        <v>29</v>
      </c>
      <c r="I352" s="5">
        <v>0</v>
      </c>
      <c r="J352" s="17" t="s">
        <v>315</v>
      </c>
      <c r="K352">
        <f t="shared" si="20"/>
        <v>8</v>
      </c>
      <c r="L352" s="23" t="str">
        <f t="shared" si="21"/>
        <v>summer</v>
      </c>
      <c r="M352" t="str">
        <f t="shared" si="22"/>
        <v>20대</v>
      </c>
    </row>
    <row r="353" spans="1:13">
      <c r="A353" s="3">
        <v>44421</v>
      </c>
      <c r="B353" s="4">
        <v>44421353</v>
      </c>
      <c r="C353" s="4" t="s">
        <v>5</v>
      </c>
      <c r="D353" s="5">
        <v>24</v>
      </c>
      <c r="E353" s="4" t="s">
        <v>6</v>
      </c>
      <c r="F353" t="b">
        <f>EXACT(B353,'2_SafetyData_2'!B353)</f>
        <v>1</v>
      </c>
      <c r="G353" s="4" t="s">
        <v>22</v>
      </c>
      <c r="H353" s="4" t="s">
        <v>42</v>
      </c>
      <c r="I353" s="5">
        <v>0</v>
      </c>
      <c r="J353" s="17" t="s">
        <v>316</v>
      </c>
      <c r="K353">
        <f t="shared" si="20"/>
        <v>8</v>
      </c>
      <c r="L353" s="23" t="str">
        <f t="shared" si="21"/>
        <v>summer</v>
      </c>
      <c r="M353" t="str">
        <f t="shared" si="22"/>
        <v>20대</v>
      </c>
    </row>
    <row r="354" spans="1:13">
      <c r="A354" s="3">
        <v>44424</v>
      </c>
      <c r="B354" s="4">
        <v>44424354</v>
      </c>
      <c r="C354" s="4" t="s">
        <v>5</v>
      </c>
      <c r="D354" s="5">
        <v>44</v>
      </c>
      <c r="E354" s="4" t="s">
        <v>6</v>
      </c>
      <c r="F354" t="b">
        <f>EXACT(B354,'2_SafetyData_2'!B354)</f>
        <v>1</v>
      </c>
      <c r="G354" s="4" t="s">
        <v>53</v>
      </c>
      <c r="H354" s="4" t="s">
        <v>35</v>
      </c>
      <c r="I354" s="5">
        <v>0</v>
      </c>
      <c r="J354" s="17">
        <v>83</v>
      </c>
      <c r="K354">
        <f t="shared" si="20"/>
        <v>8</v>
      </c>
      <c r="L354" s="23" t="str">
        <f t="shared" si="21"/>
        <v>summer</v>
      </c>
      <c r="M354" t="str">
        <f t="shared" si="22"/>
        <v>40대</v>
      </c>
    </row>
    <row r="355" spans="1:13">
      <c r="A355" s="3">
        <v>44426</v>
      </c>
      <c r="B355" s="4">
        <v>44426355</v>
      </c>
      <c r="C355" s="4" t="s">
        <v>5</v>
      </c>
      <c r="D355" s="5">
        <v>44</v>
      </c>
      <c r="E355" s="4" t="s">
        <v>6</v>
      </c>
      <c r="F355" t="b">
        <f>EXACT(B355,'2_SafetyData_2'!B355)</f>
        <v>1</v>
      </c>
      <c r="G355" s="4" t="s">
        <v>38</v>
      </c>
      <c r="H355" s="4" t="s">
        <v>14</v>
      </c>
      <c r="I355" s="5">
        <v>0</v>
      </c>
      <c r="J355" s="17" t="s">
        <v>317</v>
      </c>
      <c r="K355">
        <f t="shared" si="20"/>
        <v>8</v>
      </c>
      <c r="L355" s="23" t="str">
        <f t="shared" si="21"/>
        <v>summer</v>
      </c>
      <c r="M355" t="str">
        <f t="shared" si="22"/>
        <v>40대</v>
      </c>
    </row>
    <row r="356" spans="1:13">
      <c r="A356" s="3">
        <v>44427</v>
      </c>
      <c r="B356" s="4">
        <v>44427356</v>
      </c>
      <c r="C356" s="4" t="s">
        <v>7</v>
      </c>
      <c r="D356" s="5">
        <v>24</v>
      </c>
      <c r="E356" s="4" t="s">
        <v>6</v>
      </c>
      <c r="F356" t="b">
        <f>EXACT(B356,'2_SafetyData_2'!B356)</f>
        <v>1</v>
      </c>
      <c r="G356" s="4" t="s">
        <v>27</v>
      </c>
      <c r="H356" s="4" t="s">
        <v>31</v>
      </c>
      <c r="I356" s="5">
        <v>0</v>
      </c>
      <c r="J356" s="17">
        <v>77</v>
      </c>
      <c r="K356">
        <f t="shared" si="20"/>
        <v>8</v>
      </c>
      <c r="L356" s="23" t="str">
        <f t="shared" si="21"/>
        <v>summer</v>
      </c>
      <c r="M356" t="str">
        <f t="shared" si="22"/>
        <v>20대</v>
      </c>
    </row>
    <row r="357" spans="1:13">
      <c r="A357" s="3">
        <v>44429</v>
      </c>
      <c r="B357" s="4">
        <v>44429357</v>
      </c>
      <c r="C357" s="4" t="s">
        <v>5</v>
      </c>
      <c r="D357" s="5">
        <v>32</v>
      </c>
      <c r="E357" s="4" t="s">
        <v>6</v>
      </c>
      <c r="F357" t="b">
        <f>EXACT(B357,'2_SafetyData_2'!B357)</f>
        <v>1</v>
      </c>
      <c r="G357" s="4" t="s">
        <v>22</v>
      </c>
      <c r="H357" s="4" t="s">
        <v>20</v>
      </c>
      <c r="I357" s="5">
        <v>0</v>
      </c>
      <c r="J357" s="17" t="s">
        <v>318</v>
      </c>
      <c r="K357">
        <f t="shared" si="20"/>
        <v>8</v>
      </c>
      <c r="L357" s="23" t="str">
        <f t="shared" si="21"/>
        <v>summer</v>
      </c>
      <c r="M357" t="str">
        <f t="shared" si="22"/>
        <v>30대</v>
      </c>
    </row>
    <row r="358" spans="1:13">
      <c r="A358" s="3">
        <v>44430</v>
      </c>
      <c r="B358" s="4">
        <v>44430358</v>
      </c>
      <c r="C358" s="4" t="s">
        <v>5</v>
      </c>
      <c r="D358" s="5">
        <v>53</v>
      </c>
      <c r="E358" s="4" t="s">
        <v>6</v>
      </c>
      <c r="F358" t="b">
        <f>EXACT(B358,'2_SafetyData_2'!B358)</f>
        <v>1</v>
      </c>
      <c r="G358" s="4" t="s">
        <v>53</v>
      </c>
      <c r="H358" s="4" t="s">
        <v>29</v>
      </c>
      <c r="I358" s="5">
        <v>0</v>
      </c>
      <c r="J358" s="17" t="s">
        <v>319</v>
      </c>
      <c r="K358">
        <f t="shared" si="20"/>
        <v>8</v>
      </c>
      <c r="L358" s="23" t="str">
        <f t="shared" si="21"/>
        <v>summer</v>
      </c>
      <c r="M358" t="str">
        <f t="shared" si="22"/>
        <v>50대</v>
      </c>
    </row>
    <row r="359" spans="1:13">
      <c r="A359" s="3">
        <v>44430</v>
      </c>
      <c r="B359" s="4">
        <v>44430359</v>
      </c>
      <c r="C359" s="4" t="s">
        <v>5</v>
      </c>
      <c r="D359" s="5">
        <v>32</v>
      </c>
      <c r="E359" s="4" t="s">
        <v>6</v>
      </c>
      <c r="F359" t="b">
        <f>EXACT(B359,'2_SafetyData_2'!B359)</f>
        <v>1</v>
      </c>
      <c r="G359" s="4" t="s">
        <v>13</v>
      </c>
      <c r="H359" s="4" t="s">
        <v>42</v>
      </c>
      <c r="I359" s="5">
        <v>0</v>
      </c>
      <c r="J359" s="17">
        <v>67</v>
      </c>
      <c r="K359">
        <f t="shared" si="20"/>
        <v>8</v>
      </c>
      <c r="L359" s="23" t="str">
        <f t="shared" si="21"/>
        <v>summer</v>
      </c>
      <c r="M359" t="str">
        <f t="shared" si="22"/>
        <v>30대</v>
      </c>
    </row>
    <row r="360" spans="1:13">
      <c r="A360" s="3">
        <v>44430</v>
      </c>
      <c r="B360" s="4">
        <v>44430360</v>
      </c>
      <c r="C360" s="4" t="s">
        <v>5</v>
      </c>
      <c r="D360" s="5">
        <v>44</v>
      </c>
      <c r="E360" s="4" t="s">
        <v>6</v>
      </c>
      <c r="F360" t="b">
        <f>EXACT(B360,'2_SafetyData_2'!B360)</f>
        <v>1</v>
      </c>
      <c r="G360" s="4" t="s">
        <v>22</v>
      </c>
      <c r="H360" s="4" t="s">
        <v>25</v>
      </c>
      <c r="I360" s="5">
        <v>0</v>
      </c>
      <c r="J360" s="17" t="s">
        <v>320</v>
      </c>
      <c r="K360">
        <f t="shared" si="20"/>
        <v>8</v>
      </c>
      <c r="L360" s="23" t="str">
        <f t="shared" si="21"/>
        <v>summer</v>
      </c>
      <c r="M360" t="str">
        <f t="shared" si="22"/>
        <v>40대</v>
      </c>
    </row>
    <row r="361" spans="1:13">
      <c r="A361" s="3">
        <v>44431</v>
      </c>
      <c r="B361" s="4">
        <v>44431361</v>
      </c>
      <c r="C361" s="4" t="s">
        <v>5</v>
      </c>
      <c r="D361" s="5">
        <v>32</v>
      </c>
      <c r="E361" s="4" t="s">
        <v>8</v>
      </c>
      <c r="F361" t="b">
        <f>EXACT(B361,'2_SafetyData_2'!B361)</f>
        <v>1</v>
      </c>
      <c r="G361" s="4" t="s">
        <v>22</v>
      </c>
      <c r="H361" s="4" t="s">
        <v>25</v>
      </c>
      <c r="I361" s="5">
        <v>0</v>
      </c>
      <c r="J361" s="17" t="s">
        <v>321</v>
      </c>
      <c r="K361">
        <f t="shared" si="20"/>
        <v>8</v>
      </c>
      <c r="L361" s="23" t="str">
        <f t="shared" si="21"/>
        <v>summer</v>
      </c>
      <c r="M361" t="str">
        <f t="shared" si="22"/>
        <v>30대</v>
      </c>
    </row>
    <row r="362" spans="1:13">
      <c r="A362" s="3">
        <v>44432</v>
      </c>
      <c r="B362" s="4">
        <v>44432362</v>
      </c>
      <c r="C362" s="4" t="s">
        <v>7</v>
      </c>
      <c r="D362" s="5">
        <v>44</v>
      </c>
      <c r="E362" s="4" t="s">
        <v>6</v>
      </c>
      <c r="F362" t="b">
        <f>EXACT(B362,'2_SafetyData_2'!B362)</f>
        <v>1</v>
      </c>
      <c r="G362" s="4" t="s">
        <v>13</v>
      </c>
      <c r="H362" s="4" t="s">
        <v>25</v>
      </c>
      <c r="I362" s="5">
        <v>0</v>
      </c>
      <c r="J362" s="17" t="s">
        <v>322</v>
      </c>
      <c r="K362">
        <f t="shared" si="20"/>
        <v>8</v>
      </c>
      <c r="L362" s="23" t="str">
        <f t="shared" si="21"/>
        <v>summer</v>
      </c>
      <c r="M362" t="str">
        <f t="shared" si="22"/>
        <v>40대</v>
      </c>
    </row>
    <row r="363" spans="1:13">
      <c r="A363" s="3">
        <v>44437</v>
      </c>
      <c r="B363" s="4">
        <v>44437363</v>
      </c>
      <c r="C363" s="4" t="s">
        <v>5</v>
      </c>
      <c r="D363" s="5">
        <v>32</v>
      </c>
      <c r="E363" s="4" t="s">
        <v>6</v>
      </c>
      <c r="F363" t="b">
        <f>EXACT(B363,'2_SafetyData_2'!B363)</f>
        <v>1</v>
      </c>
      <c r="G363" s="4" t="s">
        <v>40</v>
      </c>
      <c r="H363" s="4" t="s">
        <v>17</v>
      </c>
      <c r="I363" s="5">
        <v>0</v>
      </c>
      <c r="J363" s="17">
        <v>60</v>
      </c>
      <c r="K363">
        <f t="shared" si="20"/>
        <v>8</v>
      </c>
      <c r="L363" s="23" t="str">
        <f t="shared" si="21"/>
        <v>summer</v>
      </c>
      <c r="M363" t="str">
        <f t="shared" si="22"/>
        <v>30대</v>
      </c>
    </row>
    <row r="364" spans="1:13">
      <c r="A364" s="3">
        <v>44437</v>
      </c>
      <c r="B364" s="4">
        <v>44437364</v>
      </c>
      <c r="C364" s="4" t="s">
        <v>5</v>
      </c>
      <c r="D364" s="5">
        <v>44</v>
      </c>
      <c r="E364" s="4" t="s">
        <v>6</v>
      </c>
      <c r="F364" t="b">
        <f>EXACT(B364,'2_SafetyData_2'!B364)</f>
        <v>1</v>
      </c>
      <c r="G364" s="4" t="s">
        <v>40</v>
      </c>
      <c r="H364" s="4" t="s">
        <v>29</v>
      </c>
      <c r="I364" s="5">
        <v>0</v>
      </c>
      <c r="J364" s="17" t="s">
        <v>323</v>
      </c>
      <c r="K364">
        <f t="shared" si="20"/>
        <v>8</v>
      </c>
      <c r="L364" s="23" t="str">
        <f t="shared" si="21"/>
        <v>summer</v>
      </c>
      <c r="M364" t="str">
        <f t="shared" si="22"/>
        <v>40대</v>
      </c>
    </row>
    <row r="365" spans="1:13">
      <c r="A365" s="3">
        <v>44440</v>
      </c>
      <c r="B365" s="4">
        <v>44440365</v>
      </c>
      <c r="C365" s="4" t="s">
        <v>5</v>
      </c>
      <c r="D365" s="5">
        <v>24</v>
      </c>
      <c r="E365" s="4" t="s">
        <v>8</v>
      </c>
      <c r="F365" t="b">
        <f>EXACT(B365,'2_SafetyData_2'!B365)</f>
        <v>1</v>
      </c>
      <c r="G365" s="4" t="s">
        <v>53</v>
      </c>
      <c r="H365" s="4" t="s">
        <v>29</v>
      </c>
      <c r="I365" s="5">
        <v>0</v>
      </c>
      <c r="J365" s="17">
        <v>59</v>
      </c>
      <c r="K365">
        <f t="shared" si="20"/>
        <v>9</v>
      </c>
      <c r="L365" s="23" t="str">
        <f t="shared" si="21"/>
        <v>fall</v>
      </c>
      <c r="M365" t="str">
        <f t="shared" si="22"/>
        <v>20대</v>
      </c>
    </row>
    <row r="366" spans="1:13">
      <c r="A366" s="3">
        <v>44442</v>
      </c>
      <c r="B366" s="4">
        <v>44442366</v>
      </c>
      <c r="C366" s="4" t="s">
        <v>5</v>
      </c>
      <c r="D366" s="5">
        <v>32</v>
      </c>
      <c r="E366" s="4" t="s">
        <v>8</v>
      </c>
      <c r="F366" t="b">
        <f>EXACT(B366,'2_SafetyData_2'!B366)</f>
        <v>1</v>
      </c>
      <c r="G366" s="4" t="s">
        <v>44</v>
      </c>
      <c r="H366" s="4" t="s">
        <v>14</v>
      </c>
      <c r="I366" s="5">
        <v>0</v>
      </c>
      <c r="J366" s="17" t="s">
        <v>324</v>
      </c>
      <c r="K366">
        <f t="shared" si="20"/>
        <v>9</v>
      </c>
      <c r="L366" s="23" t="str">
        <f t="shared" si="21"/>
        <v>fall</v>
      </c>
      <c r="M366" t="str">
        <f t="shared" si="22"/>
        <v>30대</v>
      </c>
    </row>
    <row r="367" spans="1:13">
      <c r="A367" s="3">
        <v>44442</v>
      </c>
      <c r="B367" s="4">
        <v>44442367</v>
      </c>
      <c r="C367" s="4" t="s">
        <v>5</v>
      </c>
      <c r="D367" s="5">
        <v>32</v>
      </c>
      <c r="E367" s="4" t="s">
        <v>6</v>
      </c>
      <c r="F367" t="b">
        <f>EXACT(B367,'2_SafetyData_2'!B367)</f>
        <v>1</v>
      </c>
      <c r="G367" s="4" t="s">
        <v>16</v>
      </c>
      <c r="H367" s="4" t="s">
        <v>20</v>
      </c>
      <c r="I367" s="5">
        <v>0</v>
      </c>
      <c r="J367" s="17" t="s">
        <v>325</v>
      </c>
      <c r="K367">
        <f t="shared" si="20"/>
        <v>9</v>
      </c>
      <c r="L367" s="23" t="str">
        <f t="shared" si="21"/>
        <v>fall</v>
      </c>
      <c r="M367" t="str">
        <f t="shared" si="22"/>
        <v>30대</v>
      </c>
    </row>
    <row r="368" spans="1:13">
      <c r="A368" s="3">
        <v>44445</v>
      </c>
      <c r="B368" s="4">
        <v>44445368</v>
      </c>
      <c r="C368" s="4" t="s">
        <v>7</v>
      </c>
      <c r="D368" s="5">
        <v>53</v>
      </c>
      <c r="E368" s="4" t="s">
        <v>8</v>
      </c>
      <c r="F368" t="b">
        <f>EXACT(B368,'2_SafetyData_2'!B368)</f>
        <v>1</v>
      </c>
      <c r="G368" s="4" t="s">
        <v>16</v>
      </c>
      <c r="H368" s="4" t="s">
        <v>42</v>
      </c>
      <c r="I368" s="5">
        <v>0</v>
      </c>
      <c r="J368" s="17" t="s">
        <v>326</v>
      </c>
      <c r="K368">
        <f t="shared" si="20"/>
        <v>9</v>
      </c>
      <c r="L368" s="23" t="str">
        <f t="shared" si="21"/>
        <v>fall</v>
      </c>
      <c r="M368" t="str">
        <f t="shared" si="22"/>
        <v>50대</v>
      </c>
    </row>
    <row r="369" spans="1:13">
      <c r="A369" s="3">
        <v>44449</v>
      </c>
      <c r="B369" s="4">
        <v>44449369</v>
      </c>
      <c r="C369" s="4" t="s">
        <v>5</v>
      </c>
      <c r="D369" s="5">
        <v>44</v>
      </c>
      <c r="E369" s="4" t="s">
        <v>8</v>
      </c>
      <c r="F369" t="b">
        <f>EXACT(B369,'2_SafetyData_2'!B369)</f>
        <v>1</v>
      </c>
      <c r="G369" s="4" t="s">
        <v>40</v>
      </c>
      <c r="H369" s="4" t="s">
        <v>25</v>
      </c>
      <c r="I369" s="5">
        <v>0</v>
      </c>
      <c r="J369" s="17">
        <v>41</v>
      </c>
      <c r="K369">
        <f t="shared" si="20"/>
        <v>9</v>
      </c>
      <c r="L369" s="23" t="str">
        <f t="shared" si="21"/>
        <v>fall</v>
      </c>
      <c r="M369" t="str">
        <f t="shared" si="22"/>
        <v>40대</v>
      </c>
    </row>
    <row r="370" spans="1:13">
      <c r="A370" s="3">
        <v>44450</v>
      </c>
      <c r="B370" s="4">
        <v>44450370</v>
      </c>
      <c r="C370" s="4" t="s">
        <v>5</v>
      </c>
      <c r="D370" s="5">
        <v>44</v>
      </c>
      <c r="E370" s="4" t="s">
        <v>6</v>
      </c>
      <c r="F370" t="b">
        <f>EXACT(B370,'2_SafetyData_2'!B370)</f>
        <v>1</v>
      </c>
      <c r="G370" s="4" t="s">
        <v>13</v>
      </c>
      <c r="H370" s="4" t="s">
        <v>42</v>
      </c>
      <c r="I370" s="5">
        <v>0</v>
      </c>
      <c r="J370" s="17" t="s">
        <v>327</v>
      </c>
      <c r="K370">
        <f t="shared" si="20"/>
        <v>9</v>
      </c>
      <c r="L370" s="23" t="str">
        <f t="shared" si="21"/>
        <v>fall</v>
      </c>
      <c r="M370" t="str">
        <f t="shared" si="22"/>
        <v>40대</v>
      </c>
    </row>
    <row r="371" spans="1:13">
      <c r="A371" s="3">
        <v>44454</v>
      </c>
      <c r="B371" s="4">
        <v>44454371</v>
      </c>
      <c r="C371" s="4" t="s">
        <v>5</v>
      </c>
      <c r="D371" s="5">
        <v>24</v>
      </c>
      <c r="E371" s="4" t="s">
        <v>6</v>
      </c>
      <c r="F371" t="b">
        <f>EXACT(B371,'2_SafetyData_2'!B371)</f>
        <v>1</v>
      </c>
      <c r="G371" s="4" t="s">
        <v>16</v>
      </c>
      <c r="H371" s="4" t="s">
        <v>17</v>
      </c>
      <c r="I371" s="5">
        <v>0</v>
      </c>
      <c r="J371" s="17" t="s">
        <v>328</v>
      </c>
      <c r="K371">
        <f t="shared" si="20"/>
        <v>9</v>
      </c>
      <c r="L371" s="23" t="str">
        <f t="shared" si="21"/>
        <v>fall</v>
      </c>
      <c r="M371" t="str">
        <f t="shared" si="22"/>
        <v>20대</v>
      </c>
    </row>
    <row r="372" spans="1:13">
      <c r="A372" s="3">
        <v>44456</v>
      </c>
      <c r="B372" s="4">
        <v>44456372</v>
      </c>
      <c r="C372" s="4" t="s">
        <v>5</v>
      </c>
      <c r="D372" s="5">
        <v>53</v>
      </c>
      <c r="E372" s="4" t="s">
        <v>6</v>
      </c>
      <c r="F372" t="b">
        <f>EXACT(B372,'2_SafetyData_2'!B372)</f>
        <v>1</v>
      </c>
      <c r="G372" s="4" t="s">
        <v>19</v>
      </c>
      <c r="H372" s="4" t="s">
        <v>35</v>
      </c>
      <c r="I372" s="5">
        <v>0</v>
      </c>
      <c r="J372" s="17" t="s">
        <v>328</v>
      </c>
      <c r="K372">
        <f t="shared" si="20"/>
        <v>9</v>
      </c>
      <c r="L372" s="23" t="str">
        <f t="shared" si="21"/>
        <v>fall</v>
      </c>
      <c r="M372" t="str">
        <f t="shared" si="22"/>
        <v>50대</v>
      </c>
    </row>
    <row r="373" spans="1:13">
      <c r="A373" s="3">
        <v>44457</v>
      </c>
      <c r="B373" s="4">
        <v>44457373</v>
      </c>
      <c r="C373" s="4" t="s">
        <v>5</v>
      </c>
      <c r="D373" s="5">
        <v>24</v>
      </c>
      <c r="E373" s="4" t="s">
        <v>8</v>
      </c>
      <c r="F373" t="b">
        <f>EXACT(B373,'2_SafetyData_2'!B373)</f>
        <v>1</v>
      </c>
      <c r="G373" s="4" t="s">
        <v>13</v>
      </c>
      <c r="H373" s="4" t="s">
        <v>20</v>
      </c>
      <c r="I373" s="5">
        <v>0</v>
      </c>
      <c r="J373" s="17" t="s">
        <v>329</v>
      </c>
      <c r="K373">
        <f t="shared" si="20"/>
        <v>9</v>
      </c>
      <c r="L373" s="23" t="str">
        <f t="shared" si="21"/>
        <v>fall</v>
      </c>
      <c r="M373" t="str">
        <f t="shared" si="22"/>
        <v>20대</v>
      </c>
    </row>
    <row r="374" spans="1:13">
      <c r="A374" s="3">
        <v>44458</v>
      </c>
      <c r="B374" s="4">
        <v>44458374</v>
      </c>
      <c r="C374" s="4" t="s">
        <v>5</v>
      </c>
      <c r="D374" s="5">
        <v>24</v>
      </c>
      <c r="E374" s="4" t="s">
        <v>8</v>
      </c>
      <c r="F374" t="b">
        <f>EXACT(B374,'2_SafetyData_2'!B374)</f>
        <v>1</v>
      </c>
      <c r="G374" s="4" t="s">
        <v>40</v>
      </c>
      <c r="H374" s="4" t="s">
        <v>25</v>
      </c>
      <c r="I374" s="5">
        <v>0</v>
      </c>
      <c r="J374" s="17" t="s">
        <v>330</v>
      </c>
      <c r="K374">
        <f t="shared" si="20"/>
        <v>9</v>
      </c>
      <c r="L374" s="23" t="str">
        <f t="shared" si="21"/>
        <v>fall</v>
      </c>
      <c r="M374" t="str">
        <f t="shared" si="22"/>
        <v>20대</v>
      </c>
    </row>
    <row r="375" spans="1:13">
      <c r="A375" s="3">
        <v>44459</v>
      </c>
      <c r="B375" s="4">
        <v>44459375</v>
      </c>
      <c r="C375" s="4" t="s">
        <v>5</v>
      </c>
      <c r="D375" s="5">
        <v>32</v>
      </c>
      <c r="E375" s="4" t="s">
        <v>6</v>
      </c>
      <c r="F375" t="b">
        <f>EXACT(B375,'2_SafetyData_2'!B375)</f>
        <v>1</v>
      </c>
      <c r="G375" s="4" t="s">
        <v>24</v>
      </c>
      <c r="H375" s="4" t="s">
        <v>29</v>
      </c>
      <c r="I375" s="5">
        <v>0</v>
      </c>
      <c r="J375" s="17" t="s">
        <v>331</v>
      </c>
      <c r="K375">
        <f t="shared" si="20"/>
        <v>9</v>
      </c>
      <c r="L375" s="23" t="str">
        <f t="shared" si="21"/>
        <v>fall</v>
      </c>
      <c r="M375" t="str">
        <f t="shared" si="22"/>
        <v>30대</v>
      </c>
    </row>
    <row r="376" spans="1:13">
      <c r="A376" s="3">
        <v>44463</v>
      </c>
      <c r="B376" s="4">
        <v>44463376</v>
      </c>
      <c r="C376" s="4" t="s">
        <v>5</v>
      </c>
      <c r="D376" s="5">
        <v>53</v>
      </c>
      <c r="E376" s="4" t="s">
        <v>8</v>
      </c>
      <c r="F376" t="b">
        <f>EXACT(B376,'2_SafetyData_2'!B376)</f>
        <v>1</v>
      </c>
      <c r="G376" s="4" t="s">
        <v>40</v>
      </c>
      <c r="H376" s="4" t="s">
        <v>25</v>
      </c>
      <c r="I376" s="5">
        <v>0</v>
      </c>
      <c r="J376" s="17">
        <v>5</v>
      </c>
      <c r="K376">
        <f t="shared" si="20"/>
        <v>9</v>
      </c>
      <c r="L376" s="23" t="str">
        <f t="shared" si="21"/>
        <v>fall</v>
      </c>
      <c r="M376" t="str">
        <f t="shared" si="22"/>
        <v>50대</v>
      </c>
    </row>
    <row r="377" spans="1:13">
      <c r="A377" s="3">
        <v>44467</v>
      </c>
      <c r="B377" s="4">
        <v>44467377</v>
      </c>
      <c r="C377" s="4" t="s">
        <v>7</v>
      </c>
      <c r="D377" s="5">
        <v>53</v>
      </c>
      <c r="E377" s="4" t="s">
        <v>6</v>
      </c>
      <c r="F377" t="b">
        <f>EXACT(B377,'2_SafetyData_2'!B377)</f>
        <v>1</v>
      </c>
      <c r="G377" s="4" t="s">
        <v>34</v>
      </c>
      <c r="H377" s="4" t="s">
        <v>14</v>
      </c>
      <c r="I377" s="5">
        <v>0</v>
      </c>
      <c r="J377" s="17" t="s">
        <v>332</v>
      </c>
      <c r="K377">
        <f t="shared" si="20"/>
        <v>9</v>
      </c>
      <c r="L377" s="23" t="str">
        <f t="shared" si="21"/>
        <v>fall</v>
      </c>
      <c r="M377" t="str">
        <f t="shared" si="22"/>
        <v>50대</v>
      </c>
    </row>
    <row r="378" spans="1:13">
      <c r="A378" s="3">
        <v>44468</v>
      </c>
      <c r="B378" s="4">
        <v>44468378</v>
      </c>
      <c r="C378" s="4" t="s">
        <v>5</v>
      </c>
      <c r="D378" s="5">
        <v>44</v>
      </c>
      <c r="E378" s="4" t="s">
        <v>6</v>
      </c>
      <c r="F378" t="b">
        <f>EXACT(B378,'2_SafetyData_2'!B378)</f>
        <v>1</v>
      </c>
      <c r="G378" s="4" t="s">
        <v>38</v>
      </c>
      <c r="H378" s="4" t="s">
        <v>17</v>
      </c>
      <c r="I378" s="5">
        <v>0</v>
      </c>
      <c r="J378" s="17" t="s">
        <v>332</v>
      </c>
      <c r="K378">
        <f t="shared" si="20"/>
        <v>9</v>
      </c>
      <c r="L378" s="23" t="str">
        <f t="shared" si="21"/>
        <v>fall</v>
      </c>
      <c r="M378" t="str">
        <f t="shared" si="22"/>
        <v>40대</v>
      </c>
    </row>
    <row r="379" spans="1:13">
      <c r="A379" s="3">
        <v>44470</v>
      </c>
      <c r="B379" s="4">
        <v>44470379</v>
      </c>
      <c r="C379" s="4" t="s">
        <v>5</v>
      </c>
      <c r="D379" s="5">
        <v>32</v>
      </c>
      <c r="E379" s="4" t="s">
        <v>6</v>
      </c>
      <c r="F379" t="b">
        <f>EXACT(B379,'2_SafetyData_2'!B379)</f>
        <v>1</v>
      </c>
      <c r="G379" s="4" t="s">
        <v>22</v>
      </c>
      <c r="H379" s="4" t="s">
        <v>29</v>
      </c>
      <c r="I379" s="5">
        <v>0</v>
      </c>
      <c r="J379" s="17" t="s">
        <v>332</v>
      </c>
      <c r="K379">
        <f t="shared" si="20"/>
        <v>10</v>
      </c>
      <c r="L379" s="23" t="str">
        <f t="shared" si="21"/>
        <v>fall</v>
      </c>
      <c r="M379" t="str">
        <f t="shared" si="22"/>
        <v>30대</v>
      </c>
    </row>
    <row r="380" spans="1:13">
      <c r="A380" s="3">
        <v>44470</v>
      </c>
      <c r="B380" s="4">
        <v>44470380</v>
      </c>
      <c r="C380" s="4" t="s">
        <v>7</v>
      </c>
      <c r="D380" s="5">
        <v>32</v>
      </c>
      <c r="E380" s="4" t="s">
        <v>6</v>
      </c>
      <c r="F380" t="b">
        <f>EXACT(B380,'2_SafetyData_2'!B380)</f>
        <v>1</v>
      </c>
      <c r="G380" s="4" t="s">
        <v>22</v>
      </c>
      <c r="H380" s="4" t="s">
        <v>20</v>
      </c>
      <c r="I380" s="5">
        <v>0</v>
      </c>
      <c r="J380" s="17" t="s">
        <v>332</v>
      </c>
      <c r="K380">
        <f t="shared" si="20"/>
        <v>10</v>
      </c>
      <c r="L380" s="23" t="str">
        <f t="shared" si="21"/>
        <v>fall</v>
      </c>
      <c r="M380" t="str">
        <f t="shared" si="22"/>
        <v>30대</v>
      </c>
    </row>
    <row r="381" spans="1:13">
      <c r="A381" s="3">
        <v>44474</v>
      </c>
      <c r="B381" s="4">
        <v>44474381</v>
      </c>
      <c r="C381" s="4" t="s">
        <v>5</v>
      </c>
      <c r="D381" s="5">
        <v>33</v>
      </c>
      <c r="E381" s="4" t="s">
        <v>8</v>
      </c>
      <c r="F381" t="b">
        <f>EXACT(B381,'2_SafetyData_2'!B381)</f>
        <v>1</v>
      </c>
      <c r="G381" s="4" t="s">
        <v>44</v>
      </c>
      <c r="H381" s="4" t="s">
        <v>14</v>
      </c>
      <c r="I381" s="5">
        <v>0</v>
      </c>
      <c r="J381" s="17" t="s">
        <v>332</v>
      </c>
      <c r="K381">
        <f t="shared" si="20"/>
        <v>10</v>
      </c>
      <c r="L381" s="23" t="str">
        <f t="shared" si="21"/>
        <v>fall</v>
      </c>
      <c r="M381" t="str">
        <f t="shared" si="22"/>
        <v>30대</v>
      </c>
    </row>
    <row r="382" spans="1:13">
      <c r="A382" s="3">
        <v>44479</v>
      </c>
      <c r="B382" s="4">
        <v>44479382</v>
      </c>
      <c r="C382" s="4" t="s">
        <v>5</v>
      </c>
      <c r="D382" s="5">
        <v>24</v>
      </c>
      <c r="E382" s="4" t="s">
        <v>6</v>
      </c>
      <c r="F382" t="b">
        <f>EXACT(B382,'2_SafetyData_2'!B382)</f>
        <v>1</v>
      </c>
      <c r="G382" s="4" t="s">
        <v>27</v>
      </c>
      <c r="H382" s="4" t="s">
        <v>20</v>
      </c>
      <c r="I382" s="5">
        <v>0</v>
      </c>
      <c r="J382" s="17" t="s">
        <v>332</v>
      </c>
      <c r="K382">
        <f t="shared" si="20"/>
        <v>10</v>
      </c>
      <c r="L382" s="23" t="str">
        <f t="shared" si="21"/>
        <v>fall</v>
      </c>
      <c r="M382" t="str">
        <f t="shared" si="22"/>
        <v>20대</v>
      </c>
    </row>
    <row r="383" spans="1:13">
      <c r="A383" s="3">
        <v>44482</v>
      </c>
      <c r="B383" s="4">
        <v>44482383</v>
      </c>
      <c r="C383" s="4" t="s">
        <v>5</v>
      </c>
      <c r="D383" s="5">
        <v>24</v>
      </c>
      <c r="E383" s="4" t="s">
        <v>6</v>
      </c>
      <c r="F383" t="b">
        <f>EXACT(B383,'2_SafetyData_2'!B383)</f>
        <v>1</v>
      </c>
      <c r="G383" s="4" t="s">
        <v>16</v>
      </c>
      <c r="H383" s="4" t="s">
        <v>42</v>
      </c>
      <c r="I383" s="5">
        <v>0</v>
      </c>
      <c r="J383" s="17" t="s">
        <v>332</v>
      </c>
      <c r="K383">
        <f t="shared" si="20"/>
        <v>10</v>
      </c>
      <c r="L383" s="23" t="str">
        <f t="shared" si="21"/>
        <v>fall</v>
      </c>
      <c r="M383" t="str">
        <f t="shared" si="22"/>
        <v>20대</v>
      </c>
    </row>
    <row r="384" spans="1:13">
      <c r="A384" s="3">
        <v>44483</v>
      </c>
      <c r="B384" s="4">
        <v>44483384</v>
      </c>
      <c r="C384" s="4" t="s">
        <v>5</v>
      </c>
      <c r="D384" s="5">
        <v>33</v>
      </c>
      <c r="E384" s="4" t="s">
        <v>8</v>
      </c>
      <c r="F384" t="b">
        <f>EXACT(B384,'2_SafetyData_2'!B384)</f>
        <v>1</v>
      </c>
      <c r="G384" s="4" t="s">
        <v>19</v>
      </c>
      <c r="H384" s="4" t="s">
        <v>35</v>
      </c>
      <c r="I384" s="5">
        <v>0</v>
      </c>
      <c r="J384" s="17" t="s">
        <v>332</v>
      </c>
      <c r="K384">
        <f t="shared" si="20"/>
        <v>10</v>
      </c>
      <c r="L384" s="23" t="str">
        <f t="shared" si="21"/>
        <v>fall</v>
      </c>
      <c r="M384" t="str">
        <f t="shared" si="22"/>
        <v>30대</v>
      </c>
    </row>
    <row r="385" spans="1:13">
      <c r="A385" s="3">
        <v>44483</v>
      </c>
      <c r="B385" s="4">
        <v>44483385</v>
      </c>
      <c r="C385" s="4" t="s">
        <v>5</v>
      </c>
      <c r="D385" s="5">
        <v>44</v>
      </c>
      <c r="E385" s="4" t="s">
        <v>6</v>
      </c>
      <c r="F385" t="b">
        <f>EXACT(B385,'2_SafetyData_2'!B385)</f>
        <v>1</v>
      </c>
      <c r="G385" s="4" t="s">
        <v>38</v>
      </c>
      <c r="H385" s="4" t="s">
        <v>14</v>
      </c>
      <c r="I385" s="5">
        <v>0</v>
      </c>
      <c r="J385" s="17" t="s">
        <v>332</v>
      </c>
      <c r="K385">
        <f t="shared" si="20"/>
        <v>10</v>
      </c>
      <c r="L385" s="23" t="str">
        <f t="shared" si="21"/>
        <v>fall</v>
      </c>
      <c r="M385" t="str">
        <f t="shared" si="22"/>
        <v>40대</v>
      </c>
    </row>
    <row r="386" spans="1:13">
      <c r="A386" s="3">
        <v>44484</v>
      </c>
      <c r="B386" s="4">
        <v>44484386</v>
      </c>
      <c r="C386" s="4" t="s">
        <v>7</v>
      </c>
      <c r="D386" s="5">
        <v>53</v>
      </c>
      <c r="E386" s="4" t="s">
        <v>6</v>
      </c>
      <c r="F386" t="b">
        <f>EXACT(B386,'2_SafetyData_2'!B386)</f>
        <v>1</v>
      </c>
      <c r="G386" s="4" t="s">
        <v>38</v>
      </c>
      <c r="H386" s="4" t="s">
        <v>14</v>
      </c>
      <c r="I386" s="5">
        <v>0</v>
      </c>
      <c r="J386" s="17" t="s">
        <v>332</v>
      </c>
      <c r="K386">
        <f t="shared" si="20"/>
        <v>10</v>
      </c>
      <c r="L386" s="23" t="str">
        <f t="shared" si="21"/>
        <v>fall</v>
      </c>
      <c r="M386" t="str">
        <f t="shared" si="22"/>
        <v>50대</v>
      </c>
    </row>
    <row r="387" spans="1:13">
      <c r="A387" s="3">
        <v>44485</v>
      </c>
      <c r="B387" s="4">
        <v>44485387</v>
      </c>
      <c r="C387" s="4" t="s">
        <v>5</v>
      </c>
      <c r="D387" s="5">
        <v>45</v>
      </c>
      <c r="E387" s="4" t="s">
        <v>8</v>
      </c>
      <c r="F387" t="b">
        <f>EXACT(B387,'2_SafetyData_2'!B387)</f>
        <v>1</v>
      </c>
      <c r="G387" s="4" t="s">
        <v>44</v>
      </c>
      <c r="H387" s="4" t="s">
        <v>17</v>
      </c>
      <c r="I387" s="5">
        <v>0</v>
      </c>
      <c r="J387" s="17" t="s">
        <v>332</v>
      </c>
      <c r="K387">
        <f t="shared" ref="K387:K450" si="23">MONTH(A387)</f>
        <v>10</v>
      </c>
      <c r="L387" s="23" t="str">
        <f t="shared" ref="L387:L450" si="24">IF(OR(K387&lt;=2, K387&gt;=12),"winter", IF(AND(K387&gt;=3,K387&lt;=5),"spring",IF(AND(K387&gt;=6,K387&lt;=8),"summer",IF(AND(K387&gt;=9, K387&lt;=11),"fall",0))))</f>
        <v>fall</v>
      </c>
      <c r="M387" t="str">
        <f t="shared" ref="M387:M450" si="25">IF(D387&lt;20, "10대", IF(AND(D387&gt;=20, D387&lt;30), "20대", IF(AND(D387&gt;=30, D387&lt;40), "30대", IF(AND(D387&gt;=40, D387&lt;50), "40대", "50대"))))</f>
        <v>40대</v>
      </c>
    </row>
    <row r="388" spans="1:13">
      <c r="A388" s="3">
        <v>44486</v>
      </c>
      <c r="B388" s="4">
        <v>44486388</v>
      </c>
      <c r="C388" s="4" t="s">
        <v>5</v>
      </c>
      <c r="D388" s="5">
        <v>45</v>
      </c>
      <c r="E388" s="4" t="s">
        <v>6</v>
      </c>
      <c r="F388" t="b">
        <f>EXACT(B388,'2_SafetyData_2'!B388)</f>
        <v>1</v>
      </c>
      <c r="G388" s="4" t="s">
        <v>38</v>
      </c>
      <c r="H388" s="4" t="s">
        <v>20</v>
      </c>
      <c r="I388" s="5">
        <v>0</v>
      </c>
      <c r="J388" s="17" t="s">
        <v>332</v>
      </c>
      <c r="K388">
        <f t="shared" si="23"/>
        <v>10</v>
      </c>
      <c r="L388" s="23" t="str">
        <f t="shared" si="24"/>
        <v>fall</v>
      </c>
      <c r="M388" t="str">
        <f t="shared" si="25"/>
        <v>40대</v>
      </c>
    </row>
    <row r="389" spans="1:13">
      <c r="A389" s="3">
        <v>44488</v>
      </c>
      <c r="B389" s="4">
        <v>44488389</v>
      </c>
      <c r="C389" s="4" t="s">
        <v>5</v>
      </c>
      <c r="D389" s="5">
        <v>33</v>
      </c>
      <c r="E389" s="4" t="s">
        <v>8</v>
      </c>
      <c r="F389" t="b">
        <f>EXACT(B389,'2_SafetyData_2'!B389)</f>
        <v>1</v>
      </c>
      <c r="G389" s="4" t="s">
        <v>34</v>
      </c>
      <c r="H389" s="4" t="s">
        <v>29</v>
      </c>
      <c r="I389" s="5">
        <v>0</v>
      </c>
      <c r="J389" s="17" t="s">
        <v>332</v>
      </c>
      <c r="K389">
        <f t="shared" si="23"/>
        <v>10</v>
      </c>
      <c r="L389" s="23" t="str">
        <f t="shared" si="24"/>
        <v>fall</v>
      </c>
      <c r="M389" t="str">
        <f t="shared" si="25"/>
        <v>30대</v>
      </c>
    </row>
    <row r="390" spans="1:13">
      <c r="A390" s="3">
        <v>44488</v>
      </c>
      <c r="B390" s="4">
        <v>44488390</v>
      </c>
      <c r="C390" s="4" t="s">
        <v>5</v>
      </c>
      <c r="D390" s="5">
        <v>45</v>
      </c>
      <c r="E390" s="4" t="s">
        <v>6</v>
      </c>
      <c r="F390" t="b">
        <f>EXACT(B390,'2_SafetyData_2'!B390)</f>
        <v>1</v>
      </c>
      <c r="G390" s="4" t="s">
        <v>22</v>
      </c>
      <c r="H390" s="4" t="s">
        <v>35</v>
      </c>
      <c r="I390" s="5">
        <v>0</v>
      </c>
      <c r="J390" s="17" t="s">
        <v>332</v>
      </c>
      <c r="K390">
        <f t="shared" si="23"/>
        <v>10</v>
      </c>
      <c r="L390" s="23" t="str">
        <f t="shared" si="24"/>
        <v>fall</v>
      </c>
      <c r="M390" t="str">
        <f t="shared" si="25"/>
        <v>40대</v>
      </c>
    </row>
    <row r="391" spans="1:13">
      <c r="A391" s="3">
        <v>44492</v>
      </c>
      <c r="B391" s="4">
        <v>44492391</v>
      </c>
      <c r="C391" s="4" t="s">
        <v>5</v>
      </c>
      <c r="D391" s="5">
        <v>24</v>
      </c>
      <c r="E391" s="4" t="s">
        <v>8</v>
      </c>
      <c r="F391" t="b">
        <f>EXACT(B391,'2_SafetyData_2'!B391)</f>
        <v>1</v>
      </c>
      <c r="G391" s="4" t="s">
        <v>44</v>
      </c>
      <c r="H391" s="4" t="s">
        <v>25</v>
      </c>
      <c r="I391" s="5">
        <v>0</v>
      </c>
      <c r="J391" s="17" t="s">
        <v>332</v>
      </c>
      <c r="K391">
        <f t="shared" si="23"/>
        <v>10</v>
      </c>
      <c r="L391" s="23" t="str">
        <f t="shared" si="24"/>
        <v>fall</v>
      </c>
      <c r="M391" t="str">
        <f t="shared" si="25"/>
        <v>20대</v>
      </c>
    </row>
    <row r="392" spans="1:13">
      <c r="A392" s="3">
        <v>44492</v>
      </c>
      <c r="B392" s="4">
        <v>44492392</v>
      </c>
      <c r="C392" s="4" t="s">
        <v>5</v>
      </c>
      <c r="D392" s="5">
        <v>33</v>
      </c>
      <c r="E392" s="4" t="s">
        <v>8</v>
      </c>
      <c r="F392" t="b">
        <f>EXACT(B392,'2_SafetyData_2'!B392)</f>
        <v>1</v>
      </c>
      <c r="G392" s="4" t="s">
        <v>24</v>
      </c>
      <c r="H392" s="4" t="s">
        <v>14</v>
      </c>
      <c r="I392" s="5">
        <v>0</v>
      </c>
      <c r="J392" s="17" t="s">
        <v>332</v>
      </c>
      <c r="K392">
        <f t="shared" si="23"/>
        <v>10</v>
      </c>
      <c r="L392" s="23" t="str">
        <f t="shared" si="24"/>
        <v>fall</v>
      </c>
      <c r="M392" t="str">
        <f t="shared" si="25"/>
        <v>30대</v>
      </c>
    </row>
    <row r="393" spans="1:13">
      <c r="A393" s="3">
        <v>44495</v>
      </c>
      <c r="B393" s="4">
        <v>44495393</v>
      </c>
      <c r="C393" s="4" t="s">
        <v>5</v>
      </c>
      <c r="D393" s="5">
        <v>45</v>
      </c>
      <c r="E393" s="4" t="s">
        <v>8</v>
      </c>
      <c r="F393" t="b">
        <f>EXACT(B393,'2_SafetyData_2'!B393)</f>
        <v>1</v>
      </c>
      <c r="G393" s="4" t="s">
        <v>22</v>
      </c>
      <c r="H393" s="4" t="s">
        <v>42</v>
      </c>
      <c r="I393" s="5">
        <v>0</v>
      </c>
      <c r="J393" s="17" t="s">
        <v>332</v>
      </c>
      <c r="K393">
        <f t="shared" si="23"/>
        <v>10</v>
      </c>
      <c r="L393" s="23" t="str">
        <f t="shared" si="24"/>
        <v>fall</v>
      </c>
      <c r="M393" t="str">
        <f t="shared" si="25"/>
        <v>40대</v>
      </c>
    </row>
    <row r="394" spans="1:13">
      <c r="A394" s="3">
        <v>44497</v>
      </c>
      <c r="B394" s="4">
        <v>44497394</v>
      </c>
      <c r="C394" s="4" t="s">
        <v>5</v>
      </c>
      <c r="D394" s="5">
        <v>45</v>
      </c>
      <c r="E394" s="4" t="s">
        <v>8</v>
      </c>
      <c r="F394" t="b">
        <f>EXACT(B394,'2_SafetyData_2'!B394)</f>
        <v>1</v>
      </c>
      <c r="G394" s="4" t="s">
        <v>38</v>
      </c>
      <c r="H394" s="4" t="s">
        <v>42</v>
      </c>
      <c r="I394" s="5">
        <v>0</v>
      </c>
      <c r="J394" s="17" t="s">
        <v>332</v>
      </c>
      <c r="K394">
        <f t="shared" si="23"/>
        <v>10</v>
      </c>
      <c r="L394" s="23" t="str">
        <f t="shared" si="24"/>
        <v>fall</v>
      </c>
      <c r="M394" t="str">
        <f t="shared" si="25"/>
        <v>40대</v>
      </c>
    </row>
    <row r="395" spans="1:13">
      <c r="A395" s="3">
        <v>44499</v>
      </c>
      <c r="B395" s="4">
        <v>44499395</v>
      </c>
      <c r="C395" s="4" t="s">
        <v>5</v>
      </c>
      <c r="D395" s="5">
        <v>53</v>
      </c>
      <c r="E395" s="4" t="s">
        <v>8</v>
      </c>
      <c r="F395" t="b">
        <f>EXACT(B395,'2_SafetyData_2'!B395)</f>
        <v>1</v>
      </c>
      <c r="G395" s="4" t="s">
        <v>13</v>
      </c>
      <c r="H395" s="4" t="s">
        <v>35</v>
      </c>
      <c r="I395" s="5">
        <v>0</v>
      </c>
      <c r="J395" s="17" t="s">
        <v>332</v>
      </c>
      <c r="K395">
        <f t="shared" si="23"/>
        <v>10</v>
      </c>
      <c r="L395" s="23" t="str">
        <f t="shared" si="24"/>
        <v>fall</v>
      </c>
      <c r="M395" t="str">
        <f t="shared" si="25"/>
        <v>50대</v>
      </c>
    </row>
    <row r="396" spans="1:13">
      <c r="A396" s="3">
        <v>44502</v>
      </c>
      <c r="B396" s="4">
        <v>44502396</v>
      </c>
      <c r="C396" s="4" t="s">
        <v>5</v>
      </c>
      <c r="D396" s="5">
        <v>53</v>
      </c>
      <c r="E396" s="4" t="s">
        <v>8</v>
      </c>
      <c r="F396" t="b">
        <f>EXACT(B396,'2_SafetyData_2'!B396)</f>
        <v>1</v>
      </c>
      <c r="G396" s="4" t="s">
        <v>13</v>
      </c>
      <c r="H396" s="4" t="s">
        <v>20</v>
      </c>
      <c r="I396" s="5">
        <v>0</v>
      </c>
      <c r="J396" s="17" t="s">
        <v>332</v>
      </c>
      <c r="K396">
        <f t="shared" si="23"/>
        <v>11</v>
      </c>
      <c r="L396" s="23" t="str">
        <f t="shared" si="24"/>
        <v>fall</v>
      </c>
      <c r="M396" t="str">
        <f t="shared" si="25"/>
        <v>50대</v>
      </c>
    </row>
    <row r="397" spans="1:13">
      <c r="A397" s="3">
        <v>44506</v>
      </c>
      <c r="B397" s="4">
        <v>44506397</v>
      </c>
      <c r="C397" s="4" t="s">
        <v>5</v>
      </c>
      <c r="D397" s="5">
        <v>53</v>
      </c>
      <c r="E397" s="4" t="s">
        <v>6</v>
      </c>
      <c r="F397" t="b">
        <f>EXACT(B397,'2_SafetyData_2'!B397)</f>
        <v>1</v>
      </c>
      <c r="G397" s="4" t="s">
        <v>16</v>
      </c>
      <c r="H397" s="4" t="s">
        <v>35</v>
      </c>
      <c r="I397" s="5">
        <v>0</v>
      </c>
      <c r="J397" s="17" t="s">
        <v>332</v>
      </c>
      <c r="K397">
        <f t="shared" si="23"/>
        <v>11</v>
      </c>
      <c r="L397" s="23" t="str">
        <f t="shared" si="24"/>
        <v>fall</v>
      </c>
      <c r="M397" t="str">
        <f t="shared" si="25"/>
        <v>50대</v>
      </c>
    </row>
    <row r="398" spans="1:13">
      <c r="A398" s="3">
        <v>44509</v>
      </c>
      <c r="B398" s="4">
        <v>44509398</v>
      </c>
      <c r="C398" s="4" t="s">
        <v>5</v>
      </c>
      <c r="D398" s="5">
        <v>45</v>
      </c>
      <c r="E398" s="4" t="s">
        <v>6</v>
      </c>
      <c r="F398" t="b">
        <f>EXACT(B398,'2_SafetyData_2'!B398)</f>
        <v>1</v>
      </c>
      <c r="G398" s="4" t="s">
        <v>53</v>
      </c>
      <c r="H398" s="4" t="s">
        <v>25</v>
      </c>
      <c r="I398" s="5">
        <v>0</v>
      </c>
      <c r="J398" s="17" t="s">
        <v>332</v>
      </c>
      <c r="K398">
        <f t="shared" si="23"/>
        <v>11</v>
      </c>
      <c r="L398" s="23" t="str">
        <f t="shared" si="24"/>
        <v>fall</v>
      </c>
      <c r="M398" t="str">
        <f t="shared" si="25"/>
        <v>40대</v>
      </c>
    </row>
    <row r="399" spans="1:13">
      <c r="A399" s="3">
        <v>44510</v>
      </c>
      <c r="B399" s="4">
        <v>44510399</v>
      </c>
      <c r="C399" s="4" t="s">
        <v>5</v>
      </c>
      <c r="D399" s="5">
        <v>53</v>
      </c>
      <c r="E399" s="4" t="s">
        <v>8</v>
      </c>
      <c r="F399" t="b">
        <f>EXACT(B399,'2_SafetyData_2'!B399)</f>
        <v>1</v>
      </c>
      <c r="G399" s="4" t="s">
        <v>40</v>
      </c>
      <c r="H399" s="4" t="s">
        <v>17</v>
      </c>
      <c r="I399" s="5">
        <v>0</v>
      </c>
      <c r="J399" s="17" t="s">
        <v>332</v>
      </c>
      <c r="K399">
        <f t="shared" si="23"/>
        <v>11</v>
      </c>
      <c r="L399" s="23" t="str">
        <f t="shared" si="24"/>
        <v>fall</v>
      </c>
      <c r="M399" t="str">
        <f t="shared" si="25"/>
        <v>50대</v>
      </c>
    </row>
    <row r="400" spans="1:13">
      <c r="A400" s="3">
        <v>44512</v>
      </c>
      <c r="B400" s="4">
        <v>44512400</v>
      </c>
      <c r="C400" s="4" t="s">
        <v>5</v>
      </c>
      <c r="D400" s="5">
        <v>24</v>
      </c>
      <c r="E400" s="4" t="s">
        <v>6</v>
      </c>
      <c r="F400" t="b">
        <f>EXACT(B400,'2_SafetyData_2'!B400)</f>
        <v>1</v>
      </c>
      <c r="G400" s="4" t="s">
        <v>19</v>
      </c>
      <c r="H400" s="4" t="s">
        <v>29</v>
      </c>
      <c r="I400" s="5">
        <v>0</v>
      </c>
      <c r="J400" s="17" t="s">
        <v>332</v>
      </c>
      <c r="K400">
        <f t="shared" si="23"/>
        <v>11</v>
      </c>
      <c r="L400" s="23" t="str">
        <f t="shared" si="24"/>
        <v>fall</v>
      </c>
      <c r="M400" t="str">
        <f t="shared" si="25"/>
        <v>20대</v>
      </c>
    </row>
    <row r="401" spans="1:13">
      <c r="A401" s="3">
        <v>44514</v>
      </c>
      <c r="B401" s="4">
        <v>44514401</v>
      </c>
      <c r="C401" s="4" t="s">
        <v>7</v>
      </c>
      <c r="D401" s="5">
        <v>45</v>
      </c>
      <c r="E401" s="4" t="s">
        <v>6</v>
      </c>
      <c r="F401" t="b">
        <f>EXACT(B401,'2_SafetyData_2'!B401)</f>
        <v>1</v>
      </c>
      <c r="G401" s="4" t="s">
        <v>24</v>
      </c>
      <c r="H401" s="4" t="s">
        <v>20</v>
      </c>
      <c r="I401" s="5">
        <v>0</v>
      </c>
      <c r="J401" s="17" t="s">
        <v>332</v>
      </c>
      <c r="K401">
        <f t="shared" si="23"/>
        <v>11</v>
      </c>
      <c r="L401" s="23" t="str">
        <f t="shared" si="24"/>
        <v>fall</v>
      </c>
      <c r="M401" t="str">
        <f t="shared" si="25"/>
        <v>40대</v>
      </c>
    </row>
    <row r="402" spans="1:13">
      <c r="A402" s="3">
        <v>44515</v>
      </c>
      <c r="B402" s="4">
        <v>44515402</v>
      </c>
      <c r="C402" s="4" t="s">
        <v>5</v>
      </c>
      <c r="D402" s="5">
        <v>33</v>
      </c>
      <c r="E402" s="4" t="s">
        <v>6</v>
      </c>
      <c r="F402" t="b">
        <f>EXACT(B402,'2_SafetyData_2'!B402)</f>
        <v>1</v>
      </c>
      <c r="G402" s="4" t="s">
        <v>22</v>
      </c>
      <c r="H402" s="4" t="s">
        <v>20</v>
      </c>
      <c r="I402" s="5">
        <v>0</v>
      </c>
      <c r="J402" s="17" t="s">
        <v>332</v>
      </c>
      <c r="K402">
        <f t="shared" si="23"/>
        <v>11</v>
      </c>
      <c r="L402" s="23" t="str">
        <f t="shared" si="24"/>
        <v>fall</v>
      </c>
      <c r="M402" t="str">
        <f t="shared" si="25"/>
        <v>30대</v>
      </c>
    </row>
    <row r="403" spans="1:13">
      <c r="A403" s="3">
        <v>44515</v>
      </c>
      <c r="B403" s="4">
        <v>44515403</v>
      </c>
      <c r="C403" s="4" t="s">
        <v>5</v>
      </c>
      <c r="D403" s="5">
        <v>53</v>
      </c>
      <c r="E403" s="4" t="s">
        <v>6</v>
      </c>
      <c r="F403" t="b">
        <f>EXACT(B403,'2_SafetyData_2'!B403)</f>
        <v>1</v>
      </c>
      <c r="G403" s="4" t="s">
        <v>27</v>
      </c>
      <c r="H403" s="4" t="s">
        <v>31</v>
      </c>
      <c r="I403" s="5">
        <v>0</v>
      </c>
      <c r="J403" s="17" t="s">
        <v>332</v>
      </c>
      <c r="K403">
        <f t="shared" si="23"/>
        <v>11</v>
      </c>
      <c r="L403" s="23" t="str">
        <f t="shared" si="24"/>
        <v>fall</v>
      </c>
      <c r="M403" t="str">
        <f t="shared" si="25"/>
        <v>50대</v>
      </c>
    </row>
    <row r="404" spans="1:13">
      <c r="A404" s="3">
        <v>44516</v>
      </c>
      <c r="B404" s="4">
        <v>44516404</v>
      </c>
      <c r="C404" s="4" t="s">
        <v>5</v>
      </c>
      <c r="D404" s="5">
        <v>33</v>
      </c>
      <c r="E404" s="4" t="s">
        <v>8</v>
      </c>
      <c r="F404" t="b">
        <f>EXACT(B404,'2_SafetyData_2'!B404)</f>
        <v>1</v>
      </c>
      <c r="G404" s="4" t="s">
        <v>53</v>
      </c>
      <c r="H404" s="4" t="s">
        <v>35</v>
      </c>
      <c r="I404" s="5">
        <v>0</v>
      </c>
      <c r="J404" s="17" t="s">
        <v>332</v>
      </c>
      <c r="K404">
        <f t="shared" si="23"/>
        <v>11</v>
      </c>
      <c r="L404" s="23" t="str">
        <f t="shared" si="24"/>
        <v>fall</v>
      </c>
      <c r="M404" t="str">
        <f t="shared" si="25"/>
        <v>30대</v>
      </c>
    </row>
    <row r="405" spans="1:13">
      <c r="A405" s="3">
        <v>44517</v>
      </c>
      <c r="B405" s="4">
        <v>44517405</v>
      </c>
      <c r="C405" s="4" t="s">
        <v>7</v>
      </c>
      <c r="D405" s="5">
        <v>45</v>
      </c>
      <c r="E405" s="4" t="s">
        <v>6</v>
      </c>
      <c r="F405" t="b">
        <f>EXACT(B405,'2_SafetyData_2'!B405)</f>
        <v>1</v>
      </c>
      <c r="G405" s="4" t="s">
        <v>22</v>
      </c>
      <c r="H405" s="4" t="s">
        <v>42</v>
      </c>
      <c r="I405" s="5">
        <v>0</v>
      </c>
      <c r="J405" s="17" t="s">
        <v>332</v>
      </c>
      <c r="K405">
        <f t="shared" si="23"/>
        <v>11</v>
      </c>
      <c r="L405" s="23" t="str">
        <f t="shared" si="24"/>
        <v>fall</v>
      </c>
      <c r="M405" t="str">
        <f t="shared" si="25"/>
        <v>40대</v>
      </c>
    </row>
    <row r="406" spans="1:13">
      <c r="A406" s="3">
        <v>44521</v>
      </c>
      <c r="B406" s="4">
        <v>44521406</v>
      </c>
      <c r="C406" s="4" t="s">
        <v>5</v>
      </c>
      <c r="D406" s="5">
        <v>33</v>
      </c>
      <c r="E406" s="4" t="s">
        <v>8</v>
      </c>
      <c r="F406" t="b">
        <f>EXACT(B406,'2_SafetyData_2'!B406)</f>
        <v>1</v>
      </c>
      <c r="G406" s="4" t="s">
        <v>22</v>
      </c>
      <c r="H406" s="4" t="s">
        <v>31</v>
      </c>
      <c r="I406" s="5">
        <v>0</v>
      </c>
      <c r="J406" s="17" t="s">
        <v>332</v>
      </c>
      <c r="K406">
        <f t="shared" si="23"/>
        <v>11</v>
      </c>
      <c r="L406" s="23" t="str">
        <f t="shared" si="24"/>
        <v>fall</v>
      </c>
      <c r="M406" t="str">
        <f t="shared" si="25"/>
        <v>30대</v>
      </c>
    </row>
    <row r="407" spans="1:13">
      <c r="A407" s="3">
        <v>44522</v>
      </c>
      <c r="B407" s="4">
        <v>44522407</v>
      </c>
      <c r="C407" s="4" t="s">
        <v>5</v>
      </c>
      <c r="D407" s="5">
        <v>33</v>
      </c>
      <c r="E407" s="4" t="s">
        <v>6</v>
      </c>
      <c r="F407" t="b">
        <f>EXACT(B407,'2_SafetyData_2'!B407)</f>
        <v>1</v>
      </c>
      <c r="G407" s="4" t="s">
        <v>13</v>
      </c>
      <c r="H407" s="4" t="s">
        <v>31</v>
      </c>
      <c r="I407" s="5">
        <v>0</v>
      </c>
      <c r="J407" s="17" t="s">
        <v>332</v>
      </c>
      <c r="K407">
        <f t="shared" si="23"/>
        <v>11</v>
      </c>
      <c r="L407" s="23" t="str">
        <f t="shared" si="24"/>
        <v>fall</v>
      </c>
      <c r="M407" t="str">
        <f t="shared" si="25"/>
        <v>30대</v>
      </c>
    </row>
    <row r="408" spans="1:13">
      <c r="A408" s="3">
        <v>44523</v>
      </c>
      <c r="B408" s="4">
        <v>44523408</v>
      </c>
      <c r="C408" s="4" t="s">
        <v>5</v>
      </c>
      <c r="D408" s="5">
        <v>46</v>
      </c>
      <c r="E408" s="4" t="s">
        <v>6</v>
      </c>
      <c r="F408" t="b">
        <f>EXACT(B408,'2_SafetyData_2'!B408)</f>
        <v>1</v>
      </c>
      <c r="G408" s="4" t="s">
        <v>16</v>
      </c>
      <c r="H408" s="4" t="s">
        <v>31</v>
      </c>
      <c r="I408" s="5">
        <v>0</v>
      </c>
      <c r="J408" s="17" t="s">
        <v>332</v>
      </c>
      <c r="K408">
        <f t="shared" si="23"/>
        <v>11</v>
      </c>
      <c r="L408" s="23" t="str">
        <f t="shared" si="24"/>
        <v>fall</v>
      </c>
      <c r="M408" t="str">
        <f t="shared" si="25"/>
        <v>40대</v>
      </c>
    </row>
    <row r="409" spans="1:13">
      <c r="A409" s="3">
        <v>44524</v>
      </c>
      <c r="B409" s="4">
        <v>44524409</v>
      </c>
      <c r="C409" s="4" t="s">
        <v>5</v>
      </c>
      <c r="D409" s="5">
        <v>24</v>
      </c>
      <c r="E409" s="4" t="s">
        <v>6</v>
      </c>
      <c r="F409" t="b">
        <f>EXACT(B409,'2_SafetyData_2'!B409)</f>
        <v>1</v>
      </c>
      <c r="G409" s="4" t="s">
        <v>27</v>
      </c>
      <c r="H409" s="4" t="s">
        <v>20</v>
      </c>
      <c r="I409" s="5">
        <v>0</v>
      </c>
      <c r="J409" s="17" t="s">
        <v>332</v>
      </c>
      <c r="K409">
        <f t="shared" si="23"/>
        <v>11</v>
      </c>
      <c r="L409" s="23" t="str">
        <f t="shared" si="24"/>
        <v>fall</v>
      </c>
      <c r="M409" t="str">
        <f t="shared" si="25"/>
        <v>20대</v>
      </c>
    </row>
    <row r="410" spans="1:13">
      <c r="A410" s="3">
        <v>44526</v>
      </c>
      <c r="B410" s="4">
        <v>44526410</v>
      </c>
      <c r="C410" s="4" t="s">
        <v>5</v>
      </c>
      <c r="D410" s="5">
        <v>24</v>
      </c>
      <c r="E410" s="4" t="s">
        <v>6</v>
      </c>
      <c r="F410" t="b">
        <f>EXACT(B410,'2_SafetyData_2'!B410)</f>
        <v>1</v>
      </c>
      <c r="G410" s="4" t="s">
        <v>19</v>
      </c>
      <c r="H410" s="4" t="s">
        <v>42</v>
      </c>
      <c r="I410" s="5">
        <v>0</v>
      </c>
      <c r="J410" s="17" t="s">
        <v>332</v>
      </c>
      <c r="K410">
        <f t="shared" si="23"/>
        <v>11</v>
      </c>
      <c r="L410" s="23" t="str">
        <f t="shared" si="24"/>
        <v>fall</v>
      </c>
      <c r="M410" t="str">
        <f t="shared" si="25"/>
        <v>20대</v>
      </c>
    </row>
    <row r="411" spans="1:13">
      <c r="A411" s="3">
        <v>44528</v>
      </c>
      <c r="B411" s="4">
        <v>44528411</v>
      </c>
      <c r="C411" s="4" t="s">
        <v>7</v>
      </c>
      <c r="D411" s="5">
        <v>53</v>
      </c>
      <c r="E411" s="4" t="s">
        <v>8</v>
      </c>
      <c r="F411" t="b">
        <f>EXACT(B411,'2_SafetyData_2'!B411)</f>
        <v>1</v>
      </c>
      <c r="G411" s="4" t="s">
        <v>13</v>
      </c>
      <c r="H411" s="4" t="s">
        <v>20</v>
      </c>
      <c r="I411" s="5">
        <v>0</v>
      </c>
      <c r="J411" s="17" t="s">
        <v>332</v>
      </c>
      <c r="K411">
        <f t="shared" si="23"/>
        <v>11</v>
      </c>
      <c r="L411" s="23" t="str">
        <f t="shared" si="24"/>
        <v>fall</v>
      </c>
      <c r="M411" t="str">
        <f t="shared" si="25"/>
        <v>50대</v>
      </c>
    </row>
    <row r="412" spans="1:13">
      <c r="A412" s="3">
        <v>44530</v>
      </c>
      <c r="B412" s="4">
        <v>44530412</v>
      </c>
      <c r="C412" s="4" t="s">
        <v>5</v>
      </c>
      <c r="D412" s="5">
        <v>24</v>
      </c>
      <c r="E412" s="4" t="s">
        <v>6</v>
      </c>
      <c r="F412" t="b">
        <f>EXACT(B412,'2_SafetyData_2'!B412)</f>
        <v>1</v>
      </c>
      <c r="G412" s="4" t="s">
        <v>40</v>
      </c>
      <c r="H412" s="4" t="s">
        <v>29</v>
      </c>
      <c r="I412" s="5">
        <v>0</v>
      </c>
      <c r="J412" s="17" t="s">
        <v>332</v>
      </c>
      <c r="K412">
        <f t="shared" si="23"/>
        <v>11</v>
      </c>
      <c r="L412" s="23" t="str">
        <f t="shared" si="24"/>
        <v>fall</v>
      </c>
      <c r="M412" t="str">
        <f t="shared" si="25"/>
        <v>20대</v>
      </c>
    </row>
    <row r="413" spans="1:13">
      <c r="A413" s="3">
        <v>44533</v>
      </c>
      <c r="B413" s="4">
        <v>44533413</v>
      </c>
      <c r="C413" s="4" t="s">
        <v>7</v>
      </c>
      <c r="D413" s="5">
        <v>33</v>
      </c>
      <c r="E413" s="4" t="s">
        <v>8</v>
      </c>
      <c r="F413" t="b">
        <f>EXACT(B413,'2_SafetyData_2'!B413)</f>
        <v>1</v>
      </c>
      <c r="G413" s="4" t="s">
        <v>24</v>
      </c>
      <c r="H413" s="4" t="s">
        <v>31</v>
      </c>
      <c r="I413" s="5">
        <v>0</v>
      </c>
      <c r="J413" s="17" t="s">
        <v>332</v>
      </c>
      <c r="K413">
        <f t="shared" si="23"/>
        <v>12</v>
      </c>
      <c r="L413" s="23" t="str">
        <f t="shared" si="24"/>
        <v>winter</v>
      </c>
      <c r="M413" t="str">
        <f t="shared" si="25"/>
        <v>30대</v>
      </c>
    </row>
    <row r="414" spans="1:13">
      <c r="A414" s="3">
        <v>44534</v>
      </c>
      <c r="B414" s="4">
        <v>44534414</v>
      </c>
      <c r="C414" s="4" t="s">
        <v>5</v>
      </c>
      <c r="D414" s="5">
        <v>53</v>
      </c>
      <c r="E414" s="4" t="s">
        <v>6</v>
      </c>
      <c r="F414" t="b">
        <f>EXACT(B414,'2_SafetyData_2'!B414)</f>
        <v>1</v>
      </c>
      <c r="G414" s="4" t="s">
        <v>13</v>
      </c>
      <c r="H414" s="4" t="s">
        <v>35</v>
      </c>
      <c r="I414" s="5">
        <v>0</v>
      </c>
      <c r="J414" s="17" t="s">
        <v>332</v>
      </c>
      <c r="K414">
        <f t="shared" si="23"/>
        <v>12</v>
      </c>
      <c r="L414" s="23" t="str">
        <f t="shared" si="24"/>
        <v>winter</v>
      </c>
      <c r="M414" t="str">
        <f t="shared" si="25"/>
        <v>50대</v>
      </c>
    </row>
    <row r="415" spans="1:13">
      <c r="A415" s="3">
        <v>44536</v>
      </c>
      <c r="B415" s="4">
        <v>44536415</v>
      </c>
      <c r="C415" s="4" t="s">
        <v>5</v>
      </c>
      <c r="D415" s="5">
        <v>33</v>
      </c>
      <c r="E415" s="4" t="s">
        <v>6</v>
      </c>
      <c r="F415" t="b">
        <f>EXACT(B415,'2_SafetyData_2'!B415)</f>
        <v>1</v>
      </c>
      <c r="G415" s="4" t="s">
        <v>22</v>
      </c>
      <c r="H415" s="4" t="s">
        <v>36</v>
      </c>
      <c r="I415" s="5">
        <v>0</v>
      </c>
      <c r="J415" s="17" t="s">
        <v>332</v>
      </c>
      <c r="K415">
        <f t="shared" si="23"/>
        <v>12</v>
      </c>
      <c r="L415" s="23" t="str">
        <f t="shared" si="24"/>
        <v>winter</v>
      </c>
      <c r="M415" t="str">
        <f t="shared" si="25"/>
        <v>30대</v>
      </c>
    </row>
    <row r="416" spans="1:13">
      <c r="A416" s="3">
        <v>44536</v>
      </c>
      <c r="B416" s="4">
        <v>44536416</v>
      </c>
      <c r="C416" s="4" t="s">
        <v>5</v>
      </c>
      <c r="D416" s="5">
        <v>33</v>
      </c>
      <c r="E416" s="4" t="s">
        <v>6</v>
      </c>
      <c r="F416" t="b">
        <f>EXACT(B416,'2_SafetyData_2'!B416)</f>
        <v>1</v>
      </c>
      <c r="G416" s="4" t="s">
        <v>13</v>
      </c>
      <c r="H416" s="4" t="s">
        <v>17</v>
      </c>
      <c r="I416" s="5">
        <v>0</v>
      </c>
      <c r="J416" s="17" t="s">
        <v>332</v>
      </c>
      <c r="K416">
        <f t="shared" si="23"/>
        <v>12</v>
      </c>
      <c r="L416" s="23" t="str">
        <f t="shared" si="24"/>
        <v>winter</v>
      </c>
      <c r="M416" t="str">
        <f t="shared" si="25"/>
        <v>30대</v>
      </c>
    </row>
    <row r="417" spans="1:13">
      <c r="A417" s="3">
        <v>44538</v>
      </c>
      <c r="B417" s="4">
        <v>44538417</v>
      </c>
      <c r="C417" s="4" t="s">
        <v>5</v>
      </c>
      <c r="D417" s="5">
        <v>46</v>
      </c>
      <c r="E417" s="4" t="s">
        <v>6</v>
      </c>
      <c r="F417" t="b">
        <f>EXACT(B417,'2_SafetyData_2'!B417)</f>
        <v>1</v>
      </c>
      <c r="G417" s="4" t="s">
        <v>48</v>
      </c>
      <c r="H417" s="4" t="s">
        <v>17</v>
      </c>
      <c r="I417" s="5">
        <v>0</v>
      </c>
      <c r="J417" s="17" t="s">
        <v>332</v>
      </c>
      <c r="K417">
        <f t="shared" si="23"/>
        <v>12</v>
      </c>
      <c r="L417" s="23" t="str">
        <f t="shared" si="24"/>
        <v>winter</v>
      </c>
      <c r="M417" t="str">
        <f t="shared" si="25"/>
        <v>40대</v>
      </c>
    </row>
    <row r="418" spans="1:13">
      <c r="A418" s="3">
        <v>44547</v>
      </c>
      <c r="B418" s="4">
        <v>44547418</v>
      </c>
      <c r="C418" s="4" t="s">
        <v>5</v>
      </c>
      <c r="D418" s="5">
        <v>46</v>
      </c>
      <c r="E418" s="4" t="s">
        <v>8</v>
      </c>
      <c r="F418" t="b">
        <f>EXACT(B418,'2_SafetyData_2'!B418)</f>
        <v>1</v>
      </c>
      <c r="G418" s="4" t="s">
        <v>22</v>
      </c>
      <c r="H418" s="4" t="s">
        <v>35</v>
      </c>
      <c r="I418" s="5">
        <v>0</v>
      </c>
      <c r="J418" s="17" t="s">
        <v>332</v>
      </c>
      <c r="K418">
        <f t="shared" si="23"/>
        <v>12</v>
      </c>
      <c r="L418" s="23" t="str">
        <f t="shared" si="24"/>
        <v>winter</v>
      </c>
      <c r="M418" t="str">
        <f t="shared" si="25"/>
        <v>40대</v>
      </c>
    </row>
    <row r="419" spans="1:13">
      <c r="A419" s="3">
        <v>44550</v>
      </c>
      <c r="B419" s="4">
        <v>44550419</v>
      </c>
      <c r="C419" s="4" t="s">
        <v>5</v>
      </c>
      <c r="D419" s="5">
        <v>53</v>
      </c>
      <c r="E419" s="4" t="s">
        <v>6</v>
      </c>
      <c r="F419" t="b">
        <f>EXACT(B419,'2_SafetyData_2'!B419)</f>
        <v>1</v>
      </c>
      <c r="G419" s="4" t="s">
        <v>22</v>
      </c>
      <c r="H419" s="4" t="s">
        <v>17</v>
      </c>
      <c r="I419" s="5">
        <v>0</v>
      </c>
      <c r="J419" s="17" t="s">
        <v>332</v>
      </c>
      <c r="K419">
        <f t="shared" si="23"/>
        <v>12</v>
      </c>
      <c r="L419" s="23" t="str">
        <f t="shared" si="24"/>
        <v>winter</v>
      </c>
      <c r="M419" t="str">
        <f t="shared" si="25"/>
        <v>50대</v>
      </c>
    </row>
    <row r="420" spans="1:13">
      <c r="A420" s="3">
        <v>44552</v>
      </c>
      <c r="B420" s="4">
        <v>44552420</v>
      </c>
      <c r="C420" s="4" t="s">
        <v>5</v>
      </c>
      <c r="D420" s="5">
        <v>33</v>
      </c>
      <c r="E420" s="4" t="s">
        <v>8</v>
      </c>
      <c r="F420" t="b">
        <f>EXACT(B420,'2_SafetyData_2'!B420)</f>
        <v>1</v>
      </c>
      <c r="G420" s="4" t="s">
        <v>27</v>
      </c>
      <c r="H420" s="4" t="s">
        <v>25</v>
      </c>
      <c r="I420" s="5">
        <v>0</v>
      </c>
      <c r="J420" s="17" t="s">
        <v>332</v>
      </c>
      <c r="K420">
        <f t="shared" si="23"/>
        <v>12</v>
      </c>
      <c r="L420" s="23" t="str">
        <f t="shared" si="24"/>
        <v>winter</v>
      </c>
      <c r="M420" t="str">
        <f t="shared" si="25"/>
        <v>30대</v>
      </c>
    </row>
    <row r="421" spans="1:13">
      <c r="A421" s="3">
        <v>44553</v>
      </c>
      <c r="B421" s="4">
        <v>44553421</v>
      </c>
      <c r="C421" s="4" t="s">
        <v>5</v>
      </c>
      <c r="D421" s="5">
        <v>46</v>
      </c>
      <c r="E421" s="4" t="s">
        <v>8</v>
      </c>
      <c r="F421" t="b">
        <f>EXACT(B421,'2_SafetyData_2'!B421)</f>
        <v>1</v>
      </c>
      <c r="G421" s="4" t="s">
        <v>40</v>
      </c>
      <c r="H421" s="4" t="s">
        <v>17</v>
      </c>
      <c r="I421" s="5">
        <v>0</v>
      </c>
      <c r="J421" s="17" t="s">
        <v>332</v>
      </c>
      <c r="K421">
        <f t="shared" si="23"/>
        <v>12</v>
      </c>
      <c r="L421" s="23" t="str">
        <f t="shared" si="24"/>
        <v>winter</v>
      </c>
      <c r="M421" t="str">
        <f t="shared" si="25"/>
        <v>40대</v>
      </c>
    </row>
    <row r="422" spans="1:13">
      <c r="A422" s="3">
        <v>44558</v>
      </c>
      <c r="B422" s="4">
        <v>44558422</v>
      </c>
      <c r="C422" s="4" t="s">
        <v>5</v>
      </c>
      <c r="D422" s="5">
        <v>46</v>
      </c>
      <c r="E422" s="4" t="s">
        <v>6</v>
      </c>
      <c r="F422" t="b">
        <f>EXACT(B422,'2_SafetyData_2'!B422)</f>
        <v>1</v>
      </c>
      <c r="G422" s="4" t="s">
        <v>40</v>
      </c>
      <c r="H422" s="4" t="s">
        <v>35</v>
      </c>
      <c r="I422" s="5">
        <v>0</v>
      </c>
      <c r="J422" s="17" t="s">
        <v>332</v>
      </c>
      <c r="K422">
        <f t="shared" si="23"/>
        <v>12</v>
      </c>
      <c r="L422" s="23" t="str">
        <f t="shared" si="24"/>
        <v>winter</v>
      </c>
      <c r="M422" t="str">
        <f t="shared" si="25"/>
        <v>40대</v>
      </c>
    </row>
    <row r="423" spans="1:13">
      <c r="A423" s="3">
        <v>44559</v>
      </c>
      <c r="B423" s="4">
        <v>44559423</v>
      </c>
      <c r="C423" s="4" t="s">
        <v>5</v>
      </c>
      <c r="D423" s="5">
        <v>53</v>
      </c>
      <c r="E423" s="4" t="s">
        <v>6</v>
      </c>
      <c r="F423" t="b">
        <f>EXACT(B423,'2_SafetyData_2'!B423)</f>
        <v>1</v>
      </c>
      <c r="G423" s="4" t="s">
        <v>22</v>
      </c>
      <c r="H423" s="4" t="s">
        <v>36</v>
      </c>
      <c r="I423" s="5">
        <v>0</v>
      </c>
      <c r="J423" s="17" t="s">
        <v>332</v>
      </c>
      <c r="K423">
        <f t="shared" si="23"/>
        <v>12</v>
      </c>
      <c r="L423" s="23" t="str">
        <f t="shared" si="24"/>
        <v>winter</v>
      </c>
      <c r="M423" t="str">
        <f t="shared" si="25"/>
        <v>50대</v>
      </c>
    </row>
    <row r="424" spans="1:13">
      <c r="A424" s="3">
        <v>44563</v>
      </c>
      <c r="B424" s="4">
        <v>44563424</v>
      </c>
      <c r="C424" s="4" t="s">
        <v>5</v>
      </c>
      <c r="D424" s="5">
        <v>53</v>
      </c>
      <c r="E424" s="4" t="s">
        <v>6</v>
      </c>
      <c r="F424" t="b">
        <f>EXACT(B424,'2_SafetyData_2'!B424)</f>
        <v>1</v>
      </c>
      <c r="G424" s="4" t="s">
        <v>38</v>
      </c>
      <c r="H424" s="4" t="s">
        <v>29</v>
      </c>
      <c r="I424" s="5">
        <v>0</v>
      </c>
      <c r="J424" s="17" t="s">
        <v>332</v>
      </c>
      <c r="K424">
        <f t="shared" si="23"/>
        <v>1</v>
      </c>
      <c r="L424" s="23" t="str">
        <f t="shared" si="24"/>
        <v>winter</v>
      </c>
      <c r="M424" t="str">
        <f t="shared" si="25"/>
        <v>50대</v>
      </c>
    </row>
    <row r="425" spans="1:13">
      <c r="A425" s="3">
        <v>44564</v>
      </c>
      <c r="B425" s="4">
        <v>44564425</v>
      </c>
      <c r="C425" s="4" t="s">
        <v>5</v>
      </c>
      <c r="D425" s="5">
        <v>46</v>
      </c>
      <c r="E425" s="4" t="s">
        <v>6</v>
      </c>
      <c r="F425" t="b">
        <f>EXACT(B425,'2_SafetyData_2'!B425)</f>
        <v>1</v>
      </c>
      <c r="G425" s="4" t="s">
        <v>44</v>
      </c>
      <c r="H425" s="4" t="s">
        <v>17</v>
      </c>
      <c r="I425" s="5">
        <v>0</v>
      </c>
      <c r="J425" s="17" t="s">
        <v>332</v>
      </c>
      <c r="K425">
        <f t="shared" si="23"/>
        <v>1</v>
      </c>
      <c r="L425" s="23" t="str">
        <f t="shared" si="24"/>
        <v>winter</v>
      </c>
      <c r="M425" t="str">
        <f t="shared" si="25"/>
        <v>40대</v>
      </c>
    </row>
    <row r="426" spans="1:13">
      <c r="A426" s="3">
        <v>44565</v>
      </c>
      <c r="B426" s="4">
        <v>44565426</v>
      </c>
      <c r="C426" s="4" t="s">
        <v>5</v>
      </c>
      <c r="D426" s="5">
        <v>34</v>
      </c>
      <c r="E426" s="4" t="s">
        <v>6</v>
      </c>
      <c r="F426" t="b">
        <f>EXACT(B426,'2_SafetyData_2'!B426)</f>
        <v>1</v>
      </c>
      <c r="G426" s="4" t="s">
        <v>24</v>
      </c>
      <c r="H426" s="4" t="s">
        <v>35</v>
      </c>
      <c r="I426" s="5">
        <v>0</v>
      </c>
      <c r="J426" s="17" t="s">
        <v>332</v>
      </c>
      <c r="K426">
        <f t="shared" si="23"/>
        <v>1</v>
      </c>
      <c r="L426" s="23" t="str">
        <f t="shared" si="24"/>
        <v>winter</v>
      </c>
      <c r="M426" t="str">
        <f t="shared" si="25"/>
        <v>30대</v>
      </c>
    </row>
    <row r="427" spans="1:13">
      <c r="A427" s="3">
        <v>44565</v>
      </c>
      <c r="B427" s="4">
        <v>44565427</v>
      </c>
      <c r="C427" s="4" t="s">
        <v>5</v>
      </c>
      <c r="D427" s="5">
        <v>34</v>
      </c>
      <c r="E427" s="4" t="s">
        <v>6</v>
      </c>
      <c r="F427" t="b">
        <f>EXACT(B427,'2_SafetyData_2'!B427)</f>
        <v>1</v>
      </c>
      <c r="G427" s="4" t="s">
        <v>34</v>
      </c>
      <c r="H427" s="4" t="s">
        <v>36</v>
      </c>
      <c r="I427" s="5">
        <v>0</v>
      </c>
      <c r="J427" s="17" t="s">
        <v>332</v>
      </c>
      <c r="K427">
        <f t="shared" si="23"/>
        <v>1</v>
      </c>
      <c r="L427" s="23" t="str">
        <f t="shared" si="24"/>
        <v>winter</v>
      </c>
      <c r="M427" t="str">
        <f t="shared" si="25"/>
        <v>30대</v>
      </c>
    </row>
    <row r="428" spans="1:13">
      <c r="A428" s="3">
        <v>44569</v>
      </c>
      <c r="B428" s="4">
        <v>44569428</v>
      </c>
      <c r="C428" s="4" t="s">
        <v>5</v>
      </c>
      <c r="D428" s="5">
        <v>34</v>
      </c>
      <c r="E428" s="4" t="s">
        <v>8</v>
      </c>
      <c r="F428" t="b">
        <f>EXACT(B428,'2_SafetyData_2'!B428)</f>
        <v>1</v>
      </c>
      <c r="G428" s="4" t="s">
        <v>16</v>
      </c>
      <c r="H428" s="4" t="s">
        <v>17</v>
      </c>
      <c r="I428" s="5">
        <v>0</v>
      </c>
      <c r="J428" s="17" t="s">
        <v>332</v>
      </c>
      <c r="K428">
        <f t="shared" si="23"/>
        <v>1</v>
      </c>
      <c r="L428" s="23" t="str">
        <f t="shared" si="24"/>
        <v>winter</v>
      </c>
      <c r="M428" t="str">
        <f t="shared" si="25"/>
        <v>30대</v>
      </c>
    </row>
    <row r="429" spans="1:13">
      <c r="A429" s="3">
        <v>44570</v>
      </c>
      <c r="B429" s="4">
        <v>44570429</v>
      </c>
      <c r="C429" s="4" t="s">
        <v>7</v>
      </c>
      <c r="D429" s="5">
        <v>46</v>
      </c>
      <c r="E429" s="4" t="s">
        <v>6</v>
      </c>
      <c r="F429" t="b">
        <f>EXACT(B429,'2_SafetyData_2'!B429)</f>
        <v>1</v>
      </c>
      <c r="G429" s="4" t="s">
        <v>27</v>
      </c>
      <c r="H429" s="4" t="s">
        <v>42</v>
      </c>
      <c r="I429" s="5">
        <v>0</v>
      </c>
      <c r="J429" s="17" t="s">
        <v>332</v>
      </c>
      <c r="K429">
        <f t="shared" si="23"/>
        <v>1</v>
      </c>
      <c r="L429" s="23" t="str">
        <f t="shared" si="24"/>
        <v>winter</v>
      </c>
      <c r="M429" t="str">
        <f t="shared" si="25"/>
        <v>40대</v>
      </c>
    </row>
    <row r="430" spans="1:13">
      <c r="A430" s="3">
        <v>44573</v>
      </c>
      <c r="B430" s="4">
        <v>44573430</v>
      </c>
      <c r="C430" s="4" t="s">
        <v>5</v>
      </c>
      <c r="D430" s="5">
        <v>53</v>
      </c>
      <c r="E430" s="4" t="s">
        <v>8</v>
      </c>
      <c r="F430" t="b">
        <f>EXACT(B430,'2_SafetyData_2'!B430)</f>
        <v>1</v>
      </c>
      <c r="G430" s="4" t="s">
        <v>48</v>
      </c>
      <c r="H430" s="4" t="s">
        <v>25</v>
      </c>
      <c r="I430" s="5">
        <v>0</v>
      </c>
      <c r="J430" s="17" t="s">
        <v>332</v>
      </c>
      <c r="K430">
        <f t="shared" si="23"/>
        <v>1</v>
      </c>
      <c r="L430" s="23" t="str">
        <f t="shared" si="24"/>
        <v>winter</v>
      </c>
      <c r="M430" t="str">
        <f t="shared" si="25"/>
        <v>50대</v>
      </c>
    </row>
    <row r="431" spans="1:13">
      <c r="A431" s="3">
        <v>44575</v>
      </c>
      <c r="B431" s="4">
        <v>44575431</v>
      </c>
      <c r="C431" s="4" t="s">
        <v>5</v>
      </c>
      <c r="D431" s="5">
        <v>46</v>
      </c>
      <c r="E431" s="4" t="s">
        <v>6</v>
      </c>
      <c r="F431" t="b">
        <f>EXACT(B431,'2_SafetyData_2'!B431)</f>
        <v>1</v>
      </c>
      <c r="G431" s="4" t="s">
        <v>34</v>
      </c>
      <c r="H431" s="4" t="s">
        <v>25</v>
      </c>
      <c r="I431" s="5">
        <v>0</v>
      </c>
      <c r="J431" s="17" t="s">
        <v>332</v>
      </c>
      <c r="K431">
        <f t="shared" si="23"/>
        <v>1</v>
      </c>
      <c r="L431" s="23" t="str">
        <f t="shared" si="24"/>
        <v>winter</v>
      </c>
      <c r="M431" t="str">
        <f t="shared" si="25"/>
        <v>40대</v>
      </c>
    </row>
    <row r="432" spans="1:13">
      <c r="A432" s="3">
        <v>44576</v>
      </c>
      <c r="B432" s="4">
        <v>44576432</v>
      </c>
      <c r="C432" s="4" t="s">
        <v>5</v>
      </c>
      <c r="D432" s="5">
        <v>53</v>
      </c>
      <c r="E432" s="4" t="s">
        <v>8</v>
      </c>
      <c r="F432" t="b">
        <f>EXACT(B432,'2_SafetyData_2'!B432)</f>
        <v>1</v>
      </c>
      <c r="G432" s="4" t="s">
        <v>34</v>
      </c>
      <c r="H432" s="4" t="s">
        <v>29</v>
      </c>
      <c r="I432" s="5">
        <v>0</v>
      </c>
      <c r="J432" s="17" t="s">
        <v>332</v>
      </c>
      <c r="K432">
        <f t="shared" si="23"/>
        <v>1</v>
      </c>
      <c r="L432" s="23" t="str">
        <f t="shared" si="24"/>
        <v>winter</v>
      </c>
      <c r="M432" t="str">
        <f t="shared" si="25"/>
        <v>50대</v>
      </c>
    </row>
    <row r="433" spans="1:13">
      <c r="A433" s="3">
        <v>44577</v>
      </c>
      <c r="B433" s="4">
        <v>44577433</v>
      </c>
      <c r="C433" s="4" t="s">
        <v>5</v>
      </c>
      <c r="D433" s="5">
        <v>53</v>
      </c>
      <c r="E433" s="4" t="s">
        <v>8</v>
      </c>
      <c r="F433" t="b">
        <f>EXACT(B433,'2_SafetyData_2'!B433)</f>
        <v>1</v>
      </c>
      <c r="G433" s="4" t="s">
        <v>48</v>
      </c>
      <c r="H433" s="4" t="s">
        <v>25</v>
      </c>
      <c r="I433" s="5">
        <v>0</v>
      </c>
      <c r="J433" s="17" t="s">
        <v>332</v>
      </c>
      <c r="K433">
        <f t="shared" si="23"/>
        <v>1</v>
      </c>
      <c r="L433" s="23" t="str">
        <f t="shared" si="24"/>
        <v>winter</v>
      </c>
      <c r="M433" t="str">
        <f t="shared" si="25"/>
        <v>50대</v>
      </c>
    </row>
    <row r="434" spans="1:13">
      <c r="A434" s="3">
        <v>44577</v>
      </c>
      <c r="B434" s="4">
        <v>44577434</v>
      </c>
      <c r="C434" s="4" t="s">
        <v>5</v>
      </c>
      <c r="D434" s="5">
        <v>53</v>
      </c>
      <c r="E434" s="4" t="s">
        <v>6</v>
      </c>
      <c r="F434" t="b">
        <f>EXACT(B434,'2_SafetyData_2'!B434)</f>
        <v>1</v>
      </c>
      <c r="G434" s="4" t="s">
        <v>22</v>
      </c>
      <c r="H434" s="4" t="s">
        <v>25</v>
      </c>
      <c r="I434" s="5">
        <v>0</v>
      </c>
      <c r="J434" s="17" t="s">
        <v>332</v>
      </c>
      <c r="K434">
        <f t="shared" si="23"/>
        <v>1</v>
      </c>
      <c r="L434" s="23" t="str">
        <f t="shared" si="24"/>
        <v>winter</v>
      </c>
      <c r="M434" t="str">
        <f t="shared" si="25"/>
        <v>50대</v>
      </c>
    </row>
    <row r="435" spans="1:13">
      <c r="A435" s="3">
        <v>44580</v>
      </c>
      <c r="B435" s="4">
        <v>44580435</v>
      </c>
      <c r="C435" s="4" t="s">
        <v>5</v>
      </c>
      <c r="D435" s="5">
        <v>34</v>
      </c>
      <c r="E435" s="4" t="s">
        <v>6</v>
      </c>
      <c r="F435" t="b">
        <f>EXACT(B435,'2_SafetyData_2'!B435)</f>
        <v>1</v>
      </c>
      <c r="G435" s="4" t="s">
        <v>19</v>
      </c>
      <c r="H435" s="4" t="s">
        <v>35</v>
      </c>
      <c r="I435" s="5">
        <v>0</v>
      </c>
      <c r="J435" s="17" t="s">
        <v>332</v>
      </c>
      <c r="K435">
        <f t="shared" si="23"/>
        <v>1</v>
      </c>
      <c r="L435" s="23" t="str">
        <f t="shared" si="24"/>
        <v>winter</v>
      </c>
      <c r="M435" t="str">
        <f t="shared" si="25"/>
        <v>30대</v>
      </c>
    </row>
    <row r="436" spans="1:13">
      <c r="A436" s="3">
        <v>44580</v>
      </c>
      <c r="B436" s="4">
        <v>44580436</v>
      </c>
      <c r="C436" s="4" t="s">
        <v>5</v>
      </c>
      <c r="D436" s="5">
        <v>46</v>
      </c>
      <c r="E436" s="4" t="s">
        <v>6</v>
      </c>
      <c r="F436" t="b">
        <f>EXACT(B436,'2_SafetyData_2'!B436)</f>
        <v>1</v>
      </c>
      <c r="G436" s="4" t="s">
        <v>13</v>
      </c>
      <c r="H436" s="4" t="s">
        <v>29</v>
      </c>
      <c r="I436" s="5">
        <v>0</v>
      </c>
      <c r="J436" s="17" t="s">
        <v>332</v>
      </c>
      <c r="K436">
        <f t="shared" si="23"/>
        <v>1</v>
      </c>
      <c r="L436" s="23" t="str">
        <f t="shared" si="24"/>
        <v>winter</v>
      </c>
      <c r="M436" t="str">
        <f t="shared" si="25"/>
        <v>40대</v>
      </c>
    </row>
    <row r="437" spans="1:13">
      <c r="A437" s="3">
        <v>44581</v>
      </c>
      <c r="B437" s="4">
        <v>44581437</v>
      </c>
      <c r="C437" s="4" t="s">
        <v>5</v>
      </c>
      <c r="D437" s="5">
        <v>24</v>
      </c>
      <c r="E437" s="4" t="s">
        <v>6</v>
      </c>
      <c r="F437" t="b">
        <f>EXACT(B437,'2_SafetyData_2'!B437)</f>
        <v>1</v>
      </c>
      <c r="G437" s="4" t="s">
        <v>13</v>
      </c>
      <c r="H437" s="4" t="s">
        <v>20</v>
      </c>
      <c r="I437" s="5">
        <v>0</v>
      </c>
      <c r="J437" s="17" t="s">
        <v>332</v>
      </c>
      <c r="K437">
        <f t="shared" si="23"/>
        <v>1</v>
      </c>
      <c r="L437" s="23" t="str">
        <f t="shared" si="24"/>
        <v>winter</v>
      </c>
      <c r="M437" t="str">
        <f t="shared" si="25"/>
        <v>20대</v>
      </c>
    </row>
    <row r="438" spans="1:13">
      <c r="A438" s="3">
        <v>44582</v>
      </c>
      <c r="B438" s="4">
        <v>44582438</v>
      </c>
      <c r="C438" s="4" t="s">
        <v>5</v>
      </c>
      <c r="D438" s="5">
        <v>24</v>
      </c>
      <c r="E438" s="4" t="s">
        <v>6</v>
      </c>
      <c r="F438" t="b">
        <f>EXACT(B438,'2_SafetyData_2'!B438)</f>
        <v>1</v>
      </c>
      <c r="G438" s="4" t="s">
        <v>19</v>
      </c>
      <c r="H438" s="4" t="s">
        <v>36</v>
      </c>
      <c r="I438" s="5">
        <v>0</v>
      </c>
      <c r="J438" s="17" t="s">
        <v>332</v>
      </c>
      <c r="K438">
        <f t="shared" si="23"/>
        <v>1</v>
      </c>
      <c r="L438" s="23" t="str">
        <f t="shared" si="24"/>
        <v>winter</v>
      </c>
      <c r="M438" t="str">
        <f t="shared" si="25"/>
        <v>20대</v>
      </c>
    </row>
    <row r="439" spans="1:13">
      <c r="A439" s="3">
        <v>44583</v>
      </c>
      <c r="B439" s="4">
        <v>44583439</v>
      </c>
      <c r="C439" s="4" t="s">
        <v>5</v>
      </c>
      <c r="D439" s="5">
        <v>46</v>
      </c>
      <c r="E439" s="4" t="s">
        <v>6</v>
      </c>
      <c r="F439" t="b">
        <f>EXACT(B439,'2_SafetyData_2'!B439)</f>
        <v>1</v>
      </c>
      <c r="G439" s="4" t="s">
        <v>53</v>
      </c>
      <c r="H439" s="4" t="s">
        <v>25</v>
      </c>
      <c r="I439" s="5">
        <v>0</v>
      </c>
      <c r="J439" s="17" t="s">
        <v>332</v>
      </c>
      <c r="K439">
        <f t="shared" si="23"/>
        <v>1</v>
      </c>
      <c r="L439" s="23" t="str">
        <f t="shared" si="24"/>
        <v>winter</v>
      </c>
      <c r="M439" t="str">
        <f t="shared" si="25"/>
        <v>40대</v>
      </c>
    </row>
    <row r="440" spans="1:13">
      <c r="A440" s="3">
        <v>44588</v>
      </c>
      <c r="B440" s="4">
        <v>44588440</v>
      </c>
      <c r="C440" s="4" t="s">
        <v>5</v>
      </c>
      <c r="D440" s="5">
        <v>34</v>
      </c>
      <c r="E440" s="4" t="s">
        <v>6</v>
      </c>
      <c r="F440" t="b">
        <f>EXACT(B440,'2_SafetyData_2'!B440)</f>
        <v>1</v>
      </c>
      <c r="G440" s="4" t="s">
        <v>13</v>
      </c>
      <c r="H440" s="4" t="s">
        <v>25</v>
      </c>
      <c r="I440" s="5">
        <v>0</v>
      </c>
      <c r="J440" s="17" t="s">
        <v>332</v>
      </c>
      <c r="K440">
        <f t="shared" si="23"/>
        <v>1</v>
      </c>
      <c r="L440" s="23" t="str">
        <f t="shared" si="24"/>
        <v>winter</v>
      </c>
      <c r="M440" t="str">
        <f t="shared" si="25"/>
        <v>30대</v>
      </c>
    </row>
    <row r="441" spans="1:13">
      <c r="A441" s="3">
        <v>44589</v>
      </c>
      <c r="B441" s="4">
        <v>44589441</v>
      </c>
      <c r="C441" s="4" t="s">
        <v>5</v>
      </c>
      <c r="D441" s="5">
        <v>24</v>
      </c>
      <c r="E441" s="4" t="s">
        <v>8</v>
      </c>
      <c r="F441" t="b">
        <f>EXACT(B441,'2_SafetyData_2'!B441)</f>
        <v>1</v>
      </c>
      <c r="G441" s="4" t="s">
        <v>24</v>
      </c>
      <c r="H441" s="4" t="s">
        <v>35</v>
      </c>
      <c r="I441" s="5">
        <v>0</v>
      </c>
      <c r="J441" s="17" t="s">
        <v>332</v>
      </c>
      <c r="K441">
        <f t="shared" si="23"/>
        <v>1</v>
      </c>
      <c r="L441" s="23" t="str">
        <f t="shared" si="24"/>
        <v>winter</v>
      </c>
      <c r="M441" t="str">
        <f t="shared" si="25"/>
        <v>20대</v>
      </c>
    </row>
    <row r="442" spans="1:13">
      <c r="A442" s="3">
        <v>44589</v>
      </c>
      <c r="B442" s="4">
        <v>44589442</v>
      </c>
      <c r="C442" s="4" t="s">
        <v>5</v>
      </c>
      <c r="D442" s="5">
        <v>24</v>
      </c>
      <c r="E442" s="4" t="s">
        <v>6</v>
      </c>
      <c r="F442" t="b">
        <f>EXACT(B442,'2_SafetyData_2'!B442)</f>
        <v>1</v>
      </c>
      <c r="G442" s="4" t="s">
        <v>34</v>
      </c>
      <c r="H442" s="4" t="s">
        <v>36</v>
      </c>
      <c r="I442" s="5">
        <v>0</v>
      </c>
      <c r="J442" s="17" t="s">
        <v>332</v>
      </c>
      <c r="K442">
        <f t="shared" si="23"/>
        <v>1</v>
      </c>
      <c r="L442" s="23" t="str">
        <f t="shared" si="24"/>
        <v>winter</v>
      </c>
      <c r="M442" t="str">
        <f t="shared" si="25"/>
        <v>20대</v>
      </c>
    </row>
    <row r="443" spans="1:13">
      <c r="A443" s="3">
        <v>44591</v>
      </c>
      <c r="B443" s="4">
        <v>44591443</v>
      </c>
      <c r="C443" s="4" t="s">
        <v>7</v>
      </c>
      <c r="D443" s="5">
        <v>47</v>
      </c>
      <c r="E443" s="4" t="s">
        <v>8</v>
      </c>
      <c r="F443" t="b">
        <f>EXACT(B443,'2_SafetyData_2'!B443)</f>
        <v>1</v>
      </c>
      <c r="G443" s="4" t="s">
        <v>13</v>
      </c>
      <c r="H443" s="4" t="s">
        <v>20</v>
      </c>
      <c r="I443" s="5">
        <v>0</v>
      </c>
      <c r="J443" s="17" t="s">
        <v>332</v>
      </c>
      <c r="K443">
        <f t="shared" si="23"/>
        <v>1</v>
      </c>
      <c r="L443" s="23" t="str">
        <f t="shared" si="24"/>
        <v>winter</v>
      </c>
      <c r="M443" t="str">
        <f t="shared" si="25"/>
        <v>40대</v>
      </c>
    </row>
    <row r="444" spans="1:13">
      <c r="A444" s="3">
        <v>44594</v>
      </c>
      <c r="B444" s="4">
        <v>44594444</v>
      </c>
      <c r="C444" s="4" t="s">
        <v>5</v>
      </c>
      <c r="D444" s="5">
        <v>34</v>
      </c>
      <c r="E444" s="4" t="s">
        <v>6</v>
      </c>
      <c r="F444" t="b">
        <f>EXACT(B444,'2_SafetyData_2'!B444)</f>
        <v>1</v>
      </c>
      <c r="G444" s="4" t="s">
        <v>19</v>
      </c>
      <c r="H444" s="4" t="s">
        <v>35</v>
      </c>
      <c r="I444" s="5">
        <v>0</v>
      </c>
      <c r="J444" s="17" t="s">
        <v>332</v>
      </c>
      <c r="K444">
        <f t="shared" si="23"/>
        <v>2</v>
      </c>
      <c r="L444" s="23" t="str">
        <f t="shared" si="24"/>
        <v>winter</v>
      </c>
      <c r="M444" t="str">
        <f t="shared" si="25"/>
        <v>30대</v>
      </c>
    </row>
    <row r="445" spans="1:13">
      <c r="A445" s="3">
        <v>44594</v>
      </c>
      <c r="B445" s="4">
        <v>44594445</v>
      </c>
      <c r="C445" s="4" t="s">
        <v>5</v>
      </c>
      <c r="D445" s="5">
        <v>47</v>
      </c>
      <c r="E445" s="4" t="s">
        <v>6</v>
      </c>
      <c r="F445" t="b">
        <f>EXACT(B445,'2_SafetyData_2'!B445)</f>
        <v>1</v>
      </c>
      <c r="G445" s="4" t="s">
        <v>44</v>
      </c>
      <c r="H445" s="4" t="s">
        <v>20</v>
      </c>
      <c r="I445" s="5">
        <v>0</v>
      </c>
      <c r="J445" s="17" t="s">
        <v>332</v>
      </c>
      <c r="K445">
        <f t="shared" si="23"/>
        <v>2</v>
      </c>
      <c r="L445" s="23" t="str">
        <f t="shared" si="24"/>
        <v>winter</v>
      </c>
      <c r="M445" t="str">
        <f t="shared" si="25"/>
        <v>40대</v>
      </c>
    </row>
    <row r="446" spans="1:13">
      <c r="A446" s="3">
        <v>44598</v>
      </c>
      <c r="B446" s="4">
        <v>44598446</v>
      </c>
      <c r="C446" s="4" t="s">
        <v>5</v>
      </c>
      <c r="D446" s="5">
        <v>53</v>
      </c>
      <c r="E446" s="4" t="s">
        <v>6</v>
      </c>
      <c r="F446" t="b">
        <f>EXACT(B446,'2_SafetyData_2'!B446)</f>
        <v>1</v>
      </c>
      <c r="G446" s="4" t="s">
        <v>16</v>
      </c>
      <c r="H446" s="4" t="s">
        <v>42</v>
      </c>
      <c r="I446" s="5">
        <v>0</v>
      </c>
      <c r="J446" s="17" t="s">
        <v>332</v>
      </c>
      <c r="K446">
        <f t="shared" si="23"/>
        <v>2</v>
      </c>
      <c r="L446" s="23" t="str">
        <f t="shared" si="24"/>
        <v>winter</v>
      </c>
      <c r="M446" t="str">
        <f t="shared" si="25"/>
        <v>50대</v>
      </c>
    </row>
    <row r="447" spans="1:13">
      <c r="A447" s="3">
        <v>44599</v>
      </c>
      <c r="B447" s="4">
        <v>44599447</v>
      </c>
      <c r="C447" s="4" t="s">
        <v>5</v>
      </c>
      <c r="D447" s="5">
        <v>18</v>
      </c>
      <c r="E447" s="4" t="s">
        <v>8</v>
      </c>
      <c r="F447" t="b">
        <f>EXACT(B447,'2_SafetyData_2'!B447)</f>
        <v>1</v>
      </c>
      <c r="G447" s="4" t="s">
        <v>24</v>
      </c>
      <c r="H447" s="4" t="s">
        <v>25</v>
      </c>
      <c r="I447" s="5">
        <v>0</v>
      </c>
      <c r="J447" s="17" t="s">
        <v>332</v>
      </c>
      <c r="K447">
        <f t="shared" si="23"/>
        <v>2</v>
      </c>
      <c r="L447" s="23" t="str">
        <f t="shared" si="24"/>
        <v>winter</v>
      </c>
      <c r="M447" t="str">
        <f t="shared" si="25"/>
        <v>10대</v>
      </c>
    </row>
    <row r="448" spans="1:13">
      <c r="A448" s="3">
        <v>44600</v>
      </c>
      <c r="B448" s="4">
        <v>44600448</v>
      </c>
      <c r="C448" s="4" t="s">
        <v>5</v>
      </c>
      <c r="D448" s="5">
        <v>47</v>
      </c>
      <c r="E448" s="4" t="s">
        <v>6</v>
      </c>
      <c r="F448" t="b">
        <f>EXACT(B448,'2_SafetyData_2'!B448)</f>
        <v>1</v>
      </c>
      <c r="G448" s="4" t="s">
        <v>24</v>
      </c>
      <c r="H448" s="4" t="s">
        <v>29</v>
      </c>
      <c r="I448" s="5">
        <v>0</v>
      </c>
      <c r="J448" s="17" t="s">
        <v>332</v>
      </c>
      <c r="K448">
        <f t="shared" si="23"/>
        <v>2</v>
      </c>
      <c r="L448" s="23" t="str">
        <f t="shared" si="24"/>
        <v>winter</v>
      </c>
      <c r="M448" t="str">
        <f t="shared" si="25"/>
        <v>40대</v>
      </c>
    </row>
    <row r="449" spans="1:13">
      <c r="A449" s="3">
        <v>44600</v>
      </c>
      <c r="B449" s="4">
        <v>44600449</v>
      </c>
      <c r="C449" s="4" t="s">
        <v>5</v>
      </c>
      <c r="D449" s="5">
        <v>53</v>
      </c>
      <c r="E449" s="4" t="s">
        <v>6</v>
      </c>
      <c r="F449" t="b">
        <f>EXACT(B449,'2_SafetyData_2'!B449)</f>
        <v>1</v>
      </c>
      <c r="G449" s="4" t="s">
        <v>38</v>
      </c>
      <c r="H449" s="4" t="s">
        <v>31</v>
      </c>
      <c r="I449" s="5">
        <v>0</v>
      </c>
      <c r="J449" s="17" t="s">
        <v>332</v>
      </c>
      <c r="K449">
        <f t="shared" si="23"/>
        <v>2</v>
      </c>
      <c r="L449" s="23" t="str">
        <f t="shared" si="24"/>
        <v>winter</v>
      </c>
      <c r="M449" t="str">
        <f t="shared" si="25"/>
        <v>50대</v>
      </c>
    </row>
    <row r="450" spans="1:13">
      <c r="A450" s="3">
        <v>44601</v>
      </c>
      <c r="B450" s="4">
        <v>44601450</v>
      </c>
      <c r="C450" s="4" t="s">
        <v>5</v>
      </c>
      <c r="D450" s="5">
        <v>54</v>
      </c>
      <c r="E450" s="4" t="s">
        <v>6</v>
      </c>
      <c r="F450" t="b">
        <f>EXACT(B450,'2_SafetyData_2'!B450)</f>
        <v>1</v>
      </c>
      <c r="G450" s="4" t="s">
        <v>38</v>
      </c>
      <c r="H450" s="4" t="s">
        <v>14</v>
      </c>
      <c r="I450" s="5">
        <v>0</v>
      </c>
      <c r="J450" s="17" t="s">
        <v>332</v>
      </c>
      <c r="K450">
        <f t="shared" si="23"/>
        <v>2</v>
      </c>
      <c r="L450" s="23" t="str">
        <f t="shared" si="24"/>
        <v>winter</v>
      </c>
      <c r="M450" t="str">
        <f t="shared" si="25"/>
        <v>50대</v>
      </c>
    </row>
    <row r="451" spans="1:13">
      <c r="A451" s="3">
        <v>44601</v>
      </c>
      <c r="B451" s="4">
        <v>44601451</v>
      </c>
      <c r="C451" s="4" t="s">
        <v>5</v>
      </c>
      <c r="D451" s="5">
        <v>54</v>
      </c>
      <c r="E451" s="4" t="s">
        <v>6</v>
      </c>
      <c r="F451" t="b">
        <f>EXACT(B451,'2_SafetyData_2'!B451)</f>
        <v>1</v>
      </c>
      <c r="G451" s="4" t="s">
        <v>44</v>
      </c>
      <c r="H451" s="4" t="s">
        <v>29</v>
      </c>
      <c r="I451" s="5">
        <v>0</v>
      </c>
      <c r="J451" s="17" t="s">
        <v>332</v>
      </c>
      <c r="K451">
        <f t="shared" ref="K451:K514" si="26">MONTH(A451)</f>
        <v>2</v>
      </c>
      <c r="L451" s="23" t="str">
        <f t="shared" ref="L451:L514" si="27">IF(OR(K451&lt;=2, K451&gt;=12),"winter", IF(AND(K451&gt;=3,K451&lt;=5),"spring",IF(AND(K451&gt;=6,K451&lt;=8),"summer",IF(AND(K451&gt;=9, K451&lt;=11),"fall",0))))</f>
        <v>winter</v>
      </c>
      <c r="M451" t="str">
        <f t="shared" ref="M451:M514" si="28">IF(D451&lt;20, "10대", IF(AND(D451&gt;=20, D451&lt;30), "20대", IF(AND(D451&gt;=30, D451&lt;40), "30대", IF(AND(D451&gt;=40, D451&lt;50), "40대", "50대"))))</f>
        <v>50대</v>
      </c>
    </row>
    <row r="452" spans="1:13">
      <c r="A452" s="3">
        <v>44602</v>
      </c>
      <c r="B452" s="4">
        <v>44602452</v>
      </c>
      <c r="C452" s="4" t="s">
        <v>5</v>
      </c>
      <c r="D452" s="5">
        <v>34</v>
      </c>
      <c r="E452" s="4" t="s">
        <v>6</v>
      </c>
      <c r="F452" t="b">
        <f>EXACT(B452,'2_SafetyData_2'!B452)</f>
        <v>1</v>
      </c>
      <c r="G452" s="4" t="s">
        <v>13</v>
      </c>
      <c r="H452" s="4" t="s">
        <v>29</v>
      </c>
      <c r="I452" s="5">
        <v>0</v>
      </c>
      <c r="J452" s="17" t="s">
        <v>332</v>
      </c>
      <c r="K452">
        <f t="shared" si="26"/>
        <v>2</v>
      </c>
      <c r="L452" s="23" t="str">
        <f t="shared" si="27"/>
        <v>winter</v>
      </c>
      <c r="M452" t="str">
        <f t="shared" si="28"/>
        <v>30대</v>
      </c>
    </row>
    <row r="453" spans="1:13">
      <c r="A453" s="3">
        <v>44603</v>
      </c>
      <c r="B453" s="4">
        <v>44603453</v>
      </c>
      <c r="C453" s="4" t="s">
        <v>5</v>
      </c>
      <c r="D453" s="5">
        <v>34</v>
      </c>
      <c r="E453" s="4" t="s">
        <v>6</v>
      </c>
      <c r="F453" t="b">
        <f>EXACT(B453,'2_SafetyData_2'!B453)</f>
        <v>1</v>
      </c>
      <c r="G453" s="4" t="s">
        <v>44</v>
      </c>
      <c r="H453" s="4" t="s">
        <v>17</v>
      </c>
      <c r="I453" s="5">
        <v>0</v>
      </c>
      <c r="J453" s="17" t="s">
        <v>332</v>
      </c>
      <c r="K453">
        <f t="shared" si="26"/>
        <v>2</v>
      </c>
      <c r="L453" s="23" t="str">
        <f t="shared" si="27"/>
        <v>winter</v>
      </c>
      <c r="M453" t="str">
        <f t="shared" si="28"/>
        <v>30대</v>
      </c>
    </row>
    <row r="454" spans="1:13">
      <c r="A454" s="3">
        <v>44606</v>
      </c>
      <c r="B454" s="4">
        <v>44606454</v>
      </c>
      <c r="C454" s="4" t="s">
        <v>5</v>
      </c>
      <c r="D454" s="5">
        <v>47</v>
      </c>
      <c r="E454" s="4" t="s">
        <v>6</v>
      </c>
      <c r="F454" t="b">
        <f>EXACT(B454,'2_SafetyData_2'!B454)</f>
        <v>1</v>
      </c>
      <c r="G454" s="4" t="s">
        <v>34</v>
      </c>
      <c r="H454" s="4" t="s">
        <v>36</v>
      </c>
      <c r="I454" s="5">
        <v>0</v>
      </c>
      <c r="J454" s="17" t="s">
        <v>332</v>
      </c>
      <c r="K454">
        <f t="shared" si="26"/>
        <v>2</v>
      </c>
      <c r="L454" s="23" t="str">
        <f t="shared" si="27"/>
        <v>winter</v>
      </c>
      <c r="M454" t="str">
        <f t="shared" si="28"/>
        <v>40대</v>
      </c>
    </row>
    <row r="455" spans="1:13">
      <c r="A455" s="3">
        <v>44606</v>
      </c>
      <c r="B455" s="4">
        <v>44606455</v>
      </c>
      <c r="C455" s="4" t="s">
        <v>5</v>
      </c>
      <c r="D455" s="5">
        <v>54</v>
      </c>
      <c r="E455" s="4" t="s">
        <v>6</v>
      </c>
      <c r="F455" t="b">
        <f>EXACT(B455,'2_SafetyData_2'!B455)</f>
        <v>1</v>
      </c>
      <c r="G455" s="4" t="s">
        <v>16</v>
      </c>
      <c r="H455" s="4" t="s">
        <v>29</v>
      </c>
      <c r="I455" s="5">
        <v>0</v>
      </c>
      <c r="J455" s="17" t="s">
        <v>332</v>
      </c>
      <c r="K455">
        <f t="shared" si="26"/>
        <v>2</v>
      </c>
      <c r="L455" s="23" t="str">
        <f t="shared" si="27"/>
        <v>winter</v>
      </c>
      <c r="M455" t="str">
        <f t="shared" si="28"/>
        <v>50대</v>
      </c>
    </row>
    <row r="456" spans="1:13">
      <c r="A456" s="3">
        <v>44607</v>
      </c>
      <c r="B456" s="4">
        <v>44607456</v>
      </c>
      <c r="C456" s="4" t="s">
        <v>5</v>
      </c>
      <c r="D456" s="5">
        <v>47</v>
      </c>
      <c r="E456" s="4" t="s">
        <v>6</v>
      </c>
      <c r="F456" t="b">
        <f>EXACT(B456,'2_SafetyData_2'!B456)</f>
        <v>1</v>
      </c>
      <c r="G456" s="4" t="s">
        <v>27</v>
      </c>
      <c r="H456" s="4" t="s">
        <v>36</v>
      </c>
      <c r="I456" s="5">
        <v>0</v>
      </c>
      <c r="J456" s="17" t="s">
        <v>332</v>
      </c>
      <c r="K456">
        <f t="shared" si="26"/>
        <v>2</v>
      </c>
      <c r="L456" s="23" t="str">
        <f t="shared" si="27"/>
        <v>winter</v>
      </c>
      <c r="M456" t="str">
        <f t="shared" si="28"/>
        <v>40대</v>
      </c>
    </row>
    <row r="457" spans="1:13">
      <c r="A457" s="3">
        <v>44614</v>
      </c>
      <c r="B457" s="4">
        <v>44614457</v>
      </c>
      <c r="C457" s="4" t="s">
        <v>5</v>
      </c>
      <c r="D457" s="5">
        <v>34</v>
      </c>
      <c r="E457" s="4" t="s">
        <v>6</v>
      </c>
      <c r="F457" t="b">
        <f>EXACT(B457,'2_SafetyData_2'!B457)</f>
        <v>1</v>
      </c>
      <c r="G457" s="4" t="s">
        <v>27</v>
      </c>
      <c r="H457" s="4" t="s">
        <v>14</v>
      </c>
      <c r="I457" s="5">
        <v>0</v>
      </c>
      <c r="J457" s="17" t="s">
        <v>332</v>
      </c>
      <c r="K457">
        <f t="shared" si="26"/>
        <v>2</v>
      </c>
      <c r="L457" s="23" t="str">
        <f t="shared" si="27"/>
        <v>winter</v>
      </c>
      <c r="M457" t="str">
        <f t="shared" si="28"/>
        <v>30대</v>
      </c>
    </row>
    <row r="458" spans="1:13">
      <c r="A458" s="3">
        <v>44615</v>
      </c>
      <c r="B458" s="4">
        <v>44615458</v>
      </c>
      <c r="C458" s="4" t="s">
        <v>7</v>
      </c>
      <c r="D458" s="5">
        <v>54</v>
      </c>
      <c r="E458" s="4" t="s">
        <v>6</v>
      </c>
      <c r="F458" t="b">
        <f>EXACT(B458,'2_SafetyData_2'!B458)</f>
        <v>1</v>
      </c>
      <c r="G458" s="4" t="s">
        <v>53</v>
      </c>
      <c r="H458" s="4" t="s">
        <v>25</v>
      </c>
      <c r="I458" s="5">
        <v>0</v>
      </c>
      <c r="J458" s="17" t="s">
        <v>332</v>
      </c>
      <c r="K458">
        <f t="shared" si="26"/>
        <v>2</v>
      </c>
      <c r="L458" s="23" t="str">
        <f t="shared" si="27"/>
        <v>winter</v>
      </c>
      <c r="M458" t="str">
        <f t="shared" si="28"/>
        <v>50대</v>
      </c>
    </row>
    <row r="459" spans="1:13">
      <c r="A459" s="3">
        <v>44616</v>
      </c>
      <c r="B459" s="4">
        <v>44616459</v>
      </c>
      <c r="C459" s="4" t="s">
        <v>5</v>
      </c>
      <c r="D459" s="5">
        <v>47</v>
      </c>
      <c r="E459" s="4" t="s">
        <v>6</v>
      </c>
      <c r="F459" t="b">
        <f>EXACT(B459,'2_SafetyData_2'!B459)</f>
        <v>1</v>
      </c>
      <c r="G459" s="4" t="s">
        <v>24</v>
      </c>
      <c r="H459" s="4" t="s">
        <v>36</v>
      </c>
      <c r="I459" s="5">
        <v>0</v>
      </c>
      <c r="J459" s="17" t="s">
        <v>332</v>
      </c>
      <c r="K459">
        <f t="shared" si="26"/>
        <v>2</v>
      </c>
      <c r="L459" s="23" t="str">
        <f t="shared" si="27"/>
        <v>winter</v>
      </c>
      <c r="M459" t="str">
        <f t="shared" si="28"/>
        <v>40대</v>
      </c>
    </row>
    <row r="460" spans="1:13">
      <c r="A460" s="3">
        <v>44616</v>
      </c>
      <c r="B460" s="4">
        <v>44616460</v>
      </c>
      <c r="C460" s="4" t="s">
        <v>5</v>
      </c>
      <c r="D460" s="5">
        <v>47</v>
      </c>
      <c r="E460" s="4" t="s">
        <v>6</v>
      </c>
      <c r="F460" t="b">
        <f>EXACT(B460,'2_SafetyData_2'!B460)</f>
        <v>1</v>
      </c>
      <c r="G460" s="4" t="s">
        <v>13</v>
      </c>
      <c r="H460" s="4" t="s">
        <v>17</v>
      </c>
      <c r="I460" s="5">
        <v>0</v>
      </c>
      <c r="J460" s="17" t="s">
        <v>332</v>
      </c>
      <c r="K460">
        <f t="shared" si="26"/>
        <v>2</v>
      </c>
      <c r="L460" s="23" t="str">
        <f t="shared" si="27"/>
        <v>winter</v>
      </c>
      <c r="M460" t="str">
        <f t="shared" si="28"/>
        <v>40대</v>
      </c>
    </row>
    <row r="461" spans="1:13">
      <c r="A461" s="3">
        <v>44618</v>
      </c>
      <c r="B461" s="4">
        <v>44618461</v>
      </c>
      <c r="C461" s="4" t="s">
        <v>7</v>
      </c>
      <c r="D461" s="5">
        <v>34</v>
      </c>
      <c r="E461" s="4" t="s">
        <v>6</v>
      </c>
      <c r="F461" t="b">
        <f>EXACT(B461,'2_SafetyData_2'!B461)</f>
        <v>1</v>
      </c>
      <c r="G461" s="4" t="s">
        <v>53</v>
      </c>
      <c r="H461" s="4" t="s">
        <v>20</v>
      </c>
      <c r="I461" s="5">
        <v>0</v>
      </c>
      <c r="J461" s="17" t="s">
        <v>332</v>
      </c>
      <c r="K461">
        <f t="shared" si="26"/>
        <v>2</v>
      </c>
      <c r="L461" s="23" t="str">
        <f t="shared" si="27"/>
        <v>winter</v>
      </c>
      <c r="M461" t="str">
        <f t="shared" si="28"/>
        <v>30대</v>
      </c>
    </row>
    <row r="462" spans="1:13">
      <c r="A462" s="3">
        <v>44619</v>
      </c>
      <c r="B462" s="4">
        <v>44619462</v>
      </c>
      <c r="C462" s="4" t="s">
        <v>5</v>
      </c>
      <c r="D462" s="5">
        <v>47</v>
      </c>
      <c r="E462" s="4" t="s">
        <v>6</v>
      </c>
      <c r="F462" t="b">
        <f>EXACT(B462,'2_SafetyData_2'!B462)</f>
        <v>1</v>
      </c>
      <c r="G462" s="4" t="s">
        <v>44</v>
      </c>
      <c r="H462" s="4" t="s">
        <v>29</v>
      </c>
      <c r="I462" s="5">
        <v>0</v>
      </c>
      <c r="J462" s="17" t="s">
        <v>332</v>
      </c>
      <c r="K462">
        <f t="shared" si="26"/>
        <v>2</v>
      </c>
      <c r="L462" s="23" t="str">
        <f t="shared" si="27"/>
        <v>winter</v>
      </c>
      <c r="M462" t="str">
        <f t="shared" si="28"/>
        <v>40대</v>
      </c>
    </row>
    <row r="463" spans="1:13">
      <c r="A463" s="3">
        <v>44620</v>
      </c>
      <c r="B463" s="4">
        <v>44620463</v>
      </c>
      <c r="C463" s="4" t="s">
        <v>5</v>
      </c>
      <c r="D463" s="5">
        <v>47</v>
      </c>
      <c r="E463" s="4" t="s">
        <v>6</v>
      </c>
      <c r="F463" t="b">
        <f>EXACT(B463,'2_SafetyData_2'!B463)</f>
        <v>1</v>
      </c>
      <c r="G463" s="4" t="s">
        <v>13</v>
      </c>
      <c r="H463" s="4" t="s">
        <v>36</v>
      </c>
      <c r="I463" s="5">
        <v>0</v>
      </c>
      <c r="J463" s="17" t="s">
        <v>332</v>
      </c>
      <c r="K463">
        <f t="shared" si="26"/>
        <v>2</v>
      </c>
      <c r="L463" s="23" t="str">
        <f t="shared" si="27"/>
        <v>winter</v>
      </c>
      <c r="M463" t="str">
        <f t="shared" si="28"/>
        <v>40대</v>
      </c>
    </row>
    <row r="464" spans="1:13">
      <c r="A464" s="3">
        <v>44623</v>
      </c>
      <c r="B464" s="4">
        <v>44623464</v>
      </c>
      <c r="C464" s="4" t="s">
        <v>5</v>
      </c>
      <c r="D464" s="5">
        <v>47</v>
      </c>
      <c r="E464" s="4" t="s">
        <v>6</v>
      </c>
      <c r="F464" t="b">
        <f>EXACT(B464,'2_SafetyData_2'!B464)</f>
        <v>1</v>
      </c>
      <c r="G464" s="4" t="s">
        <v>44</v>
      </c>
      <c r="H464" s="4" t="s">
        <v>20</v>
      </c>
      <c r="I464" s="5">
        <v>0</v>
      </c>
      <c r="J464" s="17" t="s">
        <v>332</v>
      </c>
      <c r="K464">
        <f t="shared" si="26"/>
        <v>3</v>
      </c>
      <c r="L464" s="23" t="str">
        <f t="shared" si="27"/>
        <v>spring</v>
      </c>
      <c r="M464" t="str">
        <f t="shared" si="28"/>
        <v>40대</v>
      </c>
    </row>
    <row r="465" spans="1:13">
      <c r="A465" s="3">
        <v>44632</v>
      </c>
      <c r="B465" s="4">
        <v>44632465</v>
      </c>
      <c r="C465" s="4" t="s">
        <v>5</v>
      </c>
      <c r="D465" s="5">
        <v>18</v>
      </c>
      <c r="E465" s="4" t="s">
        <v>6</v>
      </c>
      <c r="F465" t="b">
        <f>EXACT(B465,'2_SafetyData_2'!B465)</f>
        <v>1</v>
      </c>
      <c r="G465" s="4" t="s">
        <v>16</v>
      </c>
      <c r="H465" s="4" t="s">
        <v>14</v>
      </c>
      <c r="I465" s="5">
        <v>0</v>
      </c>
      <c r="J465" s="17" t="s">
        <v>332</v>
      </c>
      <c r="K465">
        <f t="shared" si="26"/>
        <v>3</v>
      </c>
      <c r="L465" s="23" t="str">
        <f t="shared" si="27"/>
        <v>spring</v>
      </c>
      <c r="M465" t="str">
        <f t="shared" si="28"/>
        <v>10대</v>
      </c>
    </row>
    <row r="466" spans="1:13">
      <c r="A466" s="3">
        <v>44632</v>
      </c>
      <c r="B466" s="4">
        <v>44632466</v>
      </c>
      <c r="C466" s="4" t="s">
        <v>5</v>
      </c>
      <c r="D466" s="5">
        <v>54</v>
      </c>
      <c r="E466" s="4" t="s">
        <v>6</v>
      </c>
      <c r="F466" t="b">
        <f>EXACT(B466,'2_SafetyData_2'!B466)</f>
        <v>1</v>
      </c>
      <c r="G466" s="4" t="s">
        <v>44</v>
      </c>
      <c r="H466" s="4" t="s">
        <v>20</v>
      </c>
      <c r="I466" s="5">
        <v>0</v>
      </c>
      <c r="J466" s="17" t="s">
        <v>332</v>
      </c>
      <c r="K466">
        <f t="shared" si="26"/>
        <v>3</v>
      </c>
      <c r="L466" s="23" t="str">
        <f t="shared" si="27"/>
        <v>spring</v>
      </c>
      <c r="M466" t="str">
        <f t="shared" si="28"/>
        <v>50대</v>
      </c>
    </row>
    <row r="467" spans="1:13">
      <c r="A467" s="3">
        <v>44635</v>
      </c>
      <c r="B467" s="4">
        <v>44635467</v>
      </c>
      <c r="C467" s="4" t="s">
        <v>5</v>
      </c>
      <c r="D467" s="5">
        <v>34</v>
      </c>
      <c r="E467" s="4" t="s">
        <v>8</v>
      </c>
      <c r="F467" t="b">
        <f>EXACT(B467,'2_SafetyData_2'!B467)</f>
        <v>1</v>
      </c>
      <c r="G467" s="4" t="s">
        <v>16</v>
      </c>
      <c r="H467" s="4" t="s">
        <v>14</v>
      </c>
      <c r="I467" s="5">
        <v>0</v>
      </c>
      <c r="J467" s="17" t="s">
        <v>332</v>
      </c>
      <c r="K467">
        <f t="shared" si="26"/>
        <v>3</v>
      </c>
      <c r="L467" s="23" t="str">
        <f t="shared" si="27"/>
        <v>spring</v>
      </c>
      <c r="M467" t="str">
        <f t="shared" si="28"/>
        <v>30대</v>
      </c>
    </row>
    <row r="468" spans="1:13">
      <c r="A468" s="3">
        <v>44637</v>
      </c>
      <c r="B468" s="4">
        <v>44637468</v>
      </c>
      <c r="C468" s="4" t="s">
        <v>5</v>
      </c>
      <c r="D468" s="5">
        <v>54</v>
      </c>
      <c r="E468" s="4" t="s">
        <v>6</v>
      </c>
      <c r="F468" t="b">
        <f>EXACT(B468,'2_SafetyData_2'!B468)</f>
        <v>1</v>
      </c>
      <c r="G468" s="4" t="s">
        <v>53</v>
      </c>
      <c r="H468" s="4" t="s">
        <v>29</v>
      </c>
      <c r="I468" s="5">
        <v>0</v>
      </c>
      <c r="J468" s="17" t="s">
        <v>332</v>
      </c>
      <c r="K468">
        <f t="shared" si="26"/>
        <v>3</v>
      </c>
      <c r="L468" s="23" t="str">
        <f t="shared" si="27"/>
        <v>spring</v>
      </c>
      <c r="M468" t="str">
        <f t="shared" si="28"/>
        <v>50대</v>
      </c>
    </row>
    <row r="469" spans="1:13">
      <c r="A469" s="3">
        <v>44642</v>
      </c>
      <c r="B469" s="4">
        <v>44642469</v>
      </c>
      <c r="C469" s="4" t="s">
        <v>5</v>
      </c>
      <c r="D469" s="5">
        <v>18</v>
      </c>
      <c r="E469" s="4" t="s">
        <v>6</v>
      </c>
      <c r="F469" t="b">
        <f>EXACT(B469,'2_SafetyData_2'!B469)</f>
        <v>1</v>
      </c>
      <c r="G469" s="4" t="s">
        <v>40</v>
      </c>
      <c r="H469" s="4" t="s">
        <v>17</v>
      </c>
      <c r="I469" s="5">
        <v>0</v>
      </c>
      <c r="J469" s="17" t="s">
        <v>332</v>
      </c>
      <c r="K469">
        <f t="shared" si="26"/>
        <v>3</v>
      </c>
      <c r="L469" s="23" t="str">
        <f t="shared" si="27"/>
        <v>spring</v>
      </c>
      <c r="M469" t="str">
        <f t="shared" si="28"/>
        <v>10대</v>
      </c>
    </row>
    <row r="470" spans="1:13">
      <c r="A470" s="3">
        <v>44642</v>
      </c>
      <c r="B470" s="4">
        <v>44642470</v>
      </c>
      <c r="C470" s="4" t="s">
        <v>5</v>
      </c>
      <c r="D470" s="5">
        <v>34</v>
      </c>
      <c r="E470" s="4" t="s">
        <v>6</v>
      </c>
      <c r="F470" t="b">
        <f>EXACT(B470,'2_SafetyData_2'!B470)</f>
        <v>1</v>
      </c>
      <c r="G470" s="4" t="s">
        <v>13</v>
      </c>
      <c r="H470" s="4" t="s">
        <v>29</v>
      </c>
      <c r="I470" s="5">
        <v>0</v>
      </c>
      <c r="J470" s="17" t="s">
        <v>332</v>
      </c>
      <c r="K470">
        <f t="shared" si="26"/>
        <v>3</v>
      </c>
      <c r="L470" s="23" t="str">
        <f t="shared" si="27"/>
        <v>spring</v>
      </c>
      <c r="M470" t="str">
        <f t="shared" si="28"/>
        <v>30대</v>
      </c>
    </row>
    <row r="471" spans="1:13">
      <c r="A471" s="3">
        <v>44645</v>
      </c>
      <c r="B471" s="4">
        <v>44645471</v>
      </c>
      <c r="C471" s="4" t="s">
        <v>5</v>
      </c>
      <c r="D471" s="5">
        <v>34</v>
      </c>
      <c r="E471" s="4" t="s">
        <v>6</v>
      </c>
      <c r="F471" t="b">
        <f>EXACT(B471,'2_SafetyData_2'!B471)</f>
        <v>1</v>
      </c>
      <c r="G471" s="4" t="s">
        <v>27</v>
      </c>
      <c r="H471" s="4" t="s">
        <v>35</v>
      </c>
      <c r="I471" s="5">
        <v>0</v>
      </c>
      <c r="J471" s="17" t="s">
        <v>332</v>
      </c>
      <c r="K471">
        <f t="shared" si="26"/>
        <v>3</v>
      </c>
      <c r="L471" s="23" t="str">
        <f t="shared" si="27"/>
        <v>spring</v>
      </c>
      <c r="M471" t="str">
        <f t="shared" si="28"/>
        <v>30대</v>
      </c>
    </row>
    <row r="472" spans="1:13">
      <c r="A472" s="3">
        <v>44646</v>
      </c>
      <c r="B472" s="4">
        <v>44646472</v>
      </c>
      <c r="C472" s="4" t="s">
        <v>5</v>
      </c>
      <c r="D472" s="5">
        <v>54</v>
      </c>
      <c r="E472" s="4" t="s">
        <v>8</v>
      </c>
      <c r="F472" t="b">
        <f>EXACT(B472,'2_SafetyData_2'!B472)</f>
        <v>1</v>
      </c>
      <c r="G472" s="4" t="s">
        <v>22</v>
      </c>
      <c r="H472" s="4" t="s">
        <v>25</v>
      </c>
      <c r="I472" s="5">
        <v>0</v>
      </c>
      <c r="J472" s="17" t="s">
        <v>332</v>
      </c>
      <c r="K472">
        <f t="shared" si="26"/>
        <v>3</v>
      </c>
      <c r="L472" s="23" t="str">
        <f t="shared" si="27"/>
        <v>spring</v>
      </c>
      <c r="M472" t="str">
        <f t="shared" si="28"/>
        <v>50대</v>
      </c>
    </row>
    <row r="473" spans="1:13">
      <c r="A473" s="3">
        <v>44648</v>
      </c>
      <c r="B473" s="4">
        <v>44648473</v>
      </c>
      <c r="C473" s="4" t="s">
        <v>5</v>
      </c>
      <c r="D473" s="5">
        <v>54</v>
      </c>
      <c r="E473" s="4" t="s">
        <v>6</v>
      </c>
      <c r="F473" t="b">
        <f>EXACT(B473,'2_SafetyData_2'!B473)</f>
        <v>1</v>
      </c>
      <c r="G473" s="4" t="s">
        <v>44</v>
      </c>
      <c r="H473" s="4" t="s">
        <v>36</v>
      </c>
      <c r="I473" s="5">
        <v>0</v>
      </c>
      <c r="J473" s="17" t="s">
        <v>332</v>
      </c>
      <c r="K473">
        <f t="shared" si="26"/>
        <v>3</v>
      </c>
      <c r="L473" s="23" t="str">
        <f t="shared" si="27"/>
        <v>spring</v>
      </c>
      <c r="M473" t="str">
        <f t="shared" si="28"/>
        <v>50대</v>
      </c>
    </row>
    <row r="474" spans="1:13">
      <c r="A474" s="3">
        <v>44652</v>
      </c>
      <c r="B474" s="4">
        <v>44652474</v>
      </c>
      <c r="C474" s="4" t="s">
        <v>5</v>
      </c>
      <c r="D474" s="5">
        <v>47</v>
      </c>
      <c r="E474" s="4" t="s">
        <v>8</v>
      </c>
      <c r="F474" t="b">
        <f>EXACT(B474,'2_SafetyData_2'!B474)</f>
        <v>1</v>
      </c>
      <c r="G474" s="4" t="s">
        <v>27</v>
      </c>
      <c r="H474" s="4" t="s">
        <v>14</v>
      </c>
      <c r="I474" s="5">
        <v>0</v>
      </c>
      <c r="J474" s="17" t="s">
        <v>332</v>
      </c>
      <c r="K474">
        <f t="shared" si="26"/>
        <v>4</v>
      </c>
      <c r="L474" s="23" t="str">
        <f t="shared" si="27"/>
        <v>spring</v>
      </c>
      <c r="M474" t="str">
        <f t="shared" si="28"/>
        <v>40대</v>
      </c>
    </row>
    <row r="475" spans="1:13">
      <c r="A475" s="3">
        <v>44652</v>
      </c>
      <c r="B475" s="4">
        <v>44652475</v>
      </c>
      <c r="C475" s="4" t="s">
        <v>5</v>
      </c>
      <c r="D475" s="5">
        <v>18</v>
      </c>
      <c r="E475" s="4" t="s">
        <v>6</v>
      </c>
      <c r="F475" t="b">
        <f>EXACT(B475,'2_SafetyData_2'!B475)</f>
        <v>1</v>
      </c>
      <c r="G475" s="4" t="s">
        <v>34</v>
      </c>
      <c r="H475" s="4" t="s">
        <v>20</v>
      </c>
      <c r="I475" s="5">
        <v>0</v>
      </c>
      <c r="J475" s="17" t="s">
        <v>332</v>
      </c>
      <c r="K475">
        <f t="shared" si="26"/>
        <v>4</v>
      </c>
      <c r="L475" s="23" t="str">
        <f t="shared" si="27"/>
        <v>spring</v>
      </c>
      <c r="M475" t="str">
        <f t="shared" si="28"/>
        <v>10대</v>
      </c>
    </row>
    <row r="476" spans="1:13">
      <c r="A476" s="3">
        <v>44654</v>
      </c>
      <c r="B476" s="4">
        <v>44654476</v>
      </c>
      <c r="C476" s="4" t="s">
        <v>5</v>
      </c>
      <c r="D476" s="5">
        <v>34</v>
      </c>
      <c r="E476" s="4" t="s">
        <v>6</v>
      </c>
      <c r="F476" t="b">
        <f>EXACT(B476,'2_SafetyData_2'!B476)</f>
        <v>1</v>
      </c>
      <c r="G476" s="4" t="s">
        <v>34</v>
      </c>
      <c r="H476" s="4" t="s">
        <v>29</v>
      </c>
      <c r="I476" s="5">
        <v>0</v>
      </c>
      <c r="J476" s="17" t="s">
        <v>332</v>
      </c>
      <c r="K476">
        <f t="shared" si="26"/>
        <v>4</v>
      </c>
      <c r="L476" s="23" t="str">
        <f t="shared" si="27"/>
        <v>spring</v>
      </c>
      <c r="M476" t="str">
        <f t="shared" si="28"/>
        <v>30대</v>
      </c>
    </row>
    <row r="477" spans="1:13">
      <c r="A477" s="3">
        <v>44655</v>
      </c>
      <c r="B477" s="4">
        <v>44655477</v>
      </c>
      <c r="C477" s="4" t="s">
        <v>5</v>
      </c>
      <c r="D477" s="5">
        <v>18</v>
      </c>
      <c r="E477" s="4" t="s">
        <v>6</v>
      </c>
      <c r="F477" t="b">
        <f>EXACT(B477,'2_SafetyData_2'!B477)</f>
        <v>1</v>
      </c>
      <c r="G477" s="4" t="s">
        <v>53</v>
      </c>
      <c r="H477" s="4" t="s">
        <v>29</v>
      </c>
      <c r="I477" s="5">
        <v>0</v>
      </c>
      <c r="J477" s="17" t="s">
        <v>332</v>
      </c>
      <c r="K477">
        <f t="shared" si="26"/>
        <v>4</v>
      </c>
      <c r="L477" s="23" t="str">
        <f t="shared" si="27"/>
        <v>spring</v>
      </c>
      <c r="M477" t="str">
        <f t="shared" si="28"/>
        <v>10대</v>
      </c>
    </row>
    <row r="478" spans="1:13">
      <c r="A478" s="3">
        <v>44657</v>
      </c>
      <c r="B478" s="4">
        <v>44657478</v>
      </c>
      <c r="C478" s="4" t="s">
        <v>5</v>
      </c>
      <c r="D478" s="5">
        <v>54</v>
      </c>
      <c r="E478" s="4" t="s">
        <v>6</v>
      </c>
      <c r="F478" t="b">
        <f>EXACT(B478,'2_SafetyData_2'!B478)</f>
        <v>1</v>
      </c>
      <c r="G478" s="4" t="s">
        <v>38</v>
      </c>
      <c r="H478" s="4" t="s">
        <v>42</v>
      </c>
      <c r="I478" s="5">
        <v>0</v>
      </c>
      <c r="J478" s="17" t="s">
        <v>332</v>
      </c>
      <c r="K478">
        <f t="shared" si="26"/>
        <v>4</v>
      </c>
      <c r="L478" s="23" t="str">
        <f t="shared" si="27"/>
        <v>spring</v>
      </c>
      <c r="M478" t="str">
        <f t="shared" si="28"/>
        <v>50대</v>
      </c>
    </row>
    <row r="479" spans="1:13">
      <c r="A479" s="3">
        <v>44658</v>
      </c>
      <c r="B479" s="4">
        <v>44658479</v>
      </c>
      <c r="C479" s="4" t="s">
        <v>5</v>
      </c>
      <c r="D479" s="5">
        <v>48</v>
      </c>
      <c r="E479" s="4" t="s">
        <v>8</v>
      </c>
      <c r="F479" t="b">
        <f>EXACT(B479,'2_SafetyData_2'!B479)</f>
        <v>1</v>
      </c>
      <c r="G479" s="4" t="s">
        <v>16</v>
      </c>
      <c r="H479" s="4" t="s">
        <v>29</v>
      </c>
      <c r="I479" s="5">
        <v>0</v>
      </c>
      <c r="J479" s="17" t="s">
        <v>332</v>
      </c>
      <c r="K479">
        <f t="shared" si="26"/>
        <v>4</v>
      </c>
      <c r="L479" s="23" t="str">
        <f t="shared" si="27"/>
        <v>spring</v>
      </c>
      <c r="M479" t="str">
        <f t="shared" si="28"/>
        <v>40대</v>
      </c>
    </row>
    <row r="480" spans="1:13">
      <c r="A480" s="3">
        <v>44658</v>
      </c>
      <c r="B480" s="4">
        <v>44658480</v>
      </c>
      <c r="C480" s="4" t="s">
        <v>5</v>
      </c>
      <c r="D480" s="5">
        <v>48</v>
      </c>
      <c r="E480" s="4" t="s">
        <v>6</v>
      </c>
      <c r="F480" t="b">
        <f>EXACT(B480,'2_SafetyData_2'!B480)</f>
        <v>1</v>
      </c>
      <c r="G480" s="4" t="s">
        <v>34</v>
      </c>
      <c r="H480" s="4" t="s">
        <v>36</v>
      </c>
      <c r="I480" s="5">
        <v>0</v>
      </c>
      <c r="J480" s="17" t="s">
        <v>332</v>
      </c>
      <c r="K480">
        <f t="shared" si="26"/>
        <v>4</v>
      </c>
      <c r="L480" s="23" t="str">
        <f t="shared" si="27"/>
        <v>spring</v>
      </c>
      <c r="M480" t="str">
        <f t="shared" si="28"/>
        <v>40대</v>
      </c>
    </row>
    <row r="481" spans="1:13">
      <c r="A481" s="3">
        <v>44659</v>
      </c>
      <c r="B481" s="4">
        <v>44659481</v>
      </c>
      <c r="C481" s="4" t="s">
        <v>5</v>
      </c>
      <c r="D481" s="5">
        <v>19</v>
      </c>
      <c r="E481" s="4" t="s">
        <v>6</v>
      </c>
      <c r="F481" t="b">
        <f>EXACT(B481,'2_SafetyData_2'!B481)</f>
        <v>1</v>
      </c>
      <c r="G481" s="4" t="s">
        <v>48</v>
      </c>
      <c r="H481" s="4" t="s">
        <v>20</v>
      </c>
      <c r="I481" s="5">
        <v>0</v>
      </c>
      <c r="J481" s="17" t="s">
        <v>332</v>
      </c>
      <c r="K481">
        <f t="shared" si="26"/>
        <v>4</v>
      </c>
      <c r="L481" s="23" t="str">
        <f t="shared" si="27"/>
        <v>spring</v>
      </c>
      <c r="M481" t="str">
        <f t="shared" si="28"/>
        <v>10대</v>
      </c>
    </row>
    <row r="482" spans="1:13">
      <c r="A482" s="3">
        <v>44659</v>
      </c>
      <c r="B482" s="4">
        <v>44659482</v>
      </c>
      <c r="C482" s="4" t="s">
        <v>5</v>
      </c>
      <c r="D482" s="5">
        <v>20</v>
      </c>
      <c r="E482" s="4" t="s">
        <v>6</v>
      </c>
      <c r="F482" t="b">
        <f>EXACT(B482,'2_SafetyData_2'!B482)</f>
        <v>1</v>
      </c>
      <c r="G482" s="4" t="s">
        <v>22</v>
      </c>
      <c r="H482" s="4" t="s">
        <v>17</v>
      </c>
      <c r="I482" s="5">
        <v>0</v>
      </c>
      <c r="J482" s="17" t="s">
        <v>332</v>
      </c>
      <c r="K482">
        <f t="shared" si="26"/>
        <v>4</v>
      </c>
      <c r="L482" s="23" t="str">
        <f t="shared" si="27"/>
        <v>spring</v>
      </c>
      <c r="M482" t="str">
        <f t="shared" si="28"/>
        <v>20대</v>
      </c>
    </row>
    <row r="483" spans="1:13">
      <c r="A483" s="3">
        <v>44663</v>
      </c>
      <c r="B483" s="4">
        <v>44663483</v>
      </c>
      <c r="C483" s="4" t="s">
        <v>5</v>
      </c>
      <c r="D483" s="5">
        <v>34</v>
      </c>
      <c r="E483" s="4" t="s">
        <v>6</v>
      </c>
      <c r="F483" t="b">
        <f>EXACT(B483,'2_SafetyData_2'!B483)</f>
        <v>1</v>
      </c>
      <c r="G483" s="4" t="s">
        <v>34</v>
      </c>
      <c r="H483" s="4" t="s">
        <v>25</v>
      </c>
      <c r="I483" s="5">
        <v>0</v>
      </c>
      <c r="J483" s="17" t="s">
        <v>332</v>
      </c>
      <c r="K483">
        <f t="shared" si="26"/>
        <v>4</v>
      </c>
      <c r="L483" s="23" t="str">
        <f t="shared" si="27"/>
        <v>spring</v>
      </c>
      <c r="M483" t="str">
        <f t="shared" si="28"/>
        <v>30대</v>
      </c>
    </row>
    <row r="484" spans="1:13">
      <c r="A484" s="3">
        <v>44668</v>
      </c>
      <c r="B484" s="4">
        <v>44668484</v>
      </c>
      <c r="C484" s="4" t="s">
        <v>5</v>
      </c>
      <c r="D484" s="5">
        <v>34</v>
      </c>
      <c r="E484" s="4" t="s">
        <v>8</v>
      </c>
      <c r="F484" t="b">
        <f>EXACT(B484,'2_SafetyData_2'!B484)</f>
        <v>1</v>
      </c>
      <c r="G484" s="4" t="s">
        <v>27</v>
      </c>
      <c r="H484" s="4" t="s">
        <v>17</v>
      </c>
      <c r="I484" s="5">
        <v>0</v>
      </c>
      <c r="J484" s="17" t="s">
        <v>332</v>
      </c>
      <c r="K484">
        <f t="shared" si="26"/>
        <v>4</v>
      </c>
      <c r="L484" s="23" t="str">
        <f t="shared" si="27"/>
        <v>spring</v>
      </c>
      <c r="M484" t="str">
        <f t="shared" si="28"/>
        <v>30대</v>
      </c>
    </row>
    <row r="485" spans="1:13">
      <c r="A485" s="3">
        <v>44671</v>
      </c>
      <c r="B485" s="4">
        <v>44671485</v>
      </c>
      <c r="C485" s="4" t="s">
        <v>5</v>
      </c>
      <c r="D485" s="5">
        <v>48</v>
      </c>
      <c r="E485" s="4" t="s">
        <v>6</v>
      </c>
      <c r="F485" t="b">
        <f>EXACT(B485,'2_SafetyData_2'!B485)</f>
        <v>1</v>
      </c>
      <c r="G485" s="4" t="s">
        <v>16</v>
      </c>
      <c r="H485" s="4" t="s">
        <v>17</v>
      </c>
      <c r="I485" s="5">
        <v>0</v>
      </c>
      <c r="J485" s="17" t="s">
        <v>332</v>
      </c>
      <c r="K485">
        <f t="shared" si="26"/>
        <v>4</v>
      </c>
      <c r="L485" s="23" t="str">
        <f t="shared" si="27"/>
        <v>spring</v>
      </c>
      <c r="M485" t="str">
        <f t="shared" si="28"/>
        <v>40대</v>
      </c>
    </row>
    <row r="486" spans="1:13">
      <c r="A486" s="3">
        <v>44675</v>
      </c>
      <c r="B486" s="4">
        <v>44675486</v>
      </c>
      <c r="C486" s="4" t="s">
        <v>5</v>
      </c>
      <c r="D486" s="5">
        <v>20</v>
      </c>
      <c r="E486" s="4" t="s">
        <v>8</v>
      </c>
      <c r="F486" t="b">
        <f>EXACT(B486,'2_SafetyData_2'!B486)</f>
        <v>1</v>
      </c>
      <c r="G486" s="4" t="s">
        <v>19</v>
      </c>
      <c r="H486" s="4" t="s">
        <v>25</v>
      </c>
      <c r="I486" s="5">
        <v>0</v>
      </c>
      <c r="J486" s="17" t="s">
        <v>332</v>
      </c>
      <c r="K486">
        <f t="shared" si="26"/>
        <v>4</v>
      </c>
      <c r="L486" s="23" t="str">
        <f t="shared" si="27"/>
        <v>spring</v>
      </c>
      <c r="M486" t="str">
        <f t="shared" si="28"/>
        <v>20대</v>
      </c>
    </row>
    <row r="487" spans="1:13">
      <c r="A487" s="3">
        <v>44675</v>
      </c>
      <c r="B487" s="4">
        <v>44675487</v>
      </c>
      <c r="C487" s="4" t="s">
        <v>5</v>
      </c>
      <c r="D487" s="5">
        <v>34</v>
      </c>
      <c r="E487" s="4" t="s">
        <v>6</v>
      </c>
      <c r="F487" t="b">
        <f>EXACT(B487,'2_SafetyData_2'!B487)</f>
        <v>1</v>
      </c>
      <c r="G487" s="4" t="s">
        <v>48</v>
      </c>
      <c r="H487" s="4" t="s">
        <v>17</v>
      </c>
      <c r="I487" s="5">
        <v>0</v>
      </c>
      <c r="J487" s="17" t="s">
        <v>332</v>
      </c>
      <c r="K487">
        <f t="shared" si="26"/>
        <v>4</v>
      </c>
      <c r="L487" s="23" t="str">
        <f t="shared" si="27"/>
        <v>spring</v>
      </c>
      <c r="M487" t="str">
        <f t="shared" si="28"/>
        <v>30대</v>
      </c>
    </row>
    <row r="488" spans="1:13">
      <c r="A488" s="3">
        <v>44678</v>
      </c>
      <c r="B488" s="4">
        <v>44678488</v>
      </c>
      <c r="C488" s="4" t="s">
        <v>5</v>
      </c>
      <c r="D488" s="5">
        <v>34</v>
      </c>
      <c r="E488" s="4" t="s">
        <v>8</v>
      </c>
      <c r="F488" t="b">
        <f>EXACT(B488,'2_SafetyData_2'!B488)</f>
        <v>1</v>
      </c>
      <c r="G488" s="4" t="s">
        <v>53</v>
      </c>
      <c r="H488" s="4" t="s">
        <v>20</v>
      </c>
      <c r="I488" s="5">
        <v>0</v>
      </c>
      <c r="J488" s="17" t="s">
        <v>332</v>
      </c>
      <c r="K488">
        <f t="shared" si="26"/>
        <v>4</v>
      </c>
      <c r="L488" s="23" t="str">
        <f t="shared" si="27"/>
        <v>spring</v>
      </c>
      <c r="M488" t="str">
        <f t="shared" si="28"/>
        <v>30대</v>
      </c>
    </row>
    <row r="489" spans="1:13">
      <c r="A489" s="3">
        <v>44678</v>
      </c>
      <c r="B489" s="4">
        <v>44678489</v>
      </c>
      <c r="C489" s="4" t="s">
        <v>5</v>
      </c>
      <c r="D489" s="5">
        <v>54</v>
      </c>
      <c r="E489" s="4" t="s">
        <v>6</v>
      </c>
      <c r="F489" t="b">
        <f>EXACT(B489,'2_SafetyData_2'!B489)</f>
        <v>1</v>
      </c>
      <c r="G489" s="4" t="s">
        <v>44</v>
      </c>
      <c r="H489" s="4" t="s">
        <v>25</v>
      </c>
      <c r="I489" s="5">
        <v>0</v>
      </c>
      <c r="J489" s="17" t="s">
        <v>332</v>
      </c>
      <c r="K489">
        <f t="shared" si="26"/>
        <v>4</v>
      </c>
      <c r="L489" s="23" t="str">
        <f t="shared" si="27"/>
        <v>spring</v>
      </c>
      <c r="M489" t="str">
        <f t="shared" si="28"/>
        <v>50대</v>
      </c>
    </row>
    <row r="490" spans="1:13">
      <c r="A490" s="3">
        <v>44680</v>
      </c>
      <c r="B490" s="4">
        <v>44680490</v>
      </c>
      <c r="C490" s="4" t="s">
        <v>5</v>
      </c>
      <c r="D490" s="5">
        <v>54</v>
      </c>
      <c r="E490" s="4" t="s">
        <v>6</v>
      </c>
      <c r="F490" t="b">
        <f>EXACT(B490,'2_SafetyData_2'!B490)</f>
        <v>1</v>
      </c>
      <c r="G490" s="4" t="s">
        <v>22</v>
      </c>
      <c r="H490" s="4" t="s">
        <v>20</v>
      </c>
      <c r="I490" s="5">
        <v>0</v>
      </c>
      <c r="J490" s="17" t="s">
        <v>332</v>
      </c>
      <c r="K490">
        <f t="shared" si="26"/>
        <v>4</v>
      </c>
      <c r="L490" s="23" t="str">
        <f t="shared" si="27"/>
        <v>spring</v>
      </c>
      <c r="M490" t="str">
        <f t="shared" si="28"/>
        <v>50대</v>
      </c>
    </row>
    <row r="491" spans="1:13">
      <c r="A491" s="3">
        <v>44684</v>
      </c>
      <c r="B491" s="4">
        <v>44684491</v>
      </c>
      <c r="C491" s="4" t="s">
        <v>7</v>
      </c>
      <c r="D491" s="5">
        <v>48</v>
      </c>
      <c r="E491" s="4" t="s">
        <v>6</v>
      </c>
      <c r="F491" t="b">
        <f>EXACT(B491,'2_SafetyData_2'!B491)</f>
        <v>1</v>
      </c>
      <c r="G491" s="4" t="s">
        <v>40</v>
      </c>
      <c r="H491" s="4" t="s">
        <v>17</v>
      </c>
      <c r="I491" s="5">
        <v>0</v>
      </c>
      <c r="J491" s="17" t="s">
        <v>332</v>
      </c>
      <c r="K491">
        <f t="shared" si="26"/>
        <v>5</v>
      </c>
      <c r="L491" s="23" t="str">
        <f t="shared" si="27"/>
        <v>spring</v>
      </c>
      <c r="M491" t="str">
        <f t="shared" si="28"/>
        <v>40대</v>
      </c>
    </row>
    <row r="492" spans="1:13">
      <c r="A492" s="3">
        <v>44687</v>
      </c>
      <c r="B492" s="4">
        <v>44687492</v>
      </c>
      <c r="C492" s="4" t="s">
        <v>5</v>
      </c>
      <c r="D492" s="5">
        <v>20</v>
      </c>
      <c r="E492" s="4" t="s">
        <v>8</v>
      </c>
      <c r="F492" t="b">
        <f>EXACT(B492,'2_SafetyData_2'!B492)</f>
        <v>1</v>
      </c>
      <c r="G492" s="4" t="s">
        <v>27</v>
      </c>
      <c r="H492" s="4" t="s">
        <v>25</v>
      </c>
      <c r="I492" s="5">
        <v>0</v>
      </c>
      <c r="J492" s="17">
        <v>0</v>
      </c>
      <c r="K492">
        <f t="shared" si="26"/>
        <v>5</v>
      </c>
      <c r="L492" s="23" t="str">
        <f t="shared" si="27"/>
        <v>spring</v>
      </c>
      <c r="M492" t="str">
        <f t="shared" si="28"/>
        <v>20대</v>
      </c>
    </row>
    <row r="493" spans="1:13">
      <c r="A493" s="3">
        <v>44688</v>
      </c>
      <c r="B493" s="4">
        <v>44688493</v>
      </c>
      <c r="C493" s="4" t="s">
        <v>5</v>
      </c>
      <c r="D493" s="5">
        <v>55</v>
      </c>
      <c r="E493" s="4" t="s">
        <v>6</v>
      </c>
      <c r="F493" t="b">
        <f>EXACT(B493,'2_SafetyData_2'!B493)</f>
        <v>1</v>
      </c>
      <c r="G493" s="4" t="s">
        <v>48</v>
      </c>
      <c r="H493" s="4" t="s">
        <v>35</v>
      </c>
      <c r="I493" s="5">
        <v>0</v>
      </c>
      <c r="J493" s="17">
        <v>0</v>
      </c>
      <c r="K493">
        <f t="shared" si="26"/>
        <v>5</v>
      </c>
      <c r="L493" s="23" t="str">
        <f t="shared" si="27"/>
        <v>spring</v>
      </c>
      <c r="M493" t="str">
        <f t="shared" si="28"/>
        <v>50대</v>
      </c>
    </row>
    <row r="494" spans="1:13">
      <c r="A494" s="3">
        <v>44689</v>
      </c>
      <c r="B494" s="4">
        <v>44689494</v>
      </c>
      <c r="C494" s="4" t="s">
        <v>5</v>
      </c>
      <c r="D494" s="5">
        <v>34</v>
      </c>
      <c r="E494" s="4" t="s">
        <v>8</v>
      </c>
      <c r="F494" t="b">
        <f>EXACT(B494,'2_SafetyData_2'!B494)</f>
        <v>1</v>
      </c>
      <c r="G494" s="4" t="s">
        <v>48</v>
      </c>
      <c r="H494" s="4" t="s">
        <v>42</v>
      </c>
      <c r="I494" s="5">
        <v>0</v>
      </c>
      <c r="J494" s="17">
        <v>0</v>
      </c>
      <c r="K494">
        <f t="shared" si="26"/>
        <v>5</v>
      </c>
      <c r="L494" s="23" t="str">
        <f t="shared" si="27"/>
        <v>spring</v>
      </c>
      <c r="M494" t="str">
        <f t="shared" si="28"/>
        <v>30대</v>
      </c>
    </row>
    <row r="495" spans="1:13">
      <c r="A495" s="3">
        <v>44692</v>
      </c>
      <c r="B495" s="4">
        <v>44692495</v>
      </c>
      <c r="C495" s="4" t="s">
        <v>5</v>
      </c>
      <c r="D495" s="5">
        <v>55</v>
      </c>
      <c r="E495" s="4" t="s">
        <v>6</v>
      </c>
      <c r="F495" t="b">
        <f>EXACT(B495,'2_SafetyData_2'!B495)</f>
        <v>1</v>
      </c>
      <c r="G495" s="4" t="s">
        <v>40</v>
      </c>
      <c r="H495" s="4" t="s">
        <v>14</v>
      </c>
      <c r="I495" s="5">
        <v>0</v>
      </c>
      <c r="J495" s="17">
        <v>0</v>
      </c>
      <c r="K495">
        <f t="shared" si="26"/>
        <v>5</v>
      </c>
      <c r="L495" s="23" t="str">
        <f t="shared" si="27"/>
        <v>spring</v>
      </c>
      <c r="M495" t="str">
        <f t="shared" si="28"/>
        <v>50대</v>
      </c>
    </row>
    <row r="496" spans="1:13">
      <c r="A496" s="3">
        <v>44697</v>
      </c>
      <c r="B496" s="4">
        <v>44697496</v>
      </c>
      <c r="C496" s="4" t="s">
        <v>5</v>
      </c>
      <c r="D496" s="5">
        <v>34</v>
      </c>
      <c r="E496" s="4" t="s">
        <v>6</v>
      </c>
      <c r="F496" t="b">
        <f>EXACT(B496,'2_SafetyData_2'!B496)</f>
        <v>1</v>
      </c>
      <c r="G496" s="4" t="s">
        <v>24</v>
      </c>
      <c r="H496" s="4" t="s">
        <v>35</v>
      </c>
      <c r="I496" s="5">
        <v>0</v>
      </c>
      <c r="J496" s="17">
        <v>0</v>
      </c>
      <c r="K496">
        <f t="shared" si="26"/>
        <v>5</v>
      </c>
      <c r="L496" s="23" t="str">
        <f t="shared" si="27"/>
        <v>spring</v>
      </c>
      <c r="M496" t="str">
        <f t="shared" si="28"/>
        <v>30대</v>
      </c>
    </row>
    <row r="497" spans="1:13">
      <c r="A497" s="3">
        <v>44698</v>
      </c>
      <c r="B497" s="4">
        <v>44698497</v>
      </c>
      <c r="C497" s="4" t="s">
        <v>5</v>
      </c>
      <c r="D497" s="5">
        <v>49</v>
      </c>
      <c r="E497" s="4" t="s">
        <v>6</v>
      </c>
      <c r="F497" t="b">
        <f>EXACT(B497,'2_SafetyData_2'!B497)</f>
        <v>1</v>
      </c>
      <c r="G497" s="4" t="s">
        <v>22</v>
      </c>
      <c r="H497" s="4" t="s">
        <v>36</v>
      </c>
      <c r="I497" s="5">
        <v>0</v>
      </c>
      <c r="J497" s="17">
        <v>0</v>
      </c>
      <c r="K497">
        <f t="shared" si="26"/>
        <v>5</v>
      </c>
      <c r="L497" s="23" t="str">
        <f t="shared" si="27"/>
        <v>spring</v>
      </c>
      <c r="M497" t="str">
        <f t="shared" si="28"/>
        <v>40대</v>
      </c>
    </row>
    <row r="498" spans="1:13">
      <c r="A498" s="3">
        <v>44700</v>
      </c>
      <c r="B498" s="4">
        <v>44700498</v>
      </c>
      <c r="C498" s="4" t="s">
        <v>5</v>
      </c>
      <c r="D498" s="5">
        <v>55</v>
      </c>
      <c r="E498" s="4" t="s">
        <v>8</v>
      </c>
      <c r="F498" t="b">
        <f>EXACT(B498,'2_SafetyData_2'!B498)</f>
        <v>1</v>
      </c>
      <c r="G498" s="4" t="s">
        <v>34</v>
      </c>
      <c r="H498" s="4" t="s">
        <v>29</v>
      </c>
      <c r="I498" s="5">
        <v>0</v>
      </c>
      <c r="J498" s="17">
        <v>0</v>
      </c>
      <c r="K498">
        <f t="shared" si="26"/>
        <v>5</v>
      </c>
      <c r="L498" s="23" t="str">
        <f t="shared" si="27"/>
        <v>spring</v>
      </c>
      <c r="M498" t="str">
        <f t="shared" si="28"/>
        <v>50대</v>
      </c>
    </row>
    <row r="499" spans="1:13">
      <c r="A499" s="3">
        <v>44704</v>
      </c>
      <c r="B499" s="4">
        <v>44704499</v>
      </c>
      <c r="C499" s="4" t="s">
        <v>5</v>
      </c>
      <c r="D499" s="5">
        <v>21</v>
      </c>
      <c r="E499" s="4" t="s">
        <v>8</v>
      </c>
      <c r="F499" t="b">
        <f>EXACT(B499,'2_SafetyData_2'!B499)</f>
        <v>1</v>
      </c>
      <c r="G499" s="4" t="s">
        <v>27</v>
      </c>
      <c r="H499" s="4" t="s">
        <v>31</v>
      </c>
      <c r="I499" s="5">
        <v>0</v>
      </c>
      <c r="J499" s="17">
        <v>0</v>
      </c>
      <c r="K499">
        <f t="shared" si="26"/>
        <v>5</v>
      </c>
      <c r="L499" s="23" t="str">
        <f t="shared" si="27"/>
        <v>spring</v>
      </c>
      <c r="M499" t="str">
        <f t="shared" si="28"/>
        <v>20대</v>
      </c>
    </row>
    <row r="500" spans="1:13">
      <c r="A500" s="3">
        <v>44707</v>
      </c>
      <c r="B500" s="4">
        <v>44707500</v>
      </c>
      <c r="C500" s="4" t="s">
        <v>5</v>
      </c>
      <c r="D500" s="5">
        <v>49</v>
      </c>
      <c r="E500" s="4" t="s">
        <v>6</v>
      </c>
      <c r="F500" t="b">
        <f>EXACT(B500,'2_SafetyData_2'!B500)</f>
        <v>1</v>
      </c>
      <c r="G500" s="4" t="s">
        <v>48</v>
      </c>
      <c r="H500" s="4" t="s">
        <v>36</v>
      </c>
      <c r="I500" s="5">
        <v>0</v>
      </c>
      <c r="J500" s="17">
        <v>0</v>
      </c>
      <c r="K500">
        <f t="shared" si="26"/>
        <v>5</v>
      </c>
      <c r="L500" s="23" t="str">
        <f t="shared" si="27"/>
        <v>spring</v>
      </c>
      <c r="M500" t="str">
        <f t="shared" si="28"/>
        <v>40대</v>
      </c>
    </row>
    <row r="501" spans="1:13">
      <c r="A501" s="3">
        <v>44708</v>
      </c>
      <c r="B501" s="4">
        <v>44708501</v>
      </c>
      <c r="C501" s="4" t="s">
        <v>5</v>
      </c>
      <c r="D501" s="5">
        <v>21</v>
      </c>
      <c r="E501" s="4" t="s">
        <v>6</v>
      </c>
      <c r="F501" t="b">
        <f>EXACT(B501,'2_SafetyData_2'!B501)</f>
        <v>1</v>
      </c>
      <c r="G501" s="4" t="s">
        <v>19</v>
      </c>
      <c r="H501" s="4" t="s">
        <v>14</v>
      </c>
      <c r="I501" s="5">
        <v>0</v>
      </c>
      <c r="J501" s="17">
        <v>0</v>
      </c>
      <c r="K501">
        <f t="shared" si="26"/>
        <v>5</v>
      </c>
      <c r="L501" s="23" t="str">
        <f t="shared" si="27"/>
        <v>spring</v>
      </c>
      <c r="M501" t="str">
        <f t="shared" si="28"/>
        <v>20대</v>
      </c>
    </row>
    <row r="502" spans="1:13">
      <c r="A502" s="3">
        <v>44711</v>
      </c>
      <c r="B502" s="4">
        <v>44711502</v>
      </c>
      <c r="C502" s="4" t="s">
        <v>5</v>
      </c>
      <c r="D502" s="5">
        <v>22</v>
      </c>
      <c r="E502" s="4" t="s">
        <v>6</v>
      </c>
      <c r="F502" t="b">
        <f>EXACT(B502,'2_SafetyData_2'!B502)</f>
        <v>1</v>
      </c>
      <c r="G502" s="4" t="s">
        <v>48</v>
      </c>
      <c r="H502" s="4" t="s">
        <v>36</v>
      </c>
      <c r="I502" s="5">
        <v>0</v>
      </c>
      <c r="J502" s="17">
        <v>0</v>
      </c>
      <c r="K502">
        <f t="shared" si="26"/>
        <v>5</v>
      </c>
      <c r="L502" s="23" t="str">
        <f t="shared" si="27"/>
        <v>spring</v>
      </c>
      <c r="M502" t="str">
        <f t="shared" si="28"/>
        <v>20대</v>
      </c>
    </row>
    <row r="503" spans="1:13">
      <c r="A503" s="3">
        <v>44712</v>
      </c>
      <c r="B503" s="4">
        <v>44712503</v>
      </c>
      <c r="C503" s="4" t="s">
        <v>5</v>
      </c>
      <c r="D503" s="5">
        <v>34</v>
      </c>
      <c r="E503" s="4" t="s">
        <v>6</v>
      </c>
      <c r="F503" t="b">
        <f>EXACT(B503,'2_SafetyData_2'!B503)</f>
        <v>1</v>
      </c>
      <c r="G503" s="4" t="s">
        <v>22</v>
      </c>
      <c r="H503" s="4" t="s">
        <v>42</v>
      </c>
      <c r="I503" s="5">
        <v>0</v>
      </c>
      <c r="J503" s="17">
        <v>0</v>
      </c>
      <c r="K503">
        <f t="shared" si="26"/>
        <v>5</v>
      </c>
      <c r="L503" s="23" t="str">
        <f t="shared" si="27"/>
        <v>spring</v>
      </c>
      <c r="M503" t="str">
        <f t="shared" si="28"/>
        <v>30대</v>
      </c>
    </row>
    <row r="504" spans="1:13">
      <c r="A504" s="3">
        <v>44715</v>
      </c>
      <c r="B504" s="4">
        <v>44715504</v>
      </c>
      <c r="C504" s="4" t="s">
        <v>5</v>
      </c>
      <c r="D504" s="5">
        <v>22</v>
      </c>
      <c r="E504" s="4" t="s">
        <v>8</v>
      </c>
      <c r="F504" t="b">
        <f>EXACT(B504,'2_SafetyData_2'!B504)</f>
        <v>1</v>
      </c>
      <c r="G504" s="4" t="s">
        <v>44</v>
      </c>
      <c r="H504" s="4" t="s">
        <v>20</v>
      </c>
      <c r="I504" s="5">
        <v>0</v>
      </c>
      <c r="J504" s="17">
        <v>0</v>
      </c>
      <c r="K504">
        <f t="shared" si="26"/>
        <v>6</v>
      </c>
      <c r="L504" s="23" t="str">
        <f t="shared" si="27"/>
        <v>summer</v>
      </c>
      <c r="M504" t="str">
        <f t="shared" si="28"/>
        <v>20대</v>
      </c>
    </row>
    <row r="505" spans="1:13">
      <c r="A505" s="3">
        <v>44715</v>
      </c>
      <c r="B505" s="4">
        <v>44715505</v>
      </c>
      <c r="C505" s="4" t="s">
        <v>5</v>
      </c>
      <c r="D505" s="5">
        <v>55</v>
      </c>
      <c r="E505" s="4" t="s">
        <v>6</v>
      </c>
      <c r="F505" t="b">
        <f>EXACT(B505,'2_SafetyData_2'!B505)</f>
        <v>1</v>
      </c>
      <c r="G505" s="4" t="s">
        <v>44</v>
      </c>
      <c r="H505" s="4" t="s">
        <v>36</v>
      </c>
      <c r="I505" s="5">
        <v>0</v>
      </c>
      <c r="J505" s="17">
        <v>0</v>
      </c>
      <c r="K505">
        <f t="shared" si="26"/>
        <v>6</v>
      </c>
      <c r="L505" s="23" t="str">
        <f t="shared" si="27"/>
        <v>summer</v>
      </c>
      <c r="M505" t="str">
        <f t="shared" si="28"/>
        <v>50대</v>
      </c>
    </row>
    <row r="506" spans="1:13">
      <c r="A506" s="3">
        <v>44715</v>
      </c>
      <c r="B506" s="4">
        <v>44715506</v>
      </c>
      <c r="C506" s="4" t="s">
        <v>5</v>
      </c>
      <c r="D506" s="5">
        <v>55</v>
      </c>
      <c r="E506" s="4" t="s">
        <v>6</v>
      </c>
      <c r="F506" t="b">
        <f>EXACT(B506,'2_SafetyData_2'!B506)</f>
        <v>1</v>
      </c>
      <c r="G506" s="4" t="s">
        <v>38</v>
      </c>
      <c r="H506" s="4" t="s">
        <v>35</v>
      </c>
      <c r="I506" s="5">
        <v>0</v>
      </c>
      <c r="J506" s="17">
        <v>0</v>
      </c>
      <c r="K506">
        <f t="shared" si="26"/>
        <v>6</v>
      </c>
      <c r="L506" s="23" t="str">
        <f t="shared" si="27"/>
        <v>summer</v>
      </c>
      <c r="M506" t="str">
        <f t="shared" si="28"/>
        <v>50대</v>
      </c>
    </row>
    <row r="507" spans="1:13">
      <c r="A507" s="3">
        <v>44717</v>
      </c>
      <c r="B507" s="4">
        <v>44717507</v>
      </c>
      <c r="C507" s="4" t="s">
        <v>5</v>
      </c>
      <c r="D507" s="5">
        <v>31</v>
      </c>
      <c r="E507" s="4" t="s">
        <v>6</v>
      </c>
      <c r="F507" t="b">
        <f>EXACT(B507,'2_SafetyData_2'!B507)</f>
        <v>1</v>
      </c>
      <c r="G507" s="4" t="s">
        <v>27</v>
      </c>
      <c r="H507" s="4" t="s">
        <v>35</v>
      </c>
      <c r="I507" s="5">
        <v>0</v>
      </c>
      <c r="J507" s="17">
        <v>0</v>
      </c>
      <c r="K507">
        <f t="shared" si="26"/>
        <v>6</v>
      </c>
      <c r="L507" s="23" t="str">
        <f t="shared" si="27"/>
        <v>summer</v>
      </c>
      <c r="M507" t="str">
        <f t="shared" si="28"/>
        <v>30대</v>
      </c>
    </row>
    <row r="508" spans="1:13">
      <c r="A508" s="3">
        <v>44719</v>
      </c>
      <c r="B508" s="4">
        <v>44719508</v>
      </c>
      <c r="C508" s="4" t="s">
        <v>5</v>
      </c>
      <c r="D508" s="5">
        <v>31</v>
      </c>
      <c r="E508" s="4" t="s">
        <v>8</v>
      </c>
      <c r="F508" t="b">
        <f>EXACT(B508,'2_SafetyData_2'!B508)</f>
        <v>1</v>
      </c>
      <c r="G508" s="4" t="s">
        <v>27</v>
      </c>
      <c r="H508" s="4" t="s">
        <v>14</v>
      </c>
      <c r="I508" s="5">
        <v>0</v>
      </c>
      <c r="J508" s="17">
        <v>0</v>
      </c>
      <c r="K508">
        <f t="shared" si="26"/>
        <v>6</v>
      </c>
      <c r="L508" s="23" t="str">
        <f t="shared" si="27"/>
        <v>summer</v>
      </c>
      <c r="M508" t="str">
        <f t="shared" si="28"/>
        <v>30대</v>
      </c>
    </row>
    <row r="509" spans="1:13">
      <c r="A509" s="3">
        <v>44722</v>
      </c>
      <c r="B509" s="4">
        <v>44722509</v>
      </c>
      <c r="C509" s="4" t="s">
        <v>7</v>
      </c>
      <c r="D509" s="5">
        <v>55</v>
      </c>
      <c r="E509" s="4" t="s">
        <v>8</v>
      </c>
      <c r="F509" t="b">
        <f>EXACT(B509,'2_SafetyData_2'!B509)</f>
        <v>1</v>
      </c>
      <c r="G509" s="4" t="s">
        <v>48</v>
      </c>
      <c r="H509" s="4" t="s">
        <v>36</v>
      </c>
      <c r="I509" s="5">
        <v>0</v>
      </c>
      <c r="J509" s="17">
        <v>0</v>
      </c>
      <c r="K509">
        <f t="shared" si="26"/>
        <v>6</v>
      </c>
      <c r="L509" s="23" t="str">
        <f t="shared" si="27"/>
        <v>summer</v>
      </c>
      <c r="M509" t="str">
        <f t="shared" si="28"/>
        <v>50대</v>
      </c>
    </row>
    <row r="510" spans="1:13">
      <c r="A510" s="3">
        <v>44737</v>
      </c>
      <c r="B510" s="4">
        <v>44737510</v>
      </c>
      <c r="C510" s="4" t="s">
        <v>5</v>
      </c>
      <c r="D510" s="5">
        <v>60</v>
      </c>
      <c r="E510" s="4" t="s">
        <v>8</v>
      </c>
      <c r="F510" t="b">
        <f>EXACT(B510,'2_SafetyData_2'!B510)</f>
        <v>1</v>
      </c>
      <c r="G510" s="4" t="s">
        <v>53</v>
      </c>
      <c r="H510" s="4" t="s">
        <v>17</v>
      </c>
      <c r="I510" s="5">
        <v>0</v>
      </c>
      <c r="J510" s="17">
        <v>0</v>
      </c>
      <c r="K510">
        <f t="shared" si="26"/>
        <v>6</v>
      </c>
      <c r="L510" s="23" t="str">
        <f t="shared" si="27"/>
        <v>summer</v>
      </c>
      <c r="M510" t="str">
        <f t="shared" si="28"/>
        <v>50대</v>
      </c>
    </row>
    <row r="511" spans="1:13">
      <c r="A511" s="3">
        <v>44738</v>
      </c>
      <c r="B511" s="4">
        <v>44738511</v>
      </c>
      <c r="C511" s="4" t="s">
        <v>7</v>
      </c>
      <c r="D511" s="5">
        <v>31</v>
      </c>
      <c r="E511" s="4" t="s">
        <v>6</v>
      </c>
      <c r="F511" t="b">
        <f>EXACT(B511,'2_SafetyData_2'!B511)</f>
        <v>1</v>
      </c>
      <c r="G511" s="4" t="s">
        <v>19</v>
      </c>
      <c r="H511" s="4" t="s">
        <v>20</v>
      </c>
      <c r="I511" s="5">
        <v>0</v>
      </c>
      <c r="J511" s="17">
        <v>0</v>
      </c>
      <c r="K511">
        <f t="shared" si="26"/>
        <v>6</v>
      </c>
      <c r="L511" s="23" t="str">
        <f t="shared" si="27"/>
        <v>summer</v>
      </c>
      <c r="M511" t="str">
        <f t="shared" si="28"/>
        <v>30대</v>
      </c>
    </row>
    <row r="512" spans="1:13">
      <c r="A512" s="3">
        <v>44739</v>
      </c>
      <c r="B512" s="4">
        <v>44739512</v>
      </c>
      <c r="C512" s="4" t="s">
        <v>5</v>
      </c>
      <c r="D512" s="5">
        <v>31</v>
      </c>
      <c r="E512" s="4" t="s">
        <v>6</v>
      </c>
      <c r="F512" t="b">
        <f>EXACT(B512,'2_SafetyData_2'!B512)</f>
        <v>1</v>
      </c>
      <c r="G512" s="4" t="s">
        <v>19</v>
      </c>
      <c r="H512" s="4" t="s">
        <v>35</v>
      </c>
      <c r="I512" s="5">
        <v>0</v>
      </c>
      <c r="J512" s="17">
        <v>0</v>
      </c>
      <c r="K512">
        <f t="shared" si="26"/>
        <v>6</v>
      </c>
      <c r="L512" s="23" t="str">
        <f t="shared" si="27"/>
        <v>summer</v>
      </c>
      <c r="M512" t="str">
        <f t="shared" si="28"/>
        <v>30대</v>
      </c>
    </row>
    <row r="513" spans="1:13">
      <c r="A513" s="3">
        <v>44740</v>
      </c>
      <c r="B513" s="4">
        <v>44740513</v>
      </c>
      <c r="C513" s="4" t="s">
        <v>5</v>
      </c>
      <c r="D513" s="5">
        <v>22</v>
      </c>
      <c r="E513" s="4" t="s">
        <v>6</v>
      </c>
      <c r="F513" t="b">
        <f>EXACT(B513,'2_SafetyData_2'!B513)</f>
        <v>1</v>
      </c>
      <c r="G513" s="4" t="s">
        <v>16</v>
      </c>
      <c r="H513" s="4" t="s">
        <v>31</v>
      </c>
      <c r="I513" s="5">
        <v>0</v>
      </c>
      <c r="J513" s="17">
        <v>0</v>
      </c>
      <c r="K513">
        <f t="shared" si="26"/>
        <v>6</v>
      </c>
      <c r="L513" s="23" t="str">
        <f t="shared" si="27"/>
        <v>summer</v>
      </c>
      <c r="M513" t="str">
        <f t="shared" si="28"/>
        <v>20대</v>
      </c>
    </row>
    <row r="514" spans="1:13">
      <c r="A514" s="3">
        <v>44740</v>
      </c>
      <c r="B514" s="4">
        <v>44740514</v>
      </c>
      <c r="C514" s="4" t="s">
        <v>5</v>
      </c>
      <c r="D514" s="5">
        <v>31</v>
      </c>
      <c r="E514" s="4" t="s">
        <v>6</v>
      </c>
      <c r="F514" t="b">
        <f>EXACT(B514,'2_SafetyData_2'!B514)</f>
        <v>1</v>
      </c>
      <c r="G514" s="4" t="s">
        <v>48</v>
      </c>
      <c r="H514" s="4" t="s">
        <v>20</v>
      </c>
      <c r="I514" s="5">
        <v>0</v>
      </c>
      <c r="J514" s="17">
        <v>0</v>
      </c>
      <c r="K514">
        <f t="shared" si="26"/>
        <v>6</v>
      </c>
      <c r="L514" s="23" t="str">
        <f t="shared" si="27"/>
        <v>summer</v>
      </c>
      <c r="M514" t="str">
        <f t="shared" si="28"/>
        <v>30대</v>
      </c>
    </row>
    <row r="515" spans="1:13">
      <c r="A515" s="6">
        <v>44740</v>
      </c>
      <c r="B515" s="7">
        <v>44740515</v>
      </c>
      <c r="C515" s="7" t="s">
        <v>5</v>
      </c>
      <c r="D515" s="8">
        <v>60</v>
      </c>
      <c r="E515" s="7" t="s">
        <v>6</v>
      </c>
      <c r="F515" t="b">
        <f>EXACT(B515,'2_SafetyData_2'!B515)</f>
        <v>1</v>
      </c>
      <c r="G515" s="7" t="s">
        <v>48</v>
      </c>
      <c r="H515" s="7" t="s">
        <v>17</v>
      </c>
      <c r="I515" s="8">
        <v>0</v>
      </c>
      <c r="J515" s="18">
        <v>0</v>
      </c>
      <c r="K515">
        <f t="shared" ref="K515" si="29">MONTH(A515)</f>
        <v>6</v>
      </c>
      <c r="L515" s="23" t="str">
        <f t="shared" ref="L515" si="30">IF(OR(K515&lt;=2, K515&gt;=12),"winter", IF(AND(K515&gt;=3,K515&lt;=5),"spring",IF(AND(K515&gt;=6,K515&lt;=8),"summer",IF(AND(K515&gt;=9, K515&lt;=11),"fall",0))))</f>
        <v>summer</v>
      </c>
      <c r="M515" t="str">
        <f t="shared" ref="M515" si="31">IF(D515&lt;20, "10대", IF(AND(D515&gt;=20, D515&lt;30), "20대", IF(AND(D515&gt;=30, D515&lt;40), "30대", IF(AND(D515&gt;=40, D515&lt;50), "40대", "50대"))))</f>
        <v>50대</v>
      </c>
    </row>
  </sheetData>
  <phoneticPr fontId="5" type="noConversion"/>
  <conditionalFormatting sqref="P3:T11">
    <cfRule type="colorScale" priority="1">
      <colorScale>
        <cfvo type="percent" val="0"/>
        <cfvo type="percent" val="100"/>
        <color theme="6" tint="0.79998168889431442"/>
        <color theme="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12AA-6251-4F4D-803C-568A0575AD05}">
  <sheetPr codeName="Sheet2"/>
  <dimension ref="B4:K29"/>
  <sheetViews>
    <sheetView tabSelected="1" workbookViewId="0">
      <selection activeCell="F37" sqref="F37"/>
    </sheetView>
  </sheetViews>
  <sheetFormatPr defaultRowHeight="12.75"/>
  <cols>
    <col min="2" max="2" width="14.7109375" customWidth="1"/>
    <col min="3" max="3" width="8" customWidth="1"/>
  </cols>
  <sheetData>
    <row r="4" spans="2:11" ht="14.25">
      <c r="B4" s="15" t="s">
        <v>338</v>
      </c>
      <c r="D4" s="15" t="s">
        <v>341</v>
      </c>
      <c r="F4" s="15" t="s">
        <v>342</v>
      </c>
      <c r="I4" s="12" t="s">
        <v>357</v>
      </c>
      <c r="J4" s="13" t="s">
        <v>376</v>
      </c>
      <c r="K4" s="13" t="s">
        <v>377</v>
      </c>
    </row>
    <row r="5" spans="2:11">
      <c r="B5" s="13" t="s">
        <v>339</v>
      </c>
      <c r="C5">
        <f>COUNTIF('1_SafetyData_1'!C:C,"male")</f>
        <v>454</v>
      </c>
      <c r="D5" s="13" t="s">
        <v>345</v>
      </c>
      <c r="E5">
        <f>COUNTIF('1_SafetyData_1'!D:D,"&lt;20")</f>
        <v>19</v>
      </c>
      <c r="F5" s="13" t="s">
        <v>343</v>
      </c>
      <c r="G5">
        <f>COUNTIF('1_SafetyData_1'!E:E,"day")</f>
        <v>161</v>
      </c>
      <c r="I5" s="15" t="s">
        <v>359</v>
      </c>
      <c r="J5">
        <f>COUNTIFS('1_SafetyData_1'!$E$2:$E$515,$J$4,'1_SafetyData_1'!$G$2:$G$515,I5)</f>
        <v>14</v>
      </c>
      <c r="K5">
        <f>COUNTIFS('1_SafetyData_1'!$E$2:$E$515,$K$4,'1_SafetyData_1'!$G$2:$G$515,I5)</f>
        <v>25</v>
      </c>
    </row>
    <row r="6" spans="2:11">
      <c r="B6" s="13" t="s">
        <v>340</v>
      </c>
      <c r="C6">
        <f>COUNTIF('1_SafetyData_1'!C:C,"female")</f>
        <v>60</v>
      </c>
      <c r="D6" s="13" t="s">
        <v>346</v>
      </c>
      <c r="E6">
        <f>COUNTIFS('1_SafetyData_1'!D:D,"&gt;=20",'1_SafetyData_1'!D:D,"&lt;30")</f>
        <v>155</v>
      </c>
      <c r="F6" s="13" t="s">
        <v>344</v>
      </c>
      <c r="G6">
        <f>COUNTIF('1_SafetyData_1'!E:E,"night")</f>
        <v>353</v>
      </c>
      <c r="I6" s="15" t="s">
        <v>362</v>
      </c>
      <c r="J6">
        <f>COUNTIFS('1_SafetyData_1'!$E$2:$E$515,$J$4,'1_SafetyData_1'!$G$2:$G$515,I6)</f>
        <v>12</v>
      </c>
      <c r="K6">
        <f>COUNTIFS('1_SafetyData_1'!$E$2:$E$515,$K$4,'1_SafetyData_1'!$G$2:$G$515,I6)</f>
        <v>32</v>
      </c>
    </row>
    <row r="7" spans="2:11">
      <c r="D7" s="13" t="s">
        <v>347</v>
      </c>
      <c r="E7">
        <f>COUNTIFS('1_SafetyData_1'!D:D,"&gt;=30",'1_SafetyData_1'!D:D,"&lt;40")</f>
        <v>142</v>
      </c>
      <c r="I7" s="15" t="s">
        <v>360</v>
      </c>
      <c r="J7">
        <f>COUNTIFS('1_SafetyData_1'!$E$2:$E$515,$J$4,'1_SafetyData_1'!$G$2:$G$515,I7)</f>
        <v>21</v>
      </c>
      <c r="K7">
        <f>COUNTIFS('1_SafetyData_1'!$E$2:$E$515,$K$4,'1_SafetyData_1'!$G$2:$G$515,I7)</f>
        <v>30</v>
      </c>
    </row>
    <row r="8" spans="2:11">
      <c r="D8" s="13" t="s">
        <v>348</v>
      </c>
      <c r="E8">
        <f>COUNTIFS('1_SafetyData_1'!D:D,"&gt;=40",'1_SafetyData_1'!D:D,"&lt;50")</f>
        <v>80</v>
      </c>
      <c r="I8" s="15" t="s">
        <v>363</v>
      </c>
      <c r="J8">
        <f>COUNTIFS('1_SafetyData_1'!$E$2:$E$515,$J$4,'1_SafetyData_1'!$G$2:$G$515,I8)</f>
        <v>11</v>
      </c>
      <c r="K8">
        <f>COUNTIFS('1_SafetyData_1'!$E$2:$E$515,$K$4,'1_SafetyData_1'!$G$2:$G$515,I8)</f>
        <v>29</v>
      </c>
    </row>
    <row r="9" spans="2:11">
      <c r="D9" s="13" t="s">
        <v>349</v>
      </c>
      <c r="E9">
        <f>COUNTIF('1_SafetyData_1'!D:D,"&gt;=50")</f>
        <v>118</v>
      </c>
      <c r="I9" s="15" t="s">
        <v>364</v>
      </c>
      <c r="J9">
        <f>COUNTIFS('1_SafetyData_1'!$E$2:$E$515,$J$4,'1_SafetyData_1'!$G$2:$G$515,I9)</f>
        <v>13</v>
      </c>
      <c r="K9">
        <f>COUNTIFS('1_SafetyData_1'!$E$2:$E$515,$K$4,'1_SafetyData_1'!$G$2:$G$515,I9)</f>
        <v>36</v>
      </c>
    </row>
    <row r="10" spans="2:11">
      <c r="D10" s="14" t="s">
        <v>351</v>
      </c>
      <c r="E10">
        <f>SUM(E5:E9)</f>
        <v>514</v>
      </c>
      <c r="I10" s="15" t="s">
        <v>365</v>
      </c>
      <c r="J10">
        <f>COUNTIFS('1_SafetyData_1'!$E$2:$E$515,$J$4,'1_SafetyData_1'!$G$2:$G$515,I10)</f>
        <v>10</v>
      </c>
      <c r="K10">
        <f>COUNTIFS('1_SafetyData_1'!$E$2:$E$515,$K$4,'1_SafetyData_1'!$G$2:$G$515,I10)</f>
        <v>29</v>
      </c>
    </row>
    <row r="11" spans="2:11">
      <c r="I11" s="15" t="s">
        <v>366</v>
      </c>
      <c r="J11">
        <f>COUNTIFS('1_SafetyData_1'!$E$2:$E$515,$J$4,'1_SafetyData_1'!$G$2:$G$515,I11)</f>
        <v>17</v>
      </c>
      <c r="K11">
        <f>COUNTIFS('1_SafetyData_1'!$E$2:$E$515,$K$4,'1_SafetyData_1'!$G$2:$G$515,I11)</f>
        <v>32</v>
      </c>
    </row>
    <row r="12" spans="2:11">
      <c r="I12" s="15" t="s">
        <v>361</v>
      </c>
      <c r="J12">
        <f>COUNTIFS('1_SafetyData_1'!$E$2:$E$515,$J$4,'1_SafetyData_1'!$G$2:$G$515,I12)</f>
        <v>17</v>
      </c>
      <c r="K12">
        <f>COUNTIFS('1_SafetyData_1'!$E$2:$E$515,$K$4,'1_SafetyData_1'!$G$2:$G$515,I12)</f>
        <v>29</v>
      </c>
    </row>
    <row r="13" spans="2:11">
      <c r="B13" s="13" t="s">
        <v>352</v>
      </c>
      <c r="C13">
        <f>COUNTIFS('1_SafetyData_1'!C:C,"male",'1_SafetyData_1'!E:E,"day")</f>
        <v>138</v>
      </c>
      <c r="I13" s="15" t="s">
        <v>367</v>
      </c>
      <c r="J13">
        <f>COUNTIFS('1_SafetyData_1'!$E$2:$E$515,$J$4,'1_SafetyData_1'!$G$2:$G$515,I13)</f>
        <v>12</v>
      </c>
      <c r="K13">
        <f>COUNTIFS('1_SafetyData_1'!$E$2:$E$515,$K$4,'1_SafetyData_1'!$G$2:$G$515,I13)</f>
        <v>33</v>
      </c>
    </row>
    <row r="14" spans="2:11">
      <c r="B14" s="13" t="s">
        <v>353</v>
      </c>
      <c r="C14">
        <f>COUNTIFS('1_SafetyData_1'!C:C,"female",'1_SafetyData_1'!E:E,"day")</f>
        <v>23</v>
      </c>
      <c r="I14" s="15" t="s">
        <v>368</v>
      </c>
      <c r="J14">
        <f>COUNTIFS('1_SafetyData_1'!$E$2:$E$515,$J$4,'1_SafetyData_1'!$G$2:$G$515,I14)</f>
        <v>14</v>
      </c>
      <c r="K14">
        <f>COUNTIFS('1_SafetyData_1'!$E$2:$E$515,$K$4,'1_SafetyData_1'!$G$2:$G$515,I14)</f>
        <v>28</v>
      </c>
    </row>
    <row r="15" spans="2:11">
      <c r="B15" s="13" t="s">
        <v>354</v>
      </c>
      <c r="C15">
        <f>COUNTIFS('1_SafetyData_1'!C:C,"male",'1_SafetyData_1'!E:E,"night")</f>
        <v>316</v>
      </c>
      <c r="I15" s="15" t="s">
        <v>369</v>
      </c>
      <c r="J15">
        <f>COUNTIFS('1_SafetyData_1'!$E$2:$E$515,$J$4,'1_SafetyData_1'!$G$2:$G$515,I15)</f>
        <v>9</v>
      </c>
      <c r="K15">
        <f>COUNTIFS('1_SafetyData_1'!$E$2:$E$515,$K$4,'1_SafetyData_1'!$G$2:$G$515,I15)</f>
        <v>21</v>
      </c>
    </row>
    <row r="16" spans="2:11">
      <c r="B16" s="13" t="s">
        <v>355</v>
      </c>
      <c r="C16">
        <f>COUNTIFS('1_SafetyData_1'!C:C,"female",'1_SafetyData_1'!E:E,"night")</f>
        <v>37</v>
      </c>
      <c r="I16" s="15" t="s">
        <v>358</v>
      </c>
      <c r="J16">
        <f>COUNTIFS('1_SafetyData_1'!$E$2:$E$515,$J$4,'1_SafetyData_1'!$G$2:$G$515,I16)</f>
        <v>11</v>
      </c>
      <c r="K16">
        <f>COUNTIFS('1_SafetyData_1'!$E$2:$E$515,$K$4,'1_SafetyData_1'!$G$2:$G$515,I16)</f>
        <v>29</v>
      </c>
    </row>
    <row r="17" spans="2:11">
      <c r="I17" s="15" t="s">
        <v>350</v>
      </c>
      <c r="J17">
        <f>SUM(J5:J16)</f>
        <v>161</v>
      </c>
      <c r="K17">
        <f>SUM(K5:K16)</f>
        <v>353</v>
      </c>
    </row>
    <row r="19" spans="2:11" ht="14.25">
      <c r="C19" s="13" t="s">
        <v>376</v>
      </c>
      <c r="D19" s="13" t="s">
        <v>377</v>
      </c>
      <c r="I19" s="12" t="s">
        <v>356</v>
      </c>
      <c r="J19" s="13" t="s">
        <v>376</v>
      </c>
      <c r="K19" s="13" t="s">
        <v>377</v>
      </c>
    </row>
    <row r="20" spans="2:11" ht="15">
      <c r="B20" s="13" t="s">
        <v>390</v>
      </c>
      <c r="I20" s="20" t="s">
        <v>14</v>
      </c>
      <c r="J20">
        <f>COUNTIFS('1_SafetyData_1'!$E$2:$E$515,$J$4,'1_SafetyData_1'!$H$2:$H$515,I20)</f>
        <v>22</v>
      </c>
      <c r="K20">
        <f>COUNTIFS('1_SafetyData_1'!$E$2:$E$515,$K$19,'1_SafetyData_1'!$H$2:$H$515,I20)</f>
        <v>43</v>
      </c>
    </row>
    <row r="21" spans="2:11" ht="15">
      <c r="B21" s="13" t="s">
        <v>391</v>
      </c>
      <c r="I21" s="20" t="s">
        <v>333</v>
      </c>
      <c r="J21">
        <f>COUNTIFS('1_SafetyData_1'!$E$2:$E$515,$J$4,'1_SafetyData_1'!$H$2:$H$515,I21)</f>
        <v>14</v>
      </c>
      <c r="K21">
        <f>COUNTIFS('1_SafetyData_1'!$E$2:$E$515,$K$19,'1_SafetyData_1'!$H$2:$H$515,I21)</f>
        <v>33</v>
      </c>
    </row>
    <row r="22" spans="2:11" ht="15">
      <c r="I22" s="20" t="s">
        <v>17</v>
      </c>
      <c r="J22">
        <f>COUNTIFS('1_SafetyData_1'!$E$2:$E$515,$J$4,'1_SafetyData_1'!$H$2:$H$515,I22)</f>
        <v>19</v>
      </c>
      <c r="K22">
        <f>COUNTIFS('1_SafetyData_1'!$E$2:$E$515,$K$19,'1_SafetyData_1'!$H$2:$H$515,I22)</f>
        <v>39</v>
      </c>
    </row>
    <row r="23" spans="2:11" ht="15">
      <c r="I23" s="20" t="s">
        <v>337</v>
      </c>
      <c r="J23">
        <f>COUNTIFS('1_SafetyData_1'!$E$2:$E$515,$J$4,'1_SafetyData_1'!$H$2:$H$515,I23)</f>
        <v>17</v>
      </c>
      <c r="K23">
        <f>COUNTIFS('1_SafetyData_1'!$E$2:$E$515,$K$19,'1_SafetyData_1'!$H$2:$H$515,I23)</f>
        <v>38</v>
      </c>
    </row>
    <row r="24" spans="2:11" ht="15">
      <c r="I24" s="20" t="s">
        <v>25</v>
      </c>
      <c r="J24">
        <f>COUNTIFS('1_SafetyData_1'!$E$2:$E$515,$J$4,'1_SafetyData_1'!$H$2:$H$515,I24)</f>
        <v>27</v>
      </c>
      <c r="K24">
        <f>COUNTIFS('1_SafetyData_1'!$E$2:$E$515,$K$19,'1_SafetyData_1'!$H$2:$H$515,I24)</f>
        <v>36</v>
      </c>
    </row>
    <row r="25" spans="2:11" ht="15">
      <c r="D25" s="24"/>
      <c r="I25" s="20" t="s">
        <v>334</v>
      </c>
      <c r="J25">
        <f>COUNTIFS('1_SafetyData_1'!$E$2:$E$515,$J$4,'1_SafetyData_1'!$H$2:$H$515,I25)</f>
        <v>12</v>
      </c>
      <c r="K25">
        <f>COUNTIFS('1_SafetyData_1'!$E$2:$E$515,$K$19,'1_SafetyData_1'!$H$2:$H$515,I25)</f>
        <v>43</v>
      </c>
    </row>
    <row r="26" spans="2:11" ht="15">
      <c r="I26" s="20" t="s">
        <v>20</v>
      </c>
      <c r="J26">
        <f>COUNTIFS('1_SafetyData_1'!$E$2:$E$515,$J$4,'1_SafetyData_1'!$H$2:$H$515,I26)</f>
        <v>18</v>
      </c>
      <c r="K26">
        <f>COUNTIFS('1_SafetyData_1'!$E$2:$E$515,$K$19,'1_SafetyData_1'!$H$2:$H$515,I26)</f>
        <v>41</v>
      </c>
    </row>
    <row r="27" spans="2:11" ht="15">
      <c r="I27" s="20" t="s">
        <v>335</v>
      </c>
      <c r="J27">
        <f>COUNTIFS('1_SafetyData_1'!$E$2:$E$515,$J$4,'1_SafetyData_1'!$H$2:$H$515,I27)</f>
        <v>18</v>
      </c>
      <c r="K27">
        <f>COUNTIFS('1_SafetyData_1'!$E$2:$E$515,$K$19,'1_SafetyData_1'!$H$2:$H$515,I27)</f>
        <v>44</v>
      </c>
    </row>
    <row r="28" spans="2:11" ht="15">
      <c r="I28" s="20" t="s">
        <v>336</v>
      </c>
      <c r="J28">
        <f>COUNTIFS('1_SafetyData_1'!$E$2:$E$515,$J$4,'1_SafetyData_1'!$H$2:$H$515,I28)</f>
        <v>14</v>
      </c>
      <c r="K28">
        <f>COUNTIFS('1_SafetyData_1'!$E$2:$E$515,$K$19,'1_SafetyData_1'!$H$2:$H$515,I28)</f>
        <v>36</v>
      </c>
    </row>
    <row r="29" spans="2:11" ht="15">
      <c r="I29" s="20" t="s">
        <v>350</v>
      </c>
      <c r="J29">
        <f>SUM(J20:J28)</f>
        <v>161</v>
      </c>
      <c r="K29">
        <f>SUM(K20:K28)</f>
        <v>353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outlinePr summaryBelow="0" summaryRight="0"/>
  </sheetPr>
  <dimension ref="A1:W515"/>
  <sheetViews>
    <sheetView zoomScale="85" zoomScaleNormal="85" workbookViewId="0">
      <selection activeCell="H54" sqref="H54"/>
    </sheetView>
  </sheetViews>
  <sheetFormatPr defaultColWidth="12.7109375" defaultRowHeight="15.75" customHeight="1"/>
  <cols>
    <col min="3" max="3" width="17.140625" customWidth="1"/>
    <col min="4" max="4" width="20.42578125" customWidth="1"/>
    <col min="6" max="6" width="16.28515625" style="19" customWidth="1"/>
    <col min="7" max="7" width="11" customWidth="1"/>
    <col min="8" max="8" width="9.7109375" customWidth="1"/>
    <col min="9" max="9" width="21.5703125" customWidth="1"/>
    <col min="10" max="10" width="12.42578125" customWidth="1"/>
    <col min="22" max="22" width="21.7109375" customWidth="1"/>
    <col min="23" max="23" width="15.28515625" customWidth="1"/>
  </cols>
  <sheetData>
    <row r="1" spans="1:12">
      <c r="A1" s="1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16" t="s">
        <v>12</v>
      </c>
      <c r="G1" s="12"/>
      <c r="I1" s="12" t="s">
        <v>357</v>
      </c>
      <c r="K1" s="12" t="s">
        <v>356</v>
      </c>
    </row>
    <row r="2" spans="1:12" ht="15">
      <c r="A2" s="3">
        <v>43831</v>
      </c>
      <c r="B2" s="9">
        <v>438312</v>
      </c>
      <c r="C2" s="4" t="s">
        <v>13</v>
      </c>
      <c r="D2" s="4" t="s">
        <v>14</v>
      </c>
      <c r="E2" s="5">
        <v>0</v>
      </c>
      <c r="F2" s="17" t="s">
        <v>15</v>
      </c>
      <c r="G2" s="11"/>
      <c r="H2" s="24" t="s">
        <v>378</v>
      </c>
      <c r="I2" s="15" t="s">
        <v>359</v>
      </c>
      <c r="J2">
        <f>COUNTIF($C$2:$C$515,I2)</f>
        <v>39</v>
      </c>
      <c r="K2" s="20" t="s">
        <v>14</v>
      </c>
      <c r="L2">
        <f t="shared" ref="L2:L10" si="0">COUNTIF($D$2:$D$515,K2)</f>
        <v>65</v>
      </c>
    </row>
    <row r="3" spans="1:12" ht="15">
      <c r="A3" s="3">
        <v>43833</v>
      </c>
      <c r="B3" s="10">
        <v>438333</v>
      </c>
      <c r="C3" s="4" t="s">
        <v>16</v>
      </c>
      <c r="D3" s="4" t="s">
        <v>17</v>
      </c>
      <c r="E3" s="5">
        <v>0</v>
      </c>
      <c r="F3" s="17" t="s">
        <v>18</v>
      </c>
      <c r="G3" s="11"/>
      <c r="H3" s="24" t="s">
        <v>379</v>
      </c>
      <c r="I3" s="15" t="s">
        <v>362</v>
      </c>
      <c r="J3">
        <f t="shared" ref="J3:J13" si="1">COUNTIF($C$2:$C$515,I3)</f>
        <v>44</v>
      </c>
      <c r="K3" s="20" t="s">
        <v>333</v>
      </c>
      <c r="L3">
        <f t="shared" si="0"/>
        <v>47</v>
      </c>
    </row>
    <row r="4" spans="1:12" ht="15">
      <c r="A4" s="3">
        <v>43833</v>
      </c>
      <c r="B4" s="10">
        <v>438334</v>
      </c>
      <c r="C4" s="4" t="s">
        <v>19</v>
      </c>
      <c r="D4" s="4" t="s">
        <v>20</v>
      </c>
      <c r="E4" s="5">
        <v>5</v>
      </c>
      <c r="F4" s="17" t="s">
        <v>21</v>
      </c>
      <c r="G4" s="11"/>
      <c r="H4" s="24" t="s">
        <v>380</v>
      </c>
      <c r="I4" s="15" t="s">
        <v>360</v>
      </c>
      <c r="J4">
        <f t="shared" si="1"/>
        <v>51</v>
      </c>
      <c r="K4" s="20" t="s">
        <v>17</v>
      </c>
      <c r="L4">
        <f t="shared" si="0"/>
        <v>58</v>
      </c>
    </row>
    <row r="5" spans="1:12" ht="15">
      <c r="A5" s="3">
        <v>43834</v>
      </c>
      <c r="B5" s="10">
        <v>438345</v>
      </c>
      <c r="C5" s="4" t="s">
        <v>22</v>
      </c>
      <c r="D5" s="4" t="s">
        <v>20</v>
      </c>
      <c r="E5" s="5">
        <v>2.5</v>
      </c>
      <c r="F5" s="17">
        <v>4947</v>
      </c>
      <c r="G5" s="11"/>
      <c r="H5" s="24" t="s">
        <v>381</v>
      </c>
      <c r="I5" s="15" t="s">
        <v>363</v>
      </c>
      <c r="J5">
        <f t="shared" si="1"/>
        <v>40</v>
      </c>
      <c r="K5" s="20" t="s">
        <v>337</v>
      </c>
      <c r="L5">
        <f t="shared" si="0"/>
        <v>55</v>
      </c>
    </row>
    <row r="6" spans="1:12" ht="15">
      <c r="A6" s="3">
        <v>43837</v>
      </c>
      <c r="B6" s="10">
        <v>438376</v>
      </c>
      <c r="C6" s="4" t="s">
        <v>16</v>
      </c>
      <c r="D6" s="4" t="s">
        <v>20</v>
      </c>
      <c r="E6" s="5">
        <v>3</v>
      </c>
      <c r="F6" s="17" t="s">
        <v>23</v>
      </c>
      <c r="G6" s="11"/>
      <c r="H6" s="24" t="s">
        <v>382</v>
      </c>
      <c r="I6" s="15" t="s">
        <v>364</v>
      </c>
      <c r="J6">
        <f t="shared" si="1"/>
        <v>49</v>
      </c>
      <c r="K6" s="20" t="s">
        <v>25</v>
      </c>
      <c r="L6">
        <f t="shared" si="0"/>
        <v>63</v>
      </c>
    </row>
    <row r="7" spans="1:12" ht="15">
      <c r="A7" s="3">
        <v>43841</v>
      </c>
      <c r="B7" s="10">
        <v>438417</v>
      </c>
      <c r="C7" s="4" t="s">
        <v>24</v>
      </c>
      <c r="D7" s="4" t="s">
        <v>25</v>
      </c>
      <c r="E7" s="5">
        <v>0</v>
      </c>
      <c r="F7" s="17" t="s">
        <v>26</v>
      </c>
      <c r="G7" s="11"/>
      <c r="H7" s="24" t="s">
        <v>383</v>
      </c>
      <c r="I7" s="15" t="s">
        <v>365</v>
      </c>
      <c r="J7">
        <f t="shared" si="1"/>
        <v>39</v>
      </c>
      <c r="K7" s="20" t="s">
        <v>334</v>
      </c>
      <c r="L7">
        <f t="shared" si="0"/>
        <v>55</v>
      </c>
    </row>
    <row r="8" spans="1:12" ht="15">
      <c r="A8" s="3">
        <v>43841</v>
      </c>
      <c r="B8" s="10">
        <v>438418</v>
      </c>
      <c r="C8" s="4" t="s">
        <v>19</v>
      </c>
      <c r="D8" s="4" t="s">
        <v>20</v>
      </c>
      <c r="E8" s="5">
        <v>2</v>
      </c>
      <c r="F8" s="17">
        <v>4908</v>
      </c>
      <c r="G8" s="11"/>
      <c r="H8" s="24" t="s">
        <v>384</v>
      </c>
      <c r="I8" s="15" t="s">
        <v>366</v>
      </c>
      <c r="J8">
        <f t="shared" si="1"/>
        <v>49</v>
      </c>
      <c r="K8" s="20" t="s">
        <v>20</v>
      </c>
      <c r="L8">
        <f t="shared" si="0"/>
        <v>59</v>
      </c>
    </row>
    <row r="9" spans="1:12" ht="15">
      <c r="A9" s="3">
        <v>43842</v>
      </c>
      <c r="B9" s="10">
        <v>438429</v>
      </c>
      <c r="C9" s="4" t="s">
        <v>27</v>
      </c>
      <c r="D9" s="4" t="s">
        <v>20</v>
      </c>
      <c r="E9" s="5">
        <v>0</v>
      </c>
      <c r="F9" s="17" t="s">
        <v>28</v>
      </c>
      <c r="G9" s="11"/>
      <c r="H9" s="24" t="s">
        <v>385</v>
      </c>
      <c r="I9" s="15" t="s">
        <v>361</v>
      </c>
      <c r="J9">
        <f t="shared" si="1"/>
        <v>46</v>
      </c>
      <c r="K9" s="20" t="s">
        <v>335</v>
      </c>
      <c r="L9">
        <f t="shared" si="0"/>
        <v>62</v>
      </c>
    </row>
    <row r="10" spans="1:12" ht="15">
      <c r="A10" s="3">
        <v>43845</v>
      </c>
      <c r="B10" s="10">
        <v>4384510</v>
      </c>
      <c r="C10" s="4" t="s">
        <v>16</v>
      </c>
      <c r="D10" s="4" t="s">
        <v>29</v>
      </c>
      <c r="E10" s="5">
        <v>5</v>
      </c>
      <c r="F10" s="17" t="s">
        <v>30</v>
      </c>
      <c r="G10" s="11"/>
      <c r="H10" s="24" t="s">
        <v>386</v>
      </c>
      <c r="I10" s="15" t="s">
        <v>367</v>
      </c>
      <c r="J10">
        <f t="shared" si="1"/>
        <v>45</v>
      </c>
      <c r="K10" s="20" t="s">
        <v>336</v>
      </c>
      <c r="L10">
        <f t="shared" si="0"/>
        <v>50</v>
      </c>
    </row>
    <row r="11" spans="1:12" ht="15">
      <c r="A11" s="3">
        <v>43846</v>
      </c>
      <c r="B11" s="10">
        <v>4384611</v>
      </c>
      <c r="C11" s="4" t="s">
        <v>24</v>
      </c>
      <c r="D11" s="4" t="s">
        <v>31</v>
      </c>
      <c r="E11" s="5">
        <v>3.5</v>
      </c>
      <c r="F11" s="17" t="s">
        <v>32</v>
      </c>
      <c r="G11" s="11"/>
      <c r="I11" s="15" t="s">
        <v>368</v>
      </c>
      <c r="J11">
        <f t="shared" si="1"/>
        <v>42</v>
      </c>
      <c r="K11" s="21"/>
    </row>
    <row r="12" spans="1:12" ht="15">
      <c r="A12" s="3">
        <v>43848</v>
      </c>
      <c r="B12" s="10">
        <v>4384812</v>
      </c>
      <c r="C12" s="4" t="s">
        <v>16</v>
      </c>
      <c r="D12" s="4" t="s">
        <v>29</v>
      </c>
      <c r="E12" s="5">
        <v>0</v>
      </c>
      <c r="F12" s="17" t="s">
        <v>33</v>
      </c>
      <c r="G12" s="11"/>
      <c r="H12" s="24" t="s">
        <v>387</v>
      </c>
      <c r="I12" s="15" t="s">
        <v>369</v>
      </c>
      <c r="J12">
        <f t="shared" si="1"/>
        <v>30</v>
      </c>
      <c r="K12" s="21"/>
    </row>
    <row r="13" spans="1:12" ht="15">
      <c r="A13" s="3">
        <v>43853</v>
      </c>
      <c r="B13" s="10">
        <v>4385313</v>
      </c>
      <c r="C13" s="4" t="s">
        <v>34</v>
      </c>
      <c r="D13" s="4" t="s">
        <v>35</v>
      </c>
      <c r="E13" s="5">
        <v>1.5</v>
      </c>
      <c r="F13" s="17" t="s">
        <v>33</v>
      </c>
      <c r="G13" s="11"/>
      <c r="H13" s="24" t="s">
        <v>388</v>
      </c>
      <c r="I13" s="15" t="s">
        <v>358</v>
      </c>
      <c r="J13">
        <f t="shared" si="1"/>
        <v>40</v>
      </c>
      <c r="K13" s="21"/>
    </row>
    <row r="14" spans="1:12" ht="15">
      <c r="A14" s="3">
        <v>43856</v>
      </c>
      <c r="B14" s="10">
        <v>4385614</v>
      </c>
      <c r="C14" s="4" t="s">
        <v>19</v>
      </c>
      <c r="D14" s="4" t="s">
        <v>36</v>
      </c>
      <c r="E14" s="5">
        <v>0</v>
      </c>
      <c r="F14" s="17" t="s">
        <v>37</v>
      </c>
      <c r="G14" s="11"/>
      <c r="I14" s="21"/>
      <c r="K14" s="21"/>
    </row>
    <row r="15" spans="1:12" ht="15">
      <c r="A15" s="3">
        <v>43857</v>
      </c>
      <c r="B15" s="10">
        <v>4385715</v>
      </c>
      <c r="C15" s="4" t="s">
        <v>38</v>
      </c>
      <c r="D15" s="4" t="s">
        <v>17</v>
      </c>
      <c r="E15" s="5">
        <v>0</v>
      </c>
      <c r="F15" s="17" t="s">
        <v>39</v>
      </c>
      <c r="G15" s="11"/>
      <c r="I15" s="22" t="s">
        <v>350</v>
      </c>
      <c r="J15">
        <f>SUM(J2:J13)</f>
        <v>514</v>
      </c>
      <c r="K15" s="20" t="s">
        <v>350</v>
      </c>
      <c r="L15">
        <f>SUM(L2:L11)</f>
        <v>514</v>
      </c>
    </row>
    <row r="16" spans="1:12" ht="15">
      <c r="A16" s="3">
        <v>43857</v>
      </c>
      <c r="B16" s="10">
        <v>4385716</v>
      </c>
      <c r="C16" s="4" t="s">
        <v>40</v>
      </c>
      <c r="D16" s="4" t="s">
        <v>31</v>
      </c>
      <c r="E16" s="5">
        <v>1.5</v>
      </c>
      <c r="F16" s="17" t="s">
        <v>41</v>
      </c>
      <c r="G16" s="11"/>
    </row>
    <row r="17" spans="1:23" ht="15">
      <c r="A17" s="3">
        <v>43857</v>
      </c>
      <c r="B17" s="10">
        <v>4385717</v>
      </c>
      <c r="C17" s="4" t="s">
        <v>40</v>
      </c>
      <c r="D17" s="4" t="s">
        <v>42</v>
      </c>
      <c r="E17" s="5">
        <v>0</v>
      </c>
      <c r="F17" s="17" t="s">
        <v>43</v>
      </c>
      <c r="G17" s="11"/>
      <c r="I17" s="12"/>
      <c r="K17" s="12"/>
    </row>
    <row r="18" spans="1:23" ht="15">
      <c r="A18" s="3">
        <v>43860</v>
      </c>
      <c r="B18" s="10">
        <v>4386018</v>
      </c>
      <c r="C18" s="4" t="s">
        <v>44</v>
      </c>
      <c r="D18" s="4" t="s">
        <v>35</v>
      </c>
      <c r="E18" s="5">
        <v>0</v>
      </c>
      <c r="F18" s="17" t="s">
        <v>45</v>
      </c>
      <c r="G18" s="11"/>
      <c r="I18" s="4"/>
      <c r="K18" s="13"/>
    </row>
    <row r="19" spans="1:23" ht="26.25">
      <c r="A19" s="3">
        <v>43860</v>
      </c>
      <c r="B19" s="10">
        <v>4386019</v>
      </c>
      <c r="C19" s="4" t="s">
        <v>16</v>
      </c>
      <c r="D19" s="4" t="s">
        <v>14</v>
      </c>
      <c r="E19" s="5">
        <v>1.5</v>
      </c>
      <c r="F19" s="17" t="s">
        <v>46</v>
      </c>
      <c r="G19" s="11"/>
      <c r="I19" s="31" t="s">
        <v>375</v>
      </c>
      <c r="J19" s="32" t="s">
        <v>359</v>
      </c>
      <c r="K19" s="33" t="s">
        <v>362</v>
      </c>
      <c r="L19" s="33" t="s">
        <v>360</v>
      </c>
      <c r="M19" s="33" t="s">
        <v>363</v>
      </c>
      <c r="N19" s="33" t="s">
        <v>364</v>
      </c>
      <c r="O19" s="33" t="s">
        <v>365</v>
      </c>
      <c r="P19" s="33" t="s">
        <v>366</v>
      </c>
      <c r="Q19" s="33" t="s">
        <v>361</v>
      </c>
      <c r="R19" s="33" t="s">
        <v>367</v>
      </c>
      <c r="S19" s="33" t="s">
        <v>368</v>
      </c>
      <c r="T19" s="33" t="s">
        <v>369</v>
      </c>
      <c r="U19" s="34" t="s">
        <v>358</v>
      </c>
      <c r="V19" s="15" t="s">
        <v>374</v>
      </c>
      <c r="W19" s="15" t="s">
        <v>370</v>
      </c>
    </row>
    <row r="20" spans="1:23" ht="15">
      <c r="A20" s="3">
        <v>43862</v>
      </c>
      <c r="B20" s="10">
        <v>4386220</v>
      </c>
      <c r="C20" s="4" t="s">
        <v>22</v>
      </c>
      <c r="D20" s="4" t="s">
        <v>31</v>
      </c>
      <c r="E20" s="5">
        <v>4</v>
      </c>
      <c r="F20" s="17" t="s">
        <v>47</v>
      </c>
      <c r="G20" s="11"/>
      <c r="I20" s="29" t="s">
        <v>14</v>
      </c>
      <c r="J20" s="25">
        <f t="shared" ref="J20:J28" si="2">COUNTIFS($C:$C,$I$2,$D:$D,K2)</f>
        <v>7</v>
      </c>
      <c r="K20" s="25">
        <f t="shared" ref="K20:K28" si="3">COUNTIFS($C:$C,$I$3,$D:$D,K2)</f>
        <v>7</v>
      </c>
      <c r="L20" s="25">
        <f t="shared" ref="L20:L28" si="4">COUNTIFS($C:$C,$I$4,$D:$D,K2)</f>
        <v>8</v>
      </c>
      <c r="M20" s="25">
        <f t="shared" ref="M20:M28" si="5">COUNTIFS($C:$C,$I$5,$D:$D,K2)</f>
        <v>9</v>
      </c>
      <c r="N20" s="25">
        <f t="shared" ref="N20:N28" si="6">COUNTIFS($C:$C,$I$6,$D:$D,K2)</f>
        <v>8</v>
      </c>
      <c r="O20" s="25">
        <f t="shared" ref="O20:O28" si="7">COUNTIFS($C:$C,$I$7,$D:$D,K2)</f>
        <v>0</v>
      </c>
      <c r="P20" s="25">
        <f t="shared" ref="P20:P28" si="8">COUNTIFS($C:$C,$I$8,$D:$D,K2)</f>
        <v>5</v>
      </c>
      <c r="Q20" s="25">
        <f t="shared" ref="Q20:Q28" si="9">COUNTIFS($C:$C,$I$9,$D:$D,K2)</f>
        <v>5</v>
      </c>
      <c r="R20" s="25">
        <f t="shared" ref="R20:R28" si="10">COUNTIFS($C:$C,$I$10,$D:$D,K2)</f>
        <v>6</v>
      </c>
      <c r="S20" s="25">
        <f t="shared" ref="S20:S28" si="11">COUNTIFS($C:$C,$I$11,$D:$D,K2)</f>
        <v>4</v>
      </c>
      <c r="T20" s="25">
        <f t="shared" ref="T20:T28" si="12">COUNTIFS($C:$C,$I$12,$D:$D,K2)</f>
        <v>4</v>
      </c>
      <c r="U20" s="26">
        <f t="shared" ref="U20:U28" si="13">COUNTIFS($C:$C,$I$13,$D:$D,K2)</f>
        <v>2</v>
      </c>
      <c r="V20">
        <f>SUMIF($D$2:$D$515,I20,$E$2:$E$515)</f>
        <v>44.5</v>
      </c>
      <c r="W20">
        <f>V20/(SUM(J20:U20))</f>
        <v>0.68461538461538463</v>
      </c>
    </row>
    <row r="21" spans="1:23" ht="15">
      <c r="A21" s="3">
        <v>43864</v>
      </c>
      <c r="B21" s="10">
        <v>4386421</v>
      </c>
      <c r="C21" s="4" t="s">
        <v>48</v>
      </c>
      <c r="D21" s="4" t="s">
        <v>25</v>
      </c>
      <c r="E21" s="5">
        <v>4</v>
      </c>
      <c r="F21" s="17" t="s">
        <v>49</v>
      </c>
      <c r="G21" s="11"/>
      <c r="I21" s="29" t="s">
        <v>333</v>
      </c>
      <c r="J21" s="25">
        <f t="shared" si="2"/>
        <v>9</v>
      </c>
      <c r="K21" s="25">
        <f t="shared" si="3"/>
        <v>2</v>
      </c>
      <c r="L21" s="25">
        <f t="shared" si="4"/>
        <v>3</v>
      </c>
      <c r="M21" s="25">
        <f t="shared" si="5"/>
        <v>2</v>
      </c>
      <c r="N21" s="25">
        <f t="shared" si="6"/>
        <v>2</v>
      </c>
      <c r="O21" s="25">
        <f t="shared" si="7"/>
        <v>3</v>
      </c>
      <c r="P21" s="25">
        <f t="shared" si="8"/>
        <v>5</v>
      </c>
      <c r="Q21" s="25">
        <f t="shared" si="9"/>
        <v>4</v>
      </c>
      <c r="R21" s="25">
        <f t="shared" si="10"/>
        <v>5</v>
      </c>
      <c r="S21" s="25">
        <f t="shared" si="11"/>
        <v>5</v>
      </c>
      <c r="T21" s="25">
        <f t="shared" si="12"/>
        <v>6</v>
      </c>
      <c r="U21" s="26">
        <f t="shared" si="13"/>
        <v>1</v>
      </c>
      <c r="V21">
        <f t="shared" ref="V21:V28" si="14">SUMIF($D$2:$D$515,I21,$E$2:$E$515)</f>
        <v>52.5</v>
      </c>
      <c r="W21">
        <f t="shared" ref="W21:W28" si="15">V21/(SUM(J21:U21))</f>
        <v>1.1170212765957446</v>
      </c>
    </row>
    <row r="22" spans="1:23" ht="15">
      <c r="A22" s="3">
        <v>43865</v>
      </c>
      <c r="B22" s="10">
        <v>4386522</v>
      </c>
      <c r="C22" s="4" t="s">
        <v>22</v>
      </c>
      <c r="D22" s="4" t="s">
        <v>20</v>
      </c>
      <c r="E22" s="5">
        <v>0</v>
      </c>
      <c r="F22" s="17" t="s">
        <v>50</v>
      </c>
      <c r="G22" s="11"/>
      <c r="I22" s="29" t="s">
        <v>17</v>
      </c>
      <c r="J22" s="25">
        <f t="shared" si="2"/>
        <v>4</v>
      </c>
      <c r="K22" s="25">
        <f t="shared" si="3"/>
        <v>8</v>
      </c>
      <c r="L22" s="25">
        <f t="shared" si="4"/>
        <v>5</v>
      </c>
      <c r="M22" s="25">
        <f t="shared" si="5"/>
        <v>4</v>
      </c>
      <c r="N22" s="25">
        <f t="shared" si="6"/>
        <v>6</v>
      </c>
      <c r="O22" s="25">
        <f t="shared" si="7"/>
        <v>7</v>
      </c>
      <c r="P22" s="25">
        <f t="shared" si="8"/>
        <v>5</v>
      </c>
      <c r="Q22" s="25">
        <f t="shared" si="9"/>
        <v>4</v>
      </c>
      <c r="R22" s="25">
        <f t="shared" si="10"/>
        <v>2</v>
      </c>
      <c r="S22" s="25">
        <f t="shared" si="11"/>
        <v>7</v>
      </c>
      <c r="T22" s="25">
        <f t="shared" si="12"/>
        <v>2</v>
      </c>
      <c r="U22" s="26">
        <f t="shared" si="13"/>
        <v>4</v>
      </c>
      <c r="V22">
        <f t="shared" si="14"/>
        <v>29</v>
      </c>
      <c r="W22">
        <f t="shared" si="15"/>
        <v>0.5</v>
      </c>
    </row>
    <row r="23" spans="1:23" ht="15">
      <c r="A23" s="3">
        <v>43870</v>
      </c>
      <c r="B23" s="10">
        <v>4387023</v>
      </c>
      <c r="C23" s="4" t="s">
        <v>19</v>
      </c>
      <c r="D23" s="4" t="s">
        <v>29</v>
      </c>
      <c r="E23" s="5">
        <v>1.5</v>
      </c>
      <c r="F23" s="17" t="s">
        <v>51</v>
      </c>
      <c r="G23" s="11"/>
      <c r="I23" s="29" t="s">
        <v>337</v>
      </c>
      <c r="J23" s="25">
        <f t="shared" si="2"/>
        <v>5</v>
      </c>
      <c r="K23" s="25">
        <f t="shared" si="3"/>
        <v>2</v>
      </c>
      <c r="L23" s="25">
        <f t="shared" si="4"/>
        <v>3</v>
      </c>
      <c r="M23" s="25">
        <f t="shared" si="5"/>
        <v>5</v>
      </c>
      <c r="N23" s="25">
        <f t="shared" si="6"/>
        <v>6</v>
      </c>
      <c r="O23" s="25">
        <f t="shared" si="7"/>
        <v>3</v>
      </c>
      <c r="P23" s="25">
        <f t="shared" si="8"/>
        <v>6</v>
      </c>
      <c r="Q23" s="25">
        <f t="shared" si="9"/>
        <v>6</v>
      </c>
      <c r="R23" s="25">
        <f t="shared" si="10"/>
        <v>5</v>
      </c>
      <c r="S23" s="25">
        <f t="shared" si="11"/>
        <v>8</v>
      </c>
      <c r="T23" s="25">
        <f t="shared" si="12"/>
        <v>2</v>
      </c>
      <c r="U23" s="26">
        <f t="shared" si="13"/>
        <v>4</v>
      </c>
      <c r="V23">
        <f t="shared" si="14"/>
        <v>66.5</v>
      </c>
      <c r="W23">
        <f t="shared" si="15"/>
        <v>1.209090909090909</v>
      </c>
    </row>
    <row r="24" spans="1:23" ht="15">
      <c r="A24" s="3">
        <v>43870</v>
      </c>
      <c r="B24" s="10">
        <v>4387024</v>
      </c>
      <c r="C24" s="4" t="s">
        <v>372</v>
      </c>
      <c r="D24" s="4" t="s">
        <v>31</v>
      </c>
      <c r="E24" s="5">
        <v>2.5</v>
      </c>
      <c r="F24" s="17" t="s">
        <v>52</v>
      </c>
      <c r="G24" s="11"/>
      <c r="I24" s="29" t="s">
        <v>25</v>
      </c>
      <c r="J24" s="25">
        <f t="shared" si="2"/>
        <v>1</v>
      </c>
      <c r="K24" s="25">
        <f t="shared" si="3"/>
        <v>6</v>
      </c>
      <c r="L24" s="25">
        <f t="shared" si="4"/>
        <v>5</v>
      </c>
      <c r="M24" s="25">
        <f t="shared" si="5"/>
        <v>7</v>
      </c>
      <c r="N24" s="25">
        <f t="shared" si="6"/>
        <v>5</v>
      </c>
      <c r="O24" s="25">
        <f t="shared" si="7"/>
        <v>7</v>
      </c>
      <c r="P24" s="25">
        <f t="shared" si="8"/>
        <v>6</v>
      </c>
      <c r="Q24" s="25">
        <f t="shared" si="9"/>
        <v>7</v>
      </c>
      <c r="R24" s="25">
        <f t="shared" si="10"/>
        <v>4</v>
      </c>
      <c r="S24" s="25">
        <f t="shared" si="11"/>
        <v>6</v>
      </c>
      <c r="T24" s="25">
        <f t="shared" si="12"/>
        <v>3</v>
      </c>
      <c r="U24" s="26">
        <f t="shared" si="13"/>
        <v>6</v>
      </c>
      <c r="V24">
        <f t="shared" si="14"/>
        <v>34.5</v>
      </c>
      <c r="W24">
        <f t="shared" si="15"/>
        <v>0.54761904761904767</v>
      </c>
    </row>
    <row r="25" spans="1:23" ht="15">
      <c r="A25" s="3">
        <v>43871</v>
      </c>
      <c r="B25" s="10">
        <v>4387125</v>
      </c>
      <c r="C25" s="4" t="s">
        <v>53</v>
      </c>
      <c r="D25" s="4" t="s">
        <v>20</v>
      </c>
      <c r="E25" s="5">
        <v>0</v>
      </c>
      <c r="F25" s="17" t="s">
        <v>54</v>
      </c>
      <c r="G25" s="11"/>
      <c r="I25" s="29" t="s">
        <v>334</v>
      </c>
      <c r="J25" s="25">
        <f t="shared" si="2"/>
        <v>4</v>
      </c>
      <c r="K25" s="25">
        <f t="shared" si="3"/>
        <v>6</v>
      </c>
      <c r="L25" s="25">
        <f t="shared" si="4"/>
        <v>4</v>
      </c>
      <c r="M25" s="25">
        <f t="shared" si="5"/>
        <v>3</v>
      </c>
      <c r="N25" s="25">
        <f t="shared" si="6"/>
        <v>7</v>
      </c>
      <c r="O25" s="25">
        <f t="shared" si="7"/>
        <v>4</v>
      </c>
      <c r="P25" s="25">
        <f t="shared" si="8"/>
        <v>3</v>
      </c>
      <c r="Q25" s="25">
        <f t="shared" si="9"/>
        <v>3</v>
      </c>
      <c r="R25" s="25">
        <f t="shared" si="10"/>
        <v>7</v>
      </c>
      <c r="S25" s="25">
        <f t="shared" si="11"/>
        <v>4</v>
      </c>
      <c r="T25" s="25">
        <f t="shared" si="12"/>
        <v>3</v>
      </c>
      <c r="U25" s="26">
        <f t="shared" si="13"/>
        <v>7</v>
      </c>
      <c r="V25">
        <f t="shared" si="14"/>
        <v>43.5</v>
      </c>
      <c r="W25">
        <f t="shared" si="15"/>
        <v>0.79090909090909089</v>
      </c>
    </row>
    <row r="26" spans="1:23" ht="15">
      <c r="A26" s="3">
        <v>43871</v>
      </c>
      <c r="B26" s="10">
        <v>4387126</v>
      </c>
      <c r="C26" s="4" t="s">
        <v>27</v>
      </c>
      <c r="D26" s="4" t="s">
        <v>36</v>
      </c>
      <c r="E26" s="5">
        <v>0</v>
      </c>
      <c r="F26" s="17" t="s">
        <v>55</v>
      </c>
      <c r="G26" s="11"/>
      <c r="I26" s="29" t="s">
        <v>20</v>
      </c>
      <c r="J26" s="25">
        <f t="shared" si="2"/>
        <v>2</v>
      </c>
      <c r="K26" s="25">
        <f t="shared" si="3"/>
        <v>4</v>
      </c>
      <c r="L26" s="25">
        <f t="shared" si="4"/>
        <v>9</v>
      </c>
      <c r="M26" s="25">
        <f t="shared" si="5"/>
        <v>2</v>
      </c>
      <c r="N26" s="25">
        <f t="shared" si="6"/>
        <v>7</v>
      </c>
      <c r="O26" s="25">
        <f t="shared" si="7"/>
        <v>4</v>
      </c>
      <c r="P26" s="25">
        <f t="shared" si="8"/>
        <v>6</v>
      </c>
      <c r="Q26" s="25">
        <f t="shared" si="9"/>
        <v>9</v>
      </c>
      <c r="R26" s="25">
        <f t="shared" si="10"/>
        <v>5</v>
      </c>
      <c r="S26" s="25">
        <f t="shared" si="11"/>
        <v>1</v>
      </c>
      <c r="T26" s="25">
        <f t="shared" si="12"/>
        <v>4</v>
      </c>
      <c r="U26" s="26">
        <f t="shared" si="13"/>
        <v>6</v>
      </c>
      <c r="V26">
        <f t="shared" si="14"/>
        <v>33</v>
      </c>
      <c r="W26">
        <f t="shared" si="15"/>
        <v>0.55932203389830504</v>
      </c>
    </row>
    <row r="27" spans="1:23" ht="15">
      <c r="A27" s="3">
        <v>43872</v>
      </c>
      <c r="B27" s="10">
        <v>4387227</v>
      </c>
      <c r="C27" s="4" t="s">
        <v>34</v>
      </c>
      <c r="D27" s="4" t="s">
        <v>14</v>
      </c>
      <c r="E27" s="5">
        <v>0</v>
      </c>
      <c r="F27" s="17" t="s">
        <v>56</v>
      </c>
      <c r="G27" s="11"/>
      <c r="I27" s="29" t="s">
        <v>335</v>
      </c>
      <c r="J27" s="25">
        <f t="shared" si="2"/>
        <v>5</v>
      </c>
      <c r="K27" s="25">
        <f t="shared" si="3"/>
        <v>4</v>
      </c>
      <c r="L27" s="25">
        <f t="shared" si="4"/>
        <v>9</v>
      </c>
      <c r="M27" s="25">
        <f t="shared" si="5"/>
        <v>5</v>
      </c>
      <c r="N27" s="25">
        <f t="shared" si="6"/>
        <v>5</v>
      </c>
      <c r="O27" s="25">
        <f t="shared" si="7"/>
        <v>5</v>
      </c>
      <c r="P27" s="25">
        <f t="shared" si="8"/>
        <v>6</v>
      </c>
      <c r="Q27" s="25">
        <f t="shared" si="9"/>
        <v>3</v>
      </c>
      <c r="R27" s="25">
        <f t="shared" si="10"/>
        <v>5</v>
      </c>
      <c r="S27" s="25">
        <f t="shared" si="11"/>
        <v>5</v>
      </c>
      <c r="T27" s="25">
        <f t="shared" si="12"/>
        <v>4</v>
      </c>
      <c r="U27" s="26">
        <f t="shared" si="13"/>
        <v>6</v>
      </c>
      <c r="V27">
        <f t="shared" si="14"/>
        <v>33.5</v>
      </c>
      <c r="W27">
        <f t="shared" si="15"/>
        <v>0.54032258064516125</v>
      </c>
    </row>
    <row r="28" spans="1:23" ht="15">
      <c r="A28" s="3">
        <v>43873</v>
      </c>
      <c r="B28" s="10">
        <v>4387328</v>
      </c>
      <c r="C28" s="4" t="s">
        <v>22</v>
      </c>
      <c r="D28" s="4" t="s">
        <v>14</v>
      </c>
      <c r="E28" s="5">
        <v>0</v>
      </c>
      <c r="F28" s="17">
        <v>4639</v>
      </c>
      <c r="G28" s="11"/>
      <c r="I28" s="30" t="s">
        <v>336</v>
      </c>
      <c r="J28" s="27">
        <f t="shared" si="2"/>
        <v>2</v>
      </c>
      <c r="K28" s="27">
        <f t="shared" si="3"/>
        <v>5</v>
      </c>
      <c r="L28" s="27">
        <f t="shared" si="4"/>
        <v>5</v>
      </c>
      <c r="M28" s="27">
        <f t="shared" si="5"/>
        <v>3</v>
      </c>
      <c r="N28" s="27">
        <f t="shared" si="6"/>
        <v>3</v>
      </c>
      <c r="O28" s="27">
        <f t="shared" si="7"/>
        <v>6</v>
      </c>
      <c r="P28" s="27">
        <f t="shared" si="8"/>
        <v>7</v>
      </c>
      <c r="Q28" s="27">
        <f t="shared" si="9"/>
        <v>5</v>
      </c>
      <c r="R28" s="27">
        <f t="shared" si="10"/>
        <v>6</v>
      </c>
      <c r="S28" s="27">
        <f t="shared" si="11"/>
        <v>2</v>
      </c>
      <c r="T28" s="27">
        <f t="shared" si="12"/>
        <v>2</v>
      </c>
      <c r="U28" s="28">
        <f t="shared" si="13"/>
        <v>4</v>
      </c>
      <c r="V28">
        <f t="shared" si="14"/>
        <v>41.5</v>
      </c>
      <c r="W28">
        <f t="shared" si="15"/>
        <v>0.83</v>
      </c>
    </row>
    <row r="29" spans="1:23" ht="15">
      <c r="A29" s="3">
        <v>43874</v>
      </c>
      <c r="B29" s="10">
        <v>4387429</v>
      </c>
      <c r="C29" s="4" t="s">
        <v>48</v>
      </c>
      <c r="D29" s="4" t="s">
        <v>29</v>
      </c>
      <c r="E29" s="5">
        <v>1.5</v>
      </c>
      <c r="F29" s="17" t="s">
        <v>57</v>
      </c>
      <c r="G29" s="11"/>
      <c r="I29" s="4" t="s">
        <v>373</v>
      </c>
      <c r="J29" s="4">
        <f>SUMIF($C$2:$C$515,J19,$E$2:$E$515)</f>
        <v>41</v>
      </c>
      <c r="K29" s="4">
        <f t="shared" ref="K29:U29" si="16">SUMIF($C$2:$C$515,K19,$E$2:$E$515)</f>
        <v>29</v>
      </c>
      <c r="L29" s="4">
        <f t="shared" si="16"/>
        <v>49</v>
      </c>
      <c r="M29" s="4">
        <f t="shared" si="16"/>
        <v>27</v>
      </c>
      <c r="N29" s="4">
        <f t="shared" si="16"/>
        <v>35.5</v>
      </c>
      <c r="O29" s="4">
        <f t="shared" si="16"/>
        <v>21</v>
      </c>
      <c r="P29" s="4">
        <f t="shared" si="16"/>
        <v>30</v>
      </c>
      <c r="Q29" s="4">
        <f t="shared" si="16"/>
        <v>22</v>
      </c>
      <c r="R29" s="4">
        <f t="shared" si="16"/>
        <v>26</v>
      </c>
      <c r="S29" s="4">
        <f t="shared" si="16"/>
        <v>36.5</v>
      </c>
      <c r="T29" s="4">
        <f t="shared" si="16"/>
        <v>27</v>
      </c>
      <c r="U29" s="4">
        <f t="shared" si="16"/>
        <v>34.5</v>
      </c>
    </row>
    <row r="30" spans="1:23" ht="15">
      <c r="A30" s="3">
        <v>43874</v>
      </c>
      <c r="B30" s="10">
        <v>4387430</v>
      </c>
      <c r="C30" s="4" t="s">
        <v>40</v>
      </c>
      <c r="D30" s="4" t="s">
        <v>35</v>
      </c>
      <c r="E30" s="5">
        <v>0</v>
      </c>
      <c r="F30" s="17" t="s">
        <v>58</v>
      </c>
      <c r="G30" s="11"/>
      <c r="I30" s="4" t="s">
        <v>371</v>
      </c>
      <c r="J30" s="4">
        <f>J29/SUM(J20:J28)</f>
        <v>1.0512820512820513</v>
      </c>
      <c r="K30" s="4">
        <f t="shared" ref="K30:U30" si="17">K29/SUM(K20:K28)</f>
        <v>0.65909090909090906</v>
      </c>
      <c r="L30" s="4">
        <f t="shared" si="17"/>
        <v>0.96078431372549022</v>
      </c>
      <c r="M30" s="4">
        <f t="shared" si="17"/>
        <v>0.67500000000000004</v>
      </c>
      <c r="N30" s="4">
        <f t="shared" si="17"/>
        <v>0.72448979591836737</v>
      </c>
      <c r="O30" s="4">
        <f t="shared" si="17"/>
        <v>0.53846153846153844</v>
      </c>
      <c r="P30" s="4">
        <f t="shared" si="17"/>
        <v>0.61224489795918369</v>
      </c>
      <c r="Q30" s="4">
        <f t="shared" si="17"/>
        <v>0.47826086956521741</v>
      </c>
      <c r="R30" s="4">
        <f t="shared" si="17"/>
        <v>0.57777777777777772</v>
      </c>
      <c r="S30" s="4">
        <f t="shared" si="17"/>
        <v>0.86904761904761907</v>
      </c>
      <c r="T30" s="4">
        <f t="shared" si="17"/>
        <v>0.9</v>
      </c>
      <c r="U30" s="4">
        <f t="shared" si="17"/>
        <v>0.86250000000000004</v>
      </c>
    </row>
    <row r="31" spans="1:23" ht="15">
      <c r="A31" s="3">
        <v>43875</v>
      </c>
      <c r="B31" s="10">
        <v>4387531</v>
      </c>
      <c r="C31" s="4" t="s">
        <v>40</v>
      </c>
      <c r="D31" s="4" t="s">
        <v>20</v>
      </c>
      <c r="E31" s="5">
        <v>0</v>
      </c>
      <c r="F31" s="17" t="s">
        <v>59</v>
      </c>
      <c r="G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3" ht="15">
      <c r="A32" s="3">
        <v>43877</v>
      </c>
      <c r="B32" s="10">
        <v>4387732</v>
      </c>
      <c r="C32" s="4" t="s">
        <v>27</v>
      </c>
      <c r="D32" s="4" t="s">
        <v>29</v>
      </c>
      <c r="E32" s="5">
        <v>2.5</v>
      </c>
      <c r="F32" s="17">
        <v>4563</v>
      </c>
      <c r="G32" s="11"/>
    </row>
    <row r="33" spans="1:7" ht="15">
      <c r="A33" s="3">
        <v>43878</v>
      </c>
      <c r="B33" s="10">
        <v>4387833</v>
      </c>
      <c r="C33" s="4" t="s">
        <v>34</v>
      </c>
      <c r="D33" s="4" t="s">
        <v>25</v>
      </c>
      <c r="E33" s="5">
        <v>0</v>
      </c>
      <c r="F33" s="17" t="s">
        <v>60</v>
      </c>
      <c r="G33" s="11"/>
    </row>
    <row r="34" spans="1:7" ht="15">
      <c r="A34" s="3">
        <v>43880</v>
      </c>
      <c r="B34" s="10">
        <v>4388034</v>
      </c>
      <c r="C34" s="4" t="s">
        <v>40</v>
      </c>
      <c r="D34" s="4" t="s">
        <v>35</v>
      </c>
      <c r="E34" s="5">
        <v>0</v>
      </c>
      <c r="F34" s="17" t="s">
        <v>61</v>
      </c>
      <c r="G34" s="11"/>
    </row>
    <row r="35" spans="1:7" ht="15">
      <c r="A35" s="3">
        <v>43881</v>
      </c>
      <c r="B35" s="10">
        <v>4388135</v>
      </c>
      <c r="C35" s="4" t="s">
        <v>27</v>
      </c>
      <c r="D35" s="4" t="s">
        <v>14</v>
      </c>
      <c r="E35" s="5">
        <v>0</v>
      </c>
      <c r="F35" s="17" t="s">
        <v>62</v>
      </c>
      <c r="G35" s="11"/>
    </row>
    <row r="36" spans="1:7" ht="15">
      <c r="A36" s="3">
        <v>43883</v>
      </c>
      <c r="B36" s="10">
        <v>4388336</v>
      </c>
      <c r="C36" s="4" t="s">
        <v>27</v>
      </c>
      <c r="D36" s="4" t="s">
        <v>42</v>
      </c>
      <c r="E36" s="5">
        <v>0</v>
      </c>
      <c r="F36" s="17" t="s">
        <v>63</v>
      </c>
      <c r="G36" s="11"/>
    </row>
    <row r="37" spans="1:7" ht="15">
      <c r="A37" s="3">
        <v>43888</v>
      </c>
      <c r="B37" s="10">
        <v>4388837</v>
      </c>
      <c r="C37" s="4" t="s">
        <v>53</v>
      </c>
      <c r="D37" s="4" t="s">
        <v>14</v>
      </c>
      <c r="E37" s="5">
        <v>1.5</v>
      </c>
      <c r="F37" s="17" t="s">
        <v>64</v>
      </c>
      <c r="G37" s="11"/>
    </row>
    <row r="38" spans="1:7" ht="15">
      <c r="A38" s="3">
        <v>43889</v>
      </c>
      <c r="B38" s="10">
        <v>4388938</v>
      </c>
      <c r="C38" s="4" t="s">
        <v>13</v>
      </c>
      <c r="D38" s="4" t="s">
        <v>42</v>
      </c>
      <c r="E38" s="5">
        <v>4.5</v>
      </c>
      <c r="F38" s="17" t="s">
        <v>65</v>
      </c>
      <c r="G38" s="11"/>
    </row>
    <row r="39" spans="1:7" ht="15">
      <c r="A39" s="3">
        <v>43891</v>
      </c>
      <c r="B39" s="10">
        <v>4389139</v>
      </c>
      <c r="C39" s="4" t="s">
        <v>16</v>
      </c>
      <c r="D39" s="4" t="s">
        <v>25</v>
      </c>
      <c r="E39" s="5">
        <v>4.5</v>
      </c>
      <c r="F39" s="17" t="s">
        <v>66</v>
      </c>
      <c r="G39" s="11"/>
    </row>
    <row r="40" spans="1:7" ht="15">
      <c r="A40" s="3">
        <v>43893</v>
      </c>
      <c r="B40" s="10">
        <v>4389340</v>
      </c>
      <c r="C40" s="4" t="s">
        <v>53</v>
      </c>
      <c r="D40" s="4" t="s">
        <v>14</v>
      </c>
      <c r="E40" s="5">
        <v>5</v>
      </c>
      <c r="F40" s="17" t="s">
        <v>67</v>
      </c>
      <c r="G40" s="11"/>
    </row>
    <row r="41" spans="1:7" ht="15">
      <c r="A41" s="3">
        <v>43893</v>
      </c>
      <c r="B41" s="10">
        <v>4389341</v>
      </c>
      <c r="C41" s="4" t="s">
        <v>13</v>
      </c>
      <c r="D41" s="4" t="s">
        <v>25</v>
      </c>
      <c r="E41" s="5">
        <v>0</v>
      </c>
      <c r="F41" s="17" t="s">
        <v>68</v>
      </c>
      <c r="G41" s="11"/>
    </row>
    <row r="42" spans="1:7" ht="15">
      <c r="A42" s="3">
        <v>43896</v>
      </c>
      <c r="B42" s="10">
        <v>4389642</v>
      </c>
      <c r="C42" s="4" t="s">
        <v>22</v>
      </c>
      <c r="D42" s="4" t="s">
        <v>25</v>
      </c>
      <c r="E42" s="5">
        <v>3</v>
      </c>
      <c r="F42" s="17" t="s">
        <v>69</v>
      </c>
      <c r="G42" s="11"/>
    </row>
    <row r="43" spans="1:7" ht="15">
      <c r="A43" s="3">
        <v>43896</v>
      </c>
      <c r="B43" s="10">
        <v>4389643</v>
      </c>
      <c r="C43" s="4" t="s">
        <v>19</v>
      </c>
      <c r="D43" s="4" t="s">
        <v>35</v>
      </c>
      <c r="E43" s="5">
        <v>0</v>
      </c>
      <c r="F43" s="17" t="s">
        <v>70</v>
      </c>
      <c r="G43" s="11"/>
    </row>
    <row r="44" spans="1:7" ht="15">
      <c r="A44" s="3">
        <v>43897</v>
      </c>
      <c r="B44" s="10">
        <v>4389744</v>
      </c>
      <c r="C44" s="4" t="s">
        <v>16</v>
      </c>
      <c r="D44" s="4" t="s">
        <v>31</v>
      </c>
      <c r="E44" s="5">
        <v>0</v>
      </c>
      <c r="F44" s="17" t="s">
        <v>71</v>
      </c>
      <c r="G44" s="11"/>
    </row>
    <row r="45" spans="1:7" ht="15">
      <c r="A45" s="3">
        <v>43901</v>
      </c>
      <c r="B45" s="10">
        <v>4390145</v>
      </c>
      <c r="C45" s="4" t="s">
        <v>40</v>
      </c>
      <c r="D45" s="4" t="s">
        <v>42</v>
      </c>
      <c r="E45" s="5">
        <v>5</v>
      </c>
      <c r="F45" s="17" t="s">
        <v>72</v>
      </c>
      <c r="G45" s="11"/>
    </row>
    <row r="46" spans="1:7" ht="15">
      <c r="A46" s="3">
        <v>43902</v>
      </c>
      <c r="B46" s="10">
        <v>4390246</v>
      </c>
      <c r="C46" s="4" t="s">
        <v>22</v>
      </c>
      <c r="D46" s="4" t="s">
        <v>14</v>
      </c>
      <c r="E46" s="5">
        <v>0</v>
      </c>
      <c r="F46" s="17" t="s">
        <v>73</v>
      </c>
      <c r="G46" s="11"/>
    </row>
    <row r="47" spans="1:7" ht="15">
      <c r="A47" s="3">
        <v>43907</v>
      </c>
      <c r="B47" s="10">
        <v>4390747</v>
      </c>
      <c r="C47" s="4" t="s">
        <v>27</v>
      </c>
      <c r="D47" s="4" t="s">
        <v>36</v>
      </c>
      <c r="E47" s="5">
        <v>0</v>
      </c>
      <c r="F47" s="17" t="s">
        <v>74</v>
      </c>
      <c r="G47" s="11"/>
    </row>
    <row r="48" spans="1:7" ht="15">
      <c r="A48" s="3">
        <v>43910</v>
      </c>
      <c r="B48" s="10">
        <v>4391048</v>
      </c>
      <c r="C48" s="4" t="s">
        <v>13</v>
      </c>
      <c r="D48" s="4" t="s">
        <v>25</v>
      </c>
      <c r="E48" s="5">
        <v>0</v>
      </c>
      <c r="F48" s="17" t="s">
        <v>75</v>
      </c>
      <c r="G48" s="11"/>
    </row>
    <row r="49" spans="1:7" ht="15">
      <c r="A49" s="3">
        <v>43911</v>
      </c>
      <c r="B49" s="10">
        <v>4391149</v>
      </c>
      <c r="C49" s="4" t="s">
        <v>19</v>
      </c>
      <c r="D49" s="4" t="s">
        <v>35</v>
      </c>
      <c r="E49" s="5">
        <v>0</v>
      </c>
      <c r="F49" s="17" t="s">
        <v>76</v>
      </c>
      <c r="G49" s="11"/>
    </row>
    <row r="50" spans="1:7" ht="15">
      <c r="A50" s="3">
        <v>43913</v>
      </c>
      <c r="B50" s="10">
        <v>4391350</v>
      </c>
      <c r="C50" s="4" t="s">
        <v>16</v>
      </c>
      <c r="D50" s="4" t="s">
        <v>31</v>
      </c>
      <c r="E50" s="5">
        <v>0</v>
      </c>
      <c r="F50" s="17" t="s">
        <v>77</v>
      </c>
      <c r="G50" s="11"/>
    </row>
    <row r="51" spans="1:7" ht="15">
      <c r="A51" s="3">
        <v>43924</v>
      </c>
      <c r="B51" s="10">
        <v>4392451</v>
      </c>
      <c r="C51" s="4" t="s">
        <v>53</v>
      </c>
      <c r="D51" s="4" t="s">
        <v>17</v>
      </c>
      <c r="E51" s="5">
        <v>0</v>
      </c>
      <c r="F51" s="17" t="s">
        <v>78</v>
      </c>
      <c r="G51" s="11"/>
    </row>
    <row r="52" spans="1:7" ht="15">
      <c r="A52" s="3">
        <v>43925</v>
      </c>
      <c r="B52" s="10">
        <v>4392552</v>
      </c>
      <c r="C52" s="4" t="s">
        <v>16</v>
      </c>
      <c r="D52" s="4" t="s">
        <v>42</v>
      </c>
      <c r="E52" s="5">
        <v>0</v>
      </c>
      <c r="F52" s="17" t="s">
        <v>79</v>
      </c>
      <c r="G52" s="11"/>
    </row>
    <row r="53" spans="1:7" ht="15">
      <c r="A53" s="3">
        <v>43925</v>
      </c>
      <c r="B53" s="10">
        <v>4392553</v>
      </c>
      <c r="C53" s="4" t="s">
        <v>48</v>
      </c>
      <c r="D53" s="4" t="s">
        <v>36</v>
      </c>
      <c r="E53" s="5">
        <v>2</v>
      </c>
      <c r="F53" s="17" t="s">
        <v>80</v>
      </c>
      <c r="G53" s="11"/>
    </row>
    <row r="54" spans="1:7" ht="15">
      <c r="A54" s="3">
        <v>43925</v>
      </c>
      <c r="B54" s="10">
        <v>4392554</v>
      </c>
      <c r="C54" s="4" t="s">
        <v>38</v>
      </c>
      <c r="D54" s="4" t="s">
        <v>35</v>
      </c>
      <c r="E54" s="5">
        <v>0</v>
      </c>
      <c r="F54" s="17">
        <v>4150</v>
      </c>
      <c r="G54" s="11"/>
    </row>
    <row r="55" spans="1:7" ht="15">
      <c r="A55" s="3">
        <v>43927</v>
      </c>
      <c r="B55" s="10">
        <v>4392755</v>
      </c>
      <c r="C55" s="4" t="s">
        <v>44</v>
      </c>
      <c r="D55" s="4" t="s">
        <v>25</v>
      </c>
      <c r="E55" s="5">
        <v>0</v>
      </c>
      <c r="F55" s="17">
        <v>4149</v>
      </c>
      <c r="G55" s="11"/>
    </row>
    <row r="56" spans="1:7" ht="15">
      <c r="A56" s="3">
        <v>43928</v>
      </c>
      <c r="B56" s="10">
        <v>4392856</v>
      </c>
      <c r="C56" s="4" t="s">
        <v>40</v>
      </c>
      <c r="D56" s="4" t="s">
        <v>35</v>
      </c>
      <c r="E56" s="5">
        <v>0.5</v>
      </c>
      <c r="F56" s="17">
        <v>4145</v>
      </c>
      <c r="G56" s="11"/>
    </row>
    <row r="57" spans="1:7" ht="15">
      <c r="A57" s="3">
        <v>43933</v>
      </c>
      <c r="B57" s="10">
        <v>4393357</v>
      </c>
      <c r="C57" s="4" t="s">
        <v>38</v>
      </c>
      <c r="D57" s="4" t="s">
        <v>42</v>
      </c>
      <c r="E57" s="5">
        <v>0</v>
      </c>
      <c r="F57" s="17">
        <v>4130</v>
      </c>
      <c r="G57" s="11"/>
    </row>
    <row r="58" spans="1:7" ht="15">
      <c r="A58" s="3">
        <v>43934</v>
      </c>
      <c r="B58" s="10">
        <v>4393458</v>
      </c>
      <c r="C58" s="4" t="s">
        <v>40</v>
      </c>
      <c r="D58" s="4" t="s">
        <v>36</v>
      </c>
      <c r="E58" s="5">
        <v>0</v>
      </c>
      <c r="F58" s="17" t="s">
        <v>81</v>
      </c>
      <c r="G58" s="11"/>
    </row>
    <row r="59" spans="1:7" ht="15">
      <c r="A59" s="3">
        <v>43934</v>
      </c>
      <c r="B59" s="10">
        <v>4393459</v>
      </c>
      <c r="C59" s="4" t="s">
        <v>27</v>
      </c>
      <c r="D59" s="4" t="s">
        <v>20</v>
      </c>
      <c r="E59" s="5">
        <v>0</v>
      </c>
      <c r="F59" s="17" t="s">
        <v>82</v>
      </c>
      <c r="G59" s="11"/>
    </row>
    <row r="60" spans="1:7" ht="15">
      <c r="A60" s="3">
        <v>43935</v>
      </c>
      <c r="B60" s="10">
        <v>4393560</v>
      </c>
      <c r="C60" s="4" t="s">
        <v>27</v>
      </c>
      <c r="D60" s="4" t="s">
        <v>29</v>
      </c>
      <c r="E60" s="5">
        <v>0</v>
      </c>
      <c r="F60" s="17" t="s">
        <v>83</v>
      </c>
      <c r="G60" s="11"/>
    </row>
    <row r="61" spans="1:7" ht="15">
      <c r="A61" s="3">
        <v>43935</v>
      </c>
      <c r="B61" s="10">
        <v>4393561</v>
      </c>
      <c r="C61" s="4" t="s">
        <v>24</v>
      </c>
      <c r="D61" s="4" t="s">
        <v>20</v>
      </c>
      <c r="E61" s="5">
        <v>4</v>
      </c>
      <c r="F61" s="17" t="s">
        <v>84</v>
      </c>
      <c r="G61" s="11"/>
    </row>
    <row r="62" spans="1:7" ht="15">
      <c r="A62" s="3">
        <v>43936</v>
      </c>
      <c r="B62" s="10">
        <v>4393662</v>
      </c>
      <c r="C62" s="4" t="s">
        <v>48</v>
      </c>
      <c r="D62" s="4" t="s">
        <v>31</v>
      </c>
      <c r="E62" s="5">
        <v>1</v>
      </c>
      <c r="F62" s="17" t="s">
        <v>85</v>
      </c>
      <c r="G62" s="11"/>
    </row>
    <row r="63" spans="1:7" ht="15">
      <c r="A63" s="3">
        <v>43937</v>
      </c>
      <c r="B63" s="10">
        <v>4393763</v>
      </c>
      <c r="C63" s="4" t="s">
        <v>19</v>
      </c>
      <c r="D63" s="4" t="s">
        <v>20</v>
      </c>
      <c r="E63" s="5">
        <v>1</v>
      </c>
      <c r="F63" s="17" t="s">
        <v>86</v>
      </c>
      <c r="G63" s="11"/>
    </row>
    <row r="64" spans="1:7" ht="15">
      <c r="A64" s="3">
        <v>43938</v>
      </c>
      <c r="B64" s="10">
        <v>4393864</v>
      </c>
      <c r="C64" s="4" t="s">
        <v>44</v>
      </c>
      <c r="D64" s="4" t="s">
        <v>36</v>
      </c>
      <c r="E64" s="5">
        <v>0</v>
      </c>
      <c r="F64" s="17" t="s">
        <v>87</v>
      </c>
      <c r="G64" s="11"/>
    </row>
    <row r="65" spans="1:7" ht="15">
      <c r="A65" s="3">
        <v>43939</v>
      </c>
      <c r="B65" s="10">
        <v>4393965</v>
      </c>
      <c r="C65" s="4" t="s">
        <v>27</v>
      </c>
      <c r="D65" s="4" t="s">
        <v>17</v>
      </c>
      <c r="E65" s="5">
        <v>0</v>
      </c>
      <c r="F65" s="17" t="s">
        <v>88</v>
      </c>
      <c r="G65" s="11"/>
    </row>
    <row r="66" spans="1:7" ht="15">
      <c r="A66" s="3">
        <v>43942</v>
      </c>
      <c r="B66" s="10">
        <v>4394266</v>
      </c>
      <c r="C66" s="4" t="s">
        <v>34</v>
      </c>
      <c r="D66" s="4" t="s">
        <v>14</v>
      </c>
      <c r="E66" s="5">
        <v>0</v>
      </c>
      <c r="F66" s="17" t="s">
        <v>89</v>
      </c>
      <c r="G66" s="11"/>
    </row>
    <row r="67" spans="1:7" ht="15">
      <c r="A67" s="3">
        <v>43942</v>
      </c>
      <c r="B67" s="10">
        <v>4394267</v>
      </c>
      <c r="C67" s="4" t="s">
        <v>53</v>
      </c>
      <c r="D67" s="4" t="s">
        <v>14</v>
      </c>
      <c r="E67" s="5">
        <v>3</v>
      </c>
      <c r="F67" s="17" t="s">
        <v>90</v>
      </c>
      <c r="G67" s="11"/>
    </row>
    <row r="68" spans="1:7" ht="15">
      <c r="A68" s="3">
        <v>43943</v>
      </c>
      <c r="B68" s="10">
        <v>4394368</v>
      </c>
      <c r="C68" s="4" t="s">
        <v>16</v>
      </c>
      <c r="D68" s="4" t="s">
        <v>31</v>
      </c>
      <c r="E68" s="5">
        <v>0</v>
      </c>
      <c r="F68" s="17" t="s">
        <v>90</v>
      </c>
      <c r="G68" s="11"/>
    </row>
    <row r="69" spans="1:7" ht="15">
      <c r="A69" s="3">
        <v>43943</v>
      </c>
      <c r="B69" s="10">
        <v>4394369</v>
      </c>
      <c r="C69" s="4" t="s">
        <v>13</v>
      </c>
      <c r="D69" s="4" t="s">
        <v>35</v>
      </c>
      <c r="E69" s="5">
        <v>3.5</v>
      </c>
      <c r="F69" s="17">
        <v>3824</v>
      </c>
      <c r="G69" s="11"/>
    </row>
    <row r="70" spans="1:7" ht="15">
      <c r="A70" s="3">
        <v>43945</v>
      </c>
      <c r="B70" s="10">
        <v>4394570</v>
      </c>
      <c r="C70" s="4" t="s">
        <v>38</v>
      </c>
      <c r="D70" s="4" t="s">
        <v>14</v>
      </c>
      <c r="E70" s="5">
        <v>2.5</v>
      </c>
      <c r="F70" s="17" t="s">
        <v>91</v>
      </c>
      <c r="G70" s="11"/>
    </row>
    <row r="71" spans="1:7" ht="15">
      <c r="A71" s="3">
        <v>43946</v>
      </c>
      <c r="B71" s="10">
        <v>4394671</v>
      </c>
      <c r="C71" s="4" t="s">
        <v>27</v>
      </c>
      <c r="D71" s="4" t="s">
        <v>42</v>
      </c>
      <c r="E71" s="5">
        <v>4.5</v>
      </c>
      <c r="F71" s="17" t="s">
        <v>92</v>
      </c>
      <c r="G71" s="11"/>
    </row>
    <row r="72" spans="1:7" ht="15">
      <c r="A72" s="3">
        <v>43948</v>
      </c>
      <c r="B72" s="10">
        <v>4394872</v>
      </c>
      <c r="C72" s="4" t="s">
        <v>19</v>
      </c>
      <c r="D72" s="4" t="s">
        <v>25</v>
      </c>
      <c r="E72" s="5">
        <v>2.5</v>
      </c>
      <c r="F72" s="17" t="s">
        <v>93</v>
      </c>
      <c r="G72" s="11"/>
    </row>
    <row r="73" spans="1:7" ht="15">
      <c r="A73" s="3">
        <v>43953</v>
      </c>
      <c r="B73" s="10">
        <v>4395373</v>
      </c>
      <c r="C73" s="4" t="s">
        <v>40</v>
      </c>
      <c r="D73" s="4" t="s">
        <v>42</v>
      </c>
      <c r="E73" s="5">
        <v>3.5</v>
      </c>
      <c r="F73" s="17" t="s">
        <v>94</v>
      </c>
      <c r="G73" s="11"/>
    </row>
    <row r="74" spans="1:7" ht="15">
      <c r="A74" s="3">
        <v>43955</v>
      </c>
      <c r="B74" s="10">
        <v>4395574</v>
      </c>
      <c r="C74" s="4" t="s">
        <v>27</v>
      </c>
      <c r="D74" s="4" t="s">
        <v>20</v>
      </c>
      <c r="E74" s="5">
        <v>0</v>
      </c>
      <c r="F74" s="17" t="s">
        <v>95</v>
      </c>
      <c r="G74" s="11"/>
    </row>
    <row r="75" spans="1:7" ht="15">
      <c r="A75" s="3">
        <v>43956</v>
      </c>
      <c r="B75" s="10">
        <v>4395675</v>
      </c>
      <c r="C75" s="4" t="s">
        <v>44</v>
      </c>
      <c r="D75" s="4" t="s">
        <v>29</v>
      </c>
      <c r="E75" s="5">
        <v>5</v>
      </c>
      <c r="F75" s="17" t="s">
        <v>96</v>
      </c>
      <c r="G75" s="11"/>
    </row>
    <row r="76" spans="1:7" ht="15">
      <c r="A76" s="3">
        <v>43958</v>
      </c>
      <c r="B76" s="10">
        <v>4395876</v>
      </c>
      <c r="C76" s="4" t="s">
        <v>27</v>
      </c>
      <c r="D76" s="4" t="s">
        <v>36</v>
      </c>
      <c r="E76" s="5">
        <v>4</v>
      </c>
      <c r="F76" s="17" t="s">
        <v>97</v>
      </c>
      <c r="G76" s="11"/>
    </row>
    <row r="77" spans="1:7" ht="15">
      <c r="A77" s="3">
        <v>43959</v>
      </c>
      <c r="B77" s="10">
        <v>4395977</v>
      </c>
      <c r="C77" s="4" t="s">
        <v>24</v>
      </c>
      <c r="D77" s="4" t="s">
        <v>31</v>
      </c>
      <c r="E77" s="5">
        <v>1</v>
      </c>
      <c r="F77" s="17" t="s">
        <v>98</v>
      </c>
      <c r="G77" s="11"/>
    </row>
    <row r="78" spans="1:7" ht="15">
      <c r="A78" s="3">
        <v>43959</v>
      </c>
      <c r="B78" s="10">
        <v>4395978</v>
      </c>
      <c r="C78" s="4" t="s">
        <v>38</v>
      </c>
      <c r="D78" s="4" t="s">
        <v>29</v>
      </c>
      <c r="E78" s="5">
        <v>4.5</v>
      </c>
      <c r="F78" s="17" t="s">
        <v>99</v>
      </c>
      <c r="G78" s="11"/>
    </row>
    <row r="79" spans="1:7" ht="15">
      <c r="A79" s="3">
        <v>43960</v>
      </c>
      <c r="B79" s="10">
        <v>4396079</v>
      </c>
      <c r="C79" s="4" t="s">
        <v>34</v>
      </c>
      <c r="D79" s="4" t="s">
        <v>42</v>
      </c>
      <c r="E79" s="5">
        <v>1</v>
      </c>
      <c r="F79" s="17">
        <v>3582</v>
      </c>
      <c r="G79" s="11"/>
    </row>
    <row r="80" spans="1:7" ht="15">
      <c r="A80" s="3">
        <v>43961</v>
      </c>
      <c r="B80" s="10">
        <v>4396180</v>
      </c>
      <c r="C80" s="4" t="s">
        <v>48</v>
      </c>
      <c r="D80" s="4" t="s">
        <v>35</v>
      </c>
      <c r="E80" s="5">
        <v>2</v>
      </c>
      <c r="F80" s="17" t="s">
        <v>100</v>
      </c>
      <c r="G80" s="11"/>
    </row>
    <row r="81" spans="1:7" ht="15">
      <c r="A81" s="3">
        <v>43961</v>
      </c>
      <c r="B81" s="10">
        <v>4396181</v>
      </c>
      <c r="C81" s="4" t="s">
        <v>53</v>
      </c>
      <c r="D81" s="4" t="s">
        <v>42</v>
      </c>
      <c r="E81" s="5">
        <v>4</v>
      </c>
      <c r="F81" s="17">
        <v>3498</v>
      </c>
      <c r="G81" s="11"/>
    </row>
    <row r="82" spans="1:7" ht="15">
      <c r="A82" s="3">
        <v>43962</v>
      </c>
      <c r="B82" s="10">
        <v>4396282</v>
      </c>
      <c r="C82" s="4" t="s">
        <v>48</v>
      </c>
      <c r="D82" s="4" t="s">
        <v>35</v>
      </c>
      <c r="E82" s="5">
        <v>2.5</v>
      </c>
      <c r="F82" s="17" t="s">
        <v>101</v>
      </c>
      <c r="G82" s="11"/>
    </row>
    <row r="83" spans="1:7" ht="15">
      <c r="A83" s="3">
        <v>43964</v>
      </c>
      <c r="B83" s="10">
        <v>4396483</v>
      </c>
      <c r="C83" s="4" t="s">
        <v>22</v>
      </c>
      <c r="D83" s="4" t="s">
        <v>17</v>
      </c>
      <c r="E83" s="5">
        <v>0</v>
      </c>
      <c r="F83" s="17" t="s">
        <v>102</v>
      </c>
      <c r="G83" s="11"/>
    </row>
    <row r="84" spans="1:7" ht="15">
      <c r="A84" s="3">
        <v>43964</v>
      </c>
      <c r="B84" s="10">
        <v>4396484</v>
      </c>
      <c r="C84" s="4" t="s">
        <v>16</v>
      </c>
      <c r="D84" s="4" t="s">
        <v>31</v>
      </c>
      <c r="E84" s="5">
        <v>3</v>
      </c>
      <c r="F84" s="17" t="s">
        <v>103</v>
      </c>
      <c r="G84" s="11"/>
    </row>
    <row r="85" spans="1:7" ht="15">
      <c r="A85" s="3">
        <v>43968</v>
      </c>
      <c r="B85" s="10">
        <v>4396885</v>
      </c>
      <c r="C85" s="4" t="s">
        <v>34</v>
      </c>
      <c r="D85" s="4" t="s">
        <v>36</v>
      </c>
      <c r="E85" s="5">
        <v>0</v>
      </c>
      <c r="F85" s="17">
        <v>3419</v>
      </c>
      <c r="G85" s="11"/>
    </row>
    <row r="86" spans="1:7" ht="15">
      <c r="A86" s="3">
        <v>43968</v>
      </c>
      <c r="B86" s="10">
        <v>4396886</v>
      </c>
      <c r="C86" s="4" t="s">
        <v>40</v>
      </c>
      <c r="D86" s="4" t="s">
        <v>14</v>
      </c>
      <c r="E86" s="5">
        <v>4.5</v>
      </c>
      <c r="F86" s="17" t="s">
        <v>104</v>
      </c>
      <c r="G86" s="11"/>
    </row>
    <row r="87" spans="1:7" ht="15">
      <c r="A87" s="3">
        <v>43970</v>
      </c>
      <c r="B87" s="10">
        <v>4397087</v>
      </c>
      <c r="C87" s="4" t="s">
        <v>34</v>
      </c>
      <c r="D87" s="4" t="s">
        <v>42</v>
      </c>
      <c r="E87" s="5">
        <v>0</v>
      </c>
      <c r="F87" s="17" t="s">
        <v>105</v>
      </c>
      <c r="G87" s="11"/>
    </row>
    <row r="88" spans="1:7" ht="15">
      <c r="A88" s="3">
        <v>43972</v>
      </c>
      <c r="B88" s="10">
        <v>4397288</v>
      </c>
      <c r="C88" s="4" t="s">
        <v>53</v>
      </c>
      <c r="D88" s="4" t="s">
        <v>29</v>
      </c>
      <c r="E88" s="5">
        <v>0</v>
      </c>
      <c r="F88" s="17" t="s">
        <v>106</v>
      </c>
      <c r="G88" s="11"/>
    </row>
    <row r="89" spans="1:7" ht="15">
      <c r="A89" s="3">
        <v>43973</v>
      </c>
      <c r="B89" s="10">
        <v>4397389</v>
      </c>
      <c r="C89" s="4" t="s">
        <v>27</v>
      </c>
      <c r="D89" s="4" t="s">
        <v>35</v>
      </c>
      <c r="E89" s="5">
        <v>0</v>
      </c>
      <c r="F89" s="17">
        <v>3379</v>
      </c>
      <c r="G89" s="11"/>
    </row>
    <row r="90" spans="1:7" ht="15">
      <c r="A90" s="3">
        <v>43974</v>
      </c>
      <c r="B90" s="10">
        <v>4397490</v>
      </c>
      <c r="C90" s="4" t="s">
        <v>13</v>
      </c>
      <c r="D90" s="4" t="s">
        <v>35</v>
      </c>
      <c r="E90" s="5">
        <v>3.5</v>
      </c>
      <c r="F90" s="17" t="s">
        <v>107</v>
      </c>
      <c r="G90" s="11"/>
    </row>
    <row r="91" spans="1:7" ht="15">
      <c r="A91" s="3">
        <v>43976</v>
      </c>
      <c r="B91" s="10">
        <v>4397691</v>
      </c>
      <c r="C91" s="4" t="s">
        <v>40</v>
      </c>
      <c r="D91" s="4" t="s">
        <v>36</v>
      </c>
      <c r="E91" s="5">
        <v>0.5</v>
      </c>
      <c r="F91" s="17" t="s">
        <v>108</v>
      </c>
      <c r="G91" s="11"/>
    </row>
    <row r="92" spans="1:7" ht="15">
      <c r="A92" s="3">
        <v>43977</v>
      </c>
      <c r="B92" s="10">
        <v>4397792</v>
      </c>
      <c r="C92" s="4" t="s">
        <v>24</v>
      </c>
      <c r="D92" s="4" t="s">
        <v>42</v>
      </c>
      <c r="E92" s="5">
        <v>0</v>
      </c>
      <c r="F92" s="17" t="s">
        <v>109</v>
      </c>
      <c r="G92" s="11"/>
    </row>
    <row r="93" spans="1:7" ht="15">
      <c r="A93" s="3">
        <v>43977</v>
      </c>
      <c r="B93" s="10">
        <v>4397793</v>
      </c>
      <c r="C93" s="4" t="s">
        <v>34</v>
      </c>
      <c r="D93" s="4" t="s">
        <v>31</v>
      </c>
      <c r="E93" s="5">
        <v>4.5</v>
      </c>
      <c r="F93" s="17" t="s">
        <v>110</v>
      </c>
      <c r="G93" s="11"/>
    </row>
    <row r="94" spans="1:7" ht="15">
      <c r="A94" s="3">
        <v>43980</v>
      </c>
      <c r="B94" s="10">
        <v>4398094</v>
      </c>
      <c r="C94" s="4" t="s">
        <v>53</v>
      </c>
      <c r="D94" s="4" t="s">
        <v>42</v>
      </c>
      <c r="E94" s="5">
        <v>0</v>
      </c>
      <c r="F94" s="17" t="s">
        <v>111</v>
      </c>
      <c r="G94" s="11"/>
    </row>
    <row r="95" spans="1:7" ht="15">
      <c r="A95" s="3">
        <v>43982</v>
      </c>
      <c r="B95" s="10">
        <v>4398295</v>
      </c>
      <c r="C95" s="4" t="s">
        <v>38</v>
      </c>
      <c r="D95" s="4" t="s">
        <v>35</v>
      </c>
      <c r="E95" s="5">
        <v>0</v>
      </c>
      <c r="F95" s="17" t="s">
        <v>112</v>
      </c>
      <c r="G95" s="11"/>
    </row>
    <row r="96" spans="1:7" ht="15">
      <c r="A96" s="3">
        <v>43982</v>
      </c>
      <c r="B96" s="10">
        <v>4398296</v>
      </c>
      <c r="C96" s="4" t="s">
        <v>44</v>
      </c>
      <c r="D96" s="4" t="s">
        <v>29</v>
      </c>
      <c r="E96" s="5">
        <v>1</v>
      </c>
      <c r="F96" s="17" t="s">
        <v>113</v>
      </c>
      <c r="G96" s="11"/>
    </row>
    <row r="97" spans="1:7" ht="15">
      <c r="A97" s="3">
        <v>43989</v>
      </c>
      <c r="B97" s="10">
        <v>4398497</v>
      </c>
      <c r="C97" s="4" t="s">
        <v>22</v>
      </c>
      <c r="D97" s="4" t="s">
        <v>29</v>
      </c>
      <c r="E97" s="5">
        <v>0</v>
      </c>
      <c r="F97" s="17" t="s">
        <v>114</v>
      </c>
      <c r="G97" s="11"/>
    </row>
    <row r="98" spans="1:7" ht="15">
      <c r="A98" s="3">
        <v>43992</v>
      </c>
      <c r="B98" s="10">
        <v>4398998</v>
      </c>
      <c r="C98" s="4" t="s">
        <v>16</v>
      </c>
      <c r="D98" s="4" t="s">
        <v>35</v>
      </c>
      <c r="E98" s="5">
        <v>0</v>
      </c>
      <c r="F98" s="17" t="s">
        <v>115</v>
      </c>
      <c r="G98" s="11"/>
    </row>
    <row r="99" spans="1:7" ht="15">
      <c r="A99" s="3">
        <v>43993</v>
      </c>
      <c r="B99" s="10">
        <v>4399299</v>
      </c>
      <c r="C99" s="4" t="s">
        <v>24</v>
      </c>
      <c r="D99" s="4" t="s">
        <v>14</v>
      </c>
      <c r="E99" s="5">
        <v>2</v>
      </c>
      <c r="F99" s="17" t="s">
        <v>116</v>
      </c>
      <c r="G99" s="11"/>
    </row>
    <row r="100" spans="1:7" ht="15">
      <c r="A100" s="3">
        <v>43994</v>
      </c>
      <c r="B100" s="10">
        <v>43993100</v>
      </c>
      <c r="C100" s="4" t="s">
        <v>34</v>
      </c>
      <c r="D100" s="4" t="s">
        <v>42</v>
      </c>
      <c r="E100" s="5">
        <v>4.5</v>
      </c>
      <c r="F100" s="17" t="s">
        <v>117</v>
      </c>
      <c r="G100" s="11"/>
    </row>
    <row r="101" spans="1:7" ht="15">
      <c r="A101" s="3">
        <v>43997</v>
      </c>
      <c r="B101" s="10">
        <v>43994101</v>
      </c>
      <c r="C101" s="4" t="s">
        <v>16</v>
      </c>
      <c r="D101" s="4" t="s">
        <v>35</v>
      </c>
      <c r="E101" s="5">
        <v>4.5</v>
      </c>
      <c r="F101" s="17" t="s">
        <v>118</v>
      </c>
      <c r="G101" s="11"/>
    </row>
    <row r="102" spans="1:7" ht="15">
      <c r="A102" s="3">
        <v>43997</v>
      </c>
      <c r="B102" s="10">
        <v>43997102</v>
      </c>
      <c r="C102" s="4" t="s">
        <v>27</v>
      </c>
      <c r="D102" s="4" t="s">
        <v>25</v>
      </c>
      <c r="E102" s="5">
        <v>3.5</v>
      </c>
      <c r="F102" s="17">
        <v>3134</v>
      </c>
      <c r="G102" s="11"/>
    </row>
    <row r="103" spans="1:7" ht="15">
      <c r="A103" s="3">
        <v>43998</v>
      </c>
      <c r="B103" s="10">
        <v>43997103</v>
      </c>
      <c r="C103" s="4" t="s">
        <v>19</v>
      </c>
      <c r="D103" s="4" t="s">
        <v>29</v>
      </c>
      <c r="E103" s="5">
        <v>0</v>
      </c>
      <c r="F103" s="17" t="s">
        <v>119</v>
      </c>
      <c r="G103" s="11"/>
    </row>
    <row r="104" spans="1:7" ht="15">
      <c r="A104" s="3">
        <v>43998</v>
      </c>
      <c r="B104" s="10">
        <v>43998104</v>
      </c>
      <c r="C104" s="4" t="s">
        <v>16</v>
      </c>
      <c r="D104" s="4" t="s">
        <v>14</v>
      </c>
      <c r="E104" s="5">
        <v>2</v>
      </c>
      <c r="F104" s="17" t="s">
        <v>120</v>
      </c>
      <c r="G104" s="11"/>
    </row>
    <row r="105" spans="1:7" ht="15">
      <c r="A105" s="3">
        <v>44001</v>
      </c>
      <c r="B105" s="10">
        <v>44001105</v>
      </c>
      <c r="C105" s="4" t="s">
        <v>44</v>
      </c>
      <c r="D105" s="4" t="s">
        <v>17</v>
      </c>
      <c r="E105" s="5">
        <v>0</v>
      </c>
      <c r="F105" s="17" t="s">
        <v>121</v>
      </c>
      <c r="G105" s="11"/>
    </row>
    <row r="106" spans="1:7" ht="15">
      <c r="A106" s="3">
        <v>44005</v>
      </c>
      <c r="B106" s="10">
        <v>44005106</v>
      </c>
      <c r="C106" s="4" t="s">
        <v>13</v>
      </c>
      <c r="D106" s="4" t="s">
        <v>17</v>
      </c>
      <c r="E106" s="5">
        <v>4.5</v>
      </c>
      <c r="F106" s="17" t="s">
        <v>122</v>
      </c>
      <c r="G106" s="11"/>
    </row>
    <row r="107" spans="1:7" ht="15">
      <c r="A107" s="3">
        <v>44008</v>
      </c>
      <c r="B107" s="10">
        <v>44008107</v>
      </c>
      <c r="C107" s="4" t="s">
        <v>24</v>
      </c>
      <c r="D107" s="4" t="s">
        <v>29</v>
      </c>
      <c r="E107" s="5">
        <v>3</v>
      </c>
      <c r="F107" s="17" t="s">
        <v>123</v>
      </c>
      <c r="G107" s="11"/>
    </row>
    <row r="108" spans="1:7" ht="15">
      <c r="A108" s="3">
        <v>44009</v>
      </c>
      <c r="B108" s="10">
        <v>44009108</v>
      </c>
      <c r="C108" s="4" t="s">
        <v>44</v>
      </c>
      <c r="D108" s="4" t="s">
        <v>14</v>
      </c>
      <c r="E108" s="5">
        <v>1</v>
      </c>
      <c r="F108" s="17" t="s">
        <v>124</v>
      </c>
      <c r="G108" s="11"/>
    </row>
    <row r="109" spans="1:7" ht="15">
      <c r="A109" s="3">
        <v>44010</v>
      </c>
      <c r="B109" s="10">
        <v>44010109</v>
      </c>
      <c r="C109" s="4" t="s">
        <v>13</v>
      </c>
      <c r="D109" s="4" t="s">
        <v>17</v>
      </c>
      <c r="E109" s="5">
        <v>4</v>
      </c>
      <c r="F109" s="17" t="s">
        <v>125</v>
      </c>
      <c r="G109" s="11"/>
    </row>
    <row r="110" spans="1:7" ht="15">
      <c r="A110" s="3">
        <v>44012</v>
      </c>
      <c r="B110" s="10">
        <v>44012110</v>
      </c>
      <c r="C110" s="4" t="s">
        <v>22</v>
      </c>
      <c r="D110" s="4" t="s">
        <v>17</v>
      </c>
      <c r="E110" s="5">
        <v>0</v>
      </c>
      <c r="F110" s="17" t="s">
        <v>126</v>
      </c>
      <c r="G110" s="11"/>
    </row>
    <row r="111" spans="1:7" ht="15">
      <c r="A111" s="3">
        <v>44012</v>
      </c>
      <c r="B111" s="10">
        <v>44012111</v>
      </c>
      <c r="C111" s="4" t="s">
        <v>27</v>
      </c>
      <c r="D111" s="4" t="s">
        <v>35</v>
      </c>
      <c r="E111" s="5">
        <v>0.5</v>
      </c>
      <c r="F111" s="17" t="s">
        <v>127</v>
      </c>
      <c r="G111" s="11"/>
    </row>
    <row r="112" spans="1:7" ht="15">
      <c r="A112" s="3">
        <v>44013</v>
      </c>
      <c r="B112" s="10">
        <v>44013112</v>
      </c>
      <c r="C112" s="4" t="s">
        <v>48</v>
      </c>
      <c r="D112" s="4" t="s">
        <v>17</v>
      </c>
      <c r="E112" s="5">
        <v>3</v>
      </c>
      <c r="F112" s="17" t="s">
        <v>128</v>
      </c>
      <c r="G112" s="11"/>
    </row>
    <row r="113" spans="1:7" ht="15">
      <c r="A113" s="3">
        <v>44018</v>
      </c>
      <c r="B113" s="10">
        <v>44018113</v>
      </c>
      <c r="C113" s="4" t="s">
        <v>44</v>
      </c>
      <c r="D113" s="4" t="s">
        <v>35</v>
      </c>
      <c r="E113" s="5">
        <v>0</v>
      </c>
      <c r="F113" s="17" t="s">
        <v>129</v>
      </c>
      <c r="G113" s="11"/>
    </row>
    <row r="114" spans="1:7" ht="15">
      <c r="A114" s="3">
        <v>44018</v>
      </c>
      <c r="B114" s="10">
        <v>44018114</v>
      </c>
      <c r="C114" s="4" t="s">
        <v>19</v>
      </c>
      <c r="D114" s="4" t="s">
        <v>36</v>
      </c>
      <c r="E114" s="5">
        <v>0</v>
      </c>
      <c r="F114" s="17">
        <v>2795</v>
      </c>
      <c r="G114" s="11"/>
    </row>
    <row r="115" spans="1:7" ht="15">
      <c r="A115" s="3">
        <v>44019</v>
      </c>
      <c r="B115" s="10">
        <v>44019115</v>
      </c>
      <c r="C115" s="4" t="s">
        <v>34</v>
      </c>
      <c r="D115" s="4" t="s">
        <v>17</v>
      </c>
      <c r="E115" s="5">
        <v>0</v>
      </c>
      <c r="F115" s="17">
        <v>2793</v>
      </c>
      <c r="G115" s="11"/>
    </row>
    <row r="116" spans="1:7" ht="15">
      <c r="A116" s="3">
        <v>44022</v>
      </c>
      <c r="B116" s="10">
        <v>44022116</v>
      </c>
      <c r="C116" s="4" t="s">
        <v>27</v>
      </c>
      <c r="D116" s="4" t="s">
        <v>35</v>
      </c>
      <c r="E116" s="5">
        <v>2.5</v>
      </c>
      <c r="F116" s="17" t="s">
        <v>130</v>
      </c>
      <c r="G116" s="11"/>
    </row>
    <row r="117" spans="1:7" ht="15">
      <c r="A117" s="3">
        <v>44023</v>
      </c>
      <c r="B117" s="10">
        <v>44023117</v>
      </c>
      <c r="C117" s="4" t="s">
        <v>40</v>
      </c>
      <c r="D117" s="4" t="s">
        <v>42</v>
      </c>
      <c r="E117" s="5">
        <v>2</v>
      </c>
      <c r="F117" s="17" t="s">
        <v>131</v>
      </c>
      <c r="G117" s="11"/>
    </row>
    <row r="118" spans="1:7" ht="15">
      <c r="A118" s="3">
        <v>44024</v>
      </c>
      <c r="B118" s="10">
        <v>44024118</v>
      </c>
      <c r="C118" s="4" t="s">
        <v>53</v>
      </c>
      <c r="D118" s="4" t="s">
        <v>25</v>
      </c>
      <c r="E118" s="5">
        <v>0</v>
      </c>
      <c r="F118" s="17">
        <v>2764</v>
      </c>
      <c r="G118" s="11"/>
    </row>
    <row r="119" spans="1:7" ht="15">
      <c r="A119" s="3">
        <v>44024</v>
      </c>
      <c r="B119" s="10">
        <v>44024119</v>
      </c>
      <c r="C119" s="4" t="s">
        <v>27</v>
      </c>
      <c r="D119" s="4" t="s">
        <v>36</v>
      </c>
      <c r="E119" s="5">
        <v>4</v>
      </c>
      <c r="F119" s="17" t="s">
        <v>132</v>
      </c>
      <c r="G119" s="11"/>
    </row>
    <row r="120" spans="1:7" ht="15">
      <c r="A120" s="3">
        <v>44025</v>
      </c>
      <c r="B120" s="10">
        <v>44025120</v>
      </c>
      <c r="C120" s="4" t="s">
        <v>27</v>
      </c>
      <c r="D120" s="4" t="s">
        <v>42</v>
      </c>
      <c r="E120" s="5">
        <v>0</v>
      </c>
      <c r="F120" s="17" t="s">
        <v>133</v>
      </c>
      <c r="G120" s="11"/>
    </row>
    <row r="121" spans="1:7" ht="15">
      <c r="A121" s="3">
        <v>44026</v>
      </c>
      <c r="B121" s="10">
        <v>44026121</v>
      </c>
      <c r="C121" s="4" t="s">
        <v>19</v>
      </c>
      <c r="D121" s="4" t="s">
        <v>14</v>
      </c>
      <c r="E121" s="5">
        <v>4.5</v>
      </c>
      <c r="F121" s="17" t="s">
        <v>134</v>
      </c>
      <c r="G121" s="11"/>
    </row>
    <row r="122" spans="1:7" ht="15">
      <c r="A122" s="3">
        <v>44028</v>
      </c>
      <c r="B122" s="10">
        <v>44028122</v>
      </c>
      <c r="C122" s="4" t="s">
        <v>44</v>
      </c>
      <c r="D122" s="4" t="s">
        <v>17</v>
      </c>
      <c r="E122" s="5">
        <v>3</v>
      </c>
      <c r="F122" s="17" t="s">
        <v>135</v>
      </c>
      <c r="G122" s="11"/>
    </row>
    <row r="123" spans="1:7" ht="15">
      <c r="A123" s="3">
        <v>44030</v>
      </c>
      <c r="B123" s="10">
        <v>44030123</v>
      </c>
      <c r="C123" s="4" t="s">
        <v>40</v>
      </c>
      <c r="D123" s="4" t="s">
        <v>42</v>
      </c>
      <c r="E123" s="5">
        <v>4</v>
      </c>
      <c r="F123" s="17" t="s">
        <v>136</v>
      </c>
      <c r="G123" s="11"/>
    </row>
    <row r="124" spans="1:7" ht="15">
      <c r="A124" s="3">
        <v>44031</v>
      </c>
      <c r="B124" s="10">
        <v>44031124</v>
      </c>
      <c r="C124" s="4" t="s">
        <v>19</v>
      </c>
      <c r="D124" s="4" t="s">
        <v>36</v>
      </c>
      <c r="E124" s="5">
        <v>0</v>
      </c>
      <c r="F124" s="17" t="s">
        <v>137</v>
      </c>
      <c r="G124" s="11"/>
    </row>
    <row r="125" spans="1:7" ht="15">
      <c r="A125" s="3">
        <v>44034</v>
      </c>
      <c r="B125" s="10">
        <v>44034125</v>
      </c>
      <c r="C125" s="4" t="s">
        <v>19</v>
      </c>
      <c r="D125" s="4" t="s">
        <v>31</v>
      </c>
      <c r="E125" s="5">
        <v>2</v>
      </c>
      <c r="F125" s="17" t="s">
        <v>138</v>
      </c>
      <c r="G125" s="11"/>
    </row>
    <row r="126" spans="1:7" ht="15">
      <c r="A126" s="3">
        <v>44038</v>
      </c>
      <c r="B126" s="10">
        <v>44038126</v>
      </c>
      <c r="C126" s="4" t="s">
        <v>13</v>
      </c>
      <c r="D126" s="4" t="s">
        <v>14</v>
      </c>
      <c r="E126" s="5">
        <v>0</v>
      </c>
      <c r="F126" s="17" t="s">
        <v>139</v>
      </c>
      <c r="G126" s="11"/>
    </row>
    <row r="127" spans="1:7" ht="15">
      <c r="A127" s="3">
        <v>44039</v>
      </c>
      <c r="B127" s="10">
        <v>44039127</v>
      </c>
      <c r="C127" s="4" t="s">
        <v>16</v>
      </c>
      <c r="D127" s="4" t="s">
        <v>14</v>
      </c>
      <c r="E127" s="5">
        <v>5</v>
      </c>
      <c r="F127" s="17" t="s">
        <v>140</v>
      </c>
      <c r="G127" s="11"/>
    </row>
    <row r="128" spans="1:7" ht="15">
      <c r="A128" s="3">
        <v>44040</v>
      </c>
      <c r="B128" s="10">
        <v>44040128</v>
      </c>
      <c r="C128" s="4" t="s">
        <v>34</v>
      </c>
      <c r="D128" s="4" t="s">
        <v>25</v>
      </c>
      <c r="E128" s="5">
        <v>2</v>
      </c>
      <c r="F128" s="17" t="s">
        <v>141</v>
      </c>
      <c r="G128" s="11"/>
    </row>
    <row r="129" spans="1:7" ht="15">
      <c r="A129" s="3">
        <v>44040</v>
      </c>
      <c r="B129" s="10">
        <v>44040129</v>
      </c>
      <c r="C129" s="4" t="s">
        <v>44</v>
      </c>
      <c r="D129" s="4" t="s">
        <v>31</v>
      </c>
      <c r="E129" s="5">
        <v>4.5</v>
      </c>
      <c r="F129" s="17" t="s">
        <v>142</v>
      </c>
      <c r="G129" s="11"/>
    </row>
    <row r="130" spans="1:7" ht="15">
      <c r="A130" s="3">
        <v>44042</v>
      </c>
      <c r="B130" s="10">
        <v>44042130</v>
      </c>
      <c r="C130" s="4" t="s">
        <v>34</v>
      </c>
      <c r="D130" s="4" t="s">
        <v>35</v>
      </c>
      <c r="E130" s="5">
        <v>0</v>
      </c>
      <c r="F130" s="17" t="s">
        <v>143</v>
      </c>
      <c r="G130" s="11"/>
    </row>
    <row r="131" spans="1:7" ht="15">
      <c r="A131" s="3">
        <v>44042</v>
      </c>
      <c r="B131" s="10">
        <v>44042131</v>
      </c>
      <c r="C131" s="4" t="s">
        <v>19</v>
      </c>
      <c r="D131" s="4" t="s">
        <v>31</v>
      </c>
      <c r="E131" s="5">
        <v>0</v>
      </c>
      <c r="F131" s="17" t="s">
        <v>144</v>
      </c>
      <c r="G131" s="11"/>
    </row>
    <row r="132" spans="1:7" ht="15">
      <c r="A132" s="3">
        <v>44044</v>
      </c>
      <c r="B132" s="10">
        <v>44044132</v>
      </c>
      <c r="C132" s="4" t="s">
        <v>38</v>
      </c>
      <c r="D132" s="4" t="s">
        <v>20</v>
      </c>
      <c r="E132" s="5">
        <v>0</v>
      </c>
      <c r="F132" s="17" t="s">
        <v>145</v>
      </c>
      <c r="G132" s="11"/>
    </row>
    <row r="133" spans="1:7" ht="15">
      <c r="A133" s="3">
        <v>44046</v>
      </c>
      <c r="B133" s="10">
        <v>44046133</v>
      </c>
      <c r="C133" s="4" t="s">
        <v>19</v>
      </c>
      <c r="D133" s="4" t="s">
        <v>42</v>
      </c>
      <c r="E133" s="5">
        <v>5</v>
      </c>
      <c r="F133" s="17" t="s">
        <v>146</v>
      </c>
      <c r="G133" s="11"/>
    </row>
    <row r="134" spans="1:7" ht="15">
      <c r="A134" s="3">
        <v>44047</v>
      </c>
      <c r="B134" s="10">
        <v>44047134</v>
      </c>
      <c r="C134" s="4" t="s">
        <v>48</v>
      </c>
      <c r="D134" s="4" t="s">
        <v>42</v>
      </c>
      <c r="E134" s="5">
        <v>0</v>
      </c>
      <c r="F134" s="17" t="s">
        <v>147</v>
      </c>
      <c r="G134" s="11"/>
    </row>
    <row r="135" spans="1:7" ht="15">
      <c r="A135" s="3">
        <v>44050</v>
      </c>
      <c r="B135" s="10">
        <v>44050135</v>
      </c>
      <c r="C135" s="4" t="s">
        <v>27</v>
      </c>
      <c r="D135" s="4" t="s">
        <v>31</v>
      </c>
      <c r="E135" s="5">
        <v>0.5</v>
      </c>
      <c r="F135" s="17" t="s">
        <v>148</v>
      </c>
      <c r="G135" s="11"/>
    </row>
    <row r="136" spans="1:7" ht="15">
      <c r="A136" s="3">
        <v>44052</v>
      </c>
      <c r="B136" s="10">
        <v>44052136</v>
      </c>
      <c r="C136" s="4" t="s">
        <v>40</v>
      </c>
      <c r="D136" s="4" t="s">
        <v>42</v>
      </c>
      <c r="E136" s="5">
        <v>5</v>
      </c>
      <c r="F136" s="17" t="s">
        <v>148</v>
      </c>
      <c r="G136" s="11"/>
    </row>
    <row r="137" spans="1:7" ht="15">
      <c r="A137" s="3">
        <v>44052</v>
      </c>
      <c r="B137" s="10">
        <v>44052137</v>
      </c>
      <c r="C137" s="4" t="s">
        <v>13</v>
      </c>
      <c r="D137" s="4" t="s">
        <v>36</v>
      </c>
      <c r="E137" s="5">
        <v>3.5</v>
      </c>
      <c r="F137" s="17" t="s">
        <v>149</v>
      </c>
      <c r="G137" s="11"/>
    </row>
    <row r="138" spans="1:7" ht="15">
      <c r="A138" s="3">
        <v>44053</v>
      </c>
      <c r="B138" s="10">
        <v>44053138</v>
      </c>
      <c r="C138" s="4" t="s">
        <v>22</v>
      </c>
      <c r="D138" s="4" t="s">
        <v>20</v>
      </c>
      <c r="E138" s="5">
        <v>0</v>
      </c>
      <c r="F138" s="17" t="s">
        <v>150</v>
      </c>
      <c r="G138" s="11"/>
    </row>
    <row r="139" spans="1:7" ht="15">
      <c r="A139" s="3">
        <v>44054</v>
      </c>
      <c r="B139" s="10">
        <v>44054139</v>
      </c>
      <c r="C139" s="4" t="s">
        <v>13</v>
      </c>
      <c r="D139" s="4" t="s">
        <v>25</v>
      </c>
      <c r="E139" s="5">
        <v>0</v>
      </c>
      <c r="F139" s="17" t="s">
        <v>151</v>
      </c>
      <c r="G139" s="11"/>
    </row>
    <row r="140" spans="1:7" ht="15">
      <c r="A140" s="3">
        <v>44055</v>
      </c>
      <c r="B140" s="10">
        <v>44055140</v>
      </c>
      <c r="C140" s="4" t="s">
        <v>40</v>
      </c>
      <c r="D140" s="4" t="s">
        <v>31</v>
      </c>
      <c r="E140" s="5">
        <v>1.5</v>
      </c>
      <c r="F140" s="17">
        <v>2459</v>
      </c>
      <c r="G140" s="11"/>
    </row>
    <row r="141" spans="1:7" ht="15">
      <c r="A141" s="3">
        <v>44056</v>
      </c>
      <c r="B141" s="10">
        <v>44056141</v>
      </c>
      <c r="C141" s="4" t="s">
        <v>19</v>
      </c>
      <c r="D141" s="4" t="s">
        <v>25</v>
      </c>
      <c r="E141" s="5">
        <v>0</v>
      </c>
      <c r="F141" s="17" t="s">
        <v>152</v>
      </c>
      <c r="G141" s="11"/>
    </row>
    <row r="142" spans="1:7" ht="15">
      <c r="A142" s="3">
        <v>44056</v>
      </c>
      <c r="B142" s="10">
        <v>44056142</v>
      </c>
      <c r="C142" s="4" t="s">
        <v>40</v>
      </c>
      <c r="D142" s="4" t="s">
        <v>25</v>
      </c>
      <c r="E142" s="5">
        <v>0.5</v>
      </c>
      <c r="F142" s="17" t="s">
        <v>153</v>
      </c>
      <c r="G142" s="11"/>
    </row>
    <row r="143" spans="1:7" ht="15">
      <c r="A143" s="3">
        <v>44056</v>
      </c>
      <c r="B143" s="10">
        <v>44056143</v>
      </c>
      <c r="C143" s="4" t="s">
        <v>34</v>
      </c>
      <c r="D143" s="4" t="s">
        <v>20</v>
      </c>
      <c r="E143" s="5">
        <v>3</v>
      </c>
      <c r="F143" s="17" t="s">
        <v>154</v>
      </c>
      <c r="G143" s="11"/>
    </row>
    <row r="144" spans="1:7" ht="15">
      <c r="A144" s="3">
        <v>44058</v>
      </c>
      <c r="B144" s="10">
        <v>44058144</v>
      </c>
      <c r="C144" s="4" t="s">
        <v>48</v>
      </c>
      <c r="D144" s="4" t="s">
        <v>35</v>
      </c>
      <c r="E144" s="5">
        <v>0</v>
      </c>
      <c r="F144" s="17" t="s">
        <v>155</v>
      </c>
      <c r="G144" s="11"/>
    </row>
    <row r="145" spans="1:7" ht="15">
      <c r="A145" s="3">
        <v>44064</v>
      </c>
      <c r="B145" s="10">
        <v>44064145</v>
      </c>
      <c r="C145" s="4" t="s">
        <v>40</v>
      </c>
      <c r="D145" s="4" t="s">
        <v>29</v>
      </c>
      <c r="E145" s="5">
        <v>1.5</v>
      </c>
      <c r="F145" s="17">
        <v>2381</v>
      </c>
      <c r="G145" s="11"/>
    </row>
    <row r="146" spans="1:7" ht="15">
      <c r="A146" s="3">
        <v>44064</v>
      </c>
      <c r="B146" s="10">
        <v>44064146</v>
      </c>
      <c r="C146" s="4" t="s">
        <v>19</v>
      </c>
      <c r="D146" s="4" t="s">
        <v>42</v>
      </c>
      <c r="E146" s="5">
        <v>2.5</v>
      </c>
      <c r="F146" s="17" t="s">
        <v>156</v>
      </c>
      <c r="G146" s="11"/>
    </row>
    <row r="147" spans="1:7" ht="15">
      <c r="A147" s="3">
        <v>44066</v>
      </c>
      <c r="B147" s="10">
        <v>44066147</v>
      </c>
      <c r="C147" s="4" t="s">
        <v>44</v>
      </c>
      <c r="D147" s="4" t="s">
        <v>35</v>
      </c>
      <c r="E147" s="5">
        <v>0</v>
      </c>
      <c r="F147" s="17" t="s">
        <v>157</v>
      </c>
      <c r="G147" s="11"/>
    </row>
    <row r="148" spans="1:7" ht="15">
      <c r="A148" s="3">
        <v>44068</v>
      </c>
      <c r="B148" s="10">
        <v>44068148</v>
      </c>
      <c r="C148" s="4" t="s">
        <v>34</v>
      </c>
      <c r="D148" s="4" t="s">
        <v>35</v>
      </c>
      <c r="E148" s="5">
        <v>0</v>
      </c>
      <c r="F148" s="17">
        <v>2356</v>
      </c>
      <c r="G148" s="11"/>
    </row>
    <row r="149" spans="1:7" ht="15">
      <c r="A149" s="3">
        <v>44069</v>
      </c>
      <c r="B149" s="10">
        <v>44069149</v>
      </c>
      <c r="C149" s="4" t="s">
        <v>19</v>
      </c>
      <c r="D149" s="4" t="s">
        <v>20</v>
      </c>
      <c r="E149" s="5">
        <v>0</v>
      </c>
      <c r="F149" s="17" t="s">
        <v>158</v>
      </c>
      <c r="G149" s="11"/>
    </row>
    <row r="150" spans="1:7" ht="15">
      <c r="A150" s="3">
        <v>44070</v>
      </c>
      <c r="B150" s="10">
        <v>44070150</v>
      </c>
      <c r="C150" s="4" t="s">
        <v>22</v>
      </c>
      <c r="D150" s="4" t="s">
        <v>31</v>
      </c>
      <c r="E150" s="5">
        <v>0</v>
      </c>
      <c r="F150" s="17" t="s">
        <v>159</v>
      </c>
      <c r="G150" s="11"/>
    </row>
    <row r="151" spans="1:7" ht="15">
      <c r="A151" s="3">
        <v>44070</v>
      </c>
      <c r="B151" s="10">
        <v>44070151</v>
      </c>
      <c r="C151" s="4" t="s">
        <v>22</v>
      </c>
      <c r="D151" s="4" t="s">
        <v>31</v>
      </c>
      <c r="E151" s="5">
        <v>1.5</v>
      </c>
      <c r="F151" s="17">
        <v>2336</v>
      </c>
      <c r="G151" s="11"/>
    </row>
    <row r="152" spans="1:7" ht="15">
      <c r="A152" s="3">
        <v>44073</v>
      </c>
      <c r="B152" s="10">
        <v>44073152</v>
      </c>
      <c r="C152" s="4" t="s">
        <v>53</v>
      </c>
      <c r="D152" s="4" t="s">
        <v>35</v>
      </c>
      <c r="E152" s="5">
        <v>1</v>
      </c>
      <c r="F152" s="17" t="s">
        <v>160</v>
      </c>
      <c r="G152" s="11"/>
    </row>
    <row r="153" spans="1:7" ht="15">
      <c r="A153" s="3">
        <v>44074</v>
      </c>
      <c r="B153" s="10">
        <v>44074153</v>
      </c>
      <c r="C153" s="4" t="s">
        <v>48</v>
      </c>
      <c r="D153" s="4" t="s">
        <v>29</v>
      </c>
      <c r="E153" s="5">
        <v>0</v>
      </c>
      <c r="F153" s="17">
        <v>2321</v>
      </c>
      <c r="G153" s="11"/>
    </row>
    <row r="154" spans="1:7" ht="15">
      <c r="A154" s="3">
        <v>44079</v>
      </c>
      <c r="B154" s="10">
        <v>44079154</v>
      </c>
      <c r="C154" s="4" t="s">
        <v>38</v>
      </c>
      <c r="D154" s="4" t="s">
        <v>36</v>
      </c>
      <c r="E154" s="5">
        <v>0</v>
      </c>
      <c r="F154" s="17" t="s">
        <v>161</v>
      </c>
      <c r="G154" s="11"/>
    </row>
    <row r="155" spans="1:7" ht="15">
      <c r="A155" s="3">
        <v>44080</v>
      </c>
      <c r="B155" s="10">
        <v>44080155</v>
      </c>
      <c r="C155" s="4" t="s">
        <v>53</v>
      </c>
      <c r="D155" s="4" t="s">
        <v>36</v>
      </c>
      <c r="E155" s="5">
        <v>1</v>
      </c>
      <c r="F155" s="17" t="s">
        <v>162</v>
      </c>
      <c r="G155" s="11"/>
    </row>
    <row r="156" spans="1:7" ht="15">
      <c r="A156" s="3">
        <v>44081</v>
      </c>
      <c r="B156" s="10">
        <v>44081156</v>
      </c>
      <c r="C156" s="4" t="s">
        <v>53</v>
      </c>
      <c r="D156" s="4" t="s">
        <v>20</v>
      </c>
      <c r="E156" s="5">
        <v>1</v>
      </c>
      <c r="F156" s="17" t="s">
        <v>163</v>
      </c>
      <c r="G156" s="11"/>
    </row>
    <row r="157" spans="1:7" ht="15">
      <c r="A157" s="3">
        <v>44085</v>
      </c>
      <c r="B157" s="10">
        <v>44085157</v>
      </c>
      <c r="C157" s="4" t="s">
        <v>53</v>
      </c>
      <c r="D157" s="4" t="s">
        <v>14</v>
      </c>
      <c r="E157" s="5">
        <v>0</v>
      </c>
      <c r="F157" s="17">
        <v>2184</v>
      </c>
      <c r="G157" s="11"/>
    </row>
    <row r="158" spans="1:7" ht="15">
      <c r="A158" s="3">
        <v>44087</v>
      </c>
      <c r="B158" s="10">
        <v>44087158</v>
      </c>
      <c r="C158" s="4" t="s">
        <v>19</v>
      </c>
      <c r="D158" s="4" t="s">
        <v>14</v>
      </c>
      <c r="E158" s="5">
        <v>1</v>
      </c>
      <c r="F158" s="17">
        <v>2170</v>
      </c>
      <c r="G158" s="11"/>
    </row>
    <row r="159" spans="1:7" ht="15">
      <c r="A159" s="3">
        <v>44088</v>
      </c>
      <c r="B159" s="10">
        <v>44088159</v>
      </c>
      <c r="C159" s="4" t="s">
        <v>48</v>
      </c>
      <c r="D159" s="4" t="s">
        <v>31</v>
      </c>
      <c r="E159" s="5">
        <v>0</v>
      </c>
      <c r="F159" s="17" t="s">
        <v>164</v>
      </c>
      <c r="G159" s="11"/>
    </row>
    <row r="160" spans="1:7" ht="15">
      <c r="A160" s="3">
        <v>44090</v>
      </c>
      <c r="B160" s="10">
        <v>44090160</v>
      </c>
      <c r="C160" s="4" t="s">
        <v>13</v>
      </c>
      <c r="D160" s="4" t="s">
        <v>29</v>
      </c>
      <c r="E160" s="5">
        <v>0</v>
      </c>
      <c r="F160" s="17" t="s">
        <v>165</v>
      </c>
      <c r="G160" s="11"/>
    </row>
    <row r="161" spans="1:7" ht="15">
      <c r="A161" s="3">
        <v>44096</v>
      </c>
      <c r="B161" s="10">
        <v>44096161</v>
      </c>
      <c r="C161" s="4" t="s">
        <v>48</v>
      </c>
      <c r="D161" s="4" t="s">
        <v>17</v>
      </c>
      <c r="E161" s="5">
        <v>0</v>
      </c>
      <c r="F161" s="17" t="s">
        <v>166</v>
      </c>
      <c r="G161" s="11"/>
    </row>
    <row r="162" spans="1:7" ht="15">
      <c r="A162" s="3">
        <v>44097</v>
      </c>
      <c r="B162" s="10">
        <v>44097162</v>
      </c>
      <c r="C162" s="4" t="s">
        <v>44</v>
      </c>
      <c r="D162" s="4" t="s">
        <v>42</v>
      </c>
      <c r="E162" s="5">
        <v>0</v>
      </c>
      <c r="F162" s="17" t="s">
        <v>167</v>
      </c>
      <c r="G162" s="11"/>
    </row>
    <row r="163" spans="1:7" ht="15">
      <c r="A163" s="3">
        <v>44099</v>
      </c>
      <c r="B163" s="10">
        <v>44099163</v>
      </c>
      <c r="C163" s="4" t="s">
        <v>48</v>
      </c>
      <c r="D163" s="4" t="s">
        <v>35</v>
      </c>
      <c r="E163" s="5">
        <v>3</v>
      </c>
      <c r="F163" s="17" t="s">
        <v>168</v>
      </c>
      <c r="G163" s="11"/>
    </row>
    <row r="164" spans="1:7" ht="15">
      <c r="A164" s="3">
        <v>44101</v>
      </c>
      <c r="B164" s="10">
        <v>44101164</v>
      </c>
      <c r="C164" s="4" t="s">
        <v>48</v>
      </c>
      <c r="D164" s="4" t="s">
        <v>25</v>
      </c>
      <c r="E164" s="5">
        <v>0</v>
      </c>
      <c r="F164" s="17" t="s">
        <v>169</v>
      </c>
      <c r="G164" s="11"/>
    </row>
    <row r="165" spans="1:7" ht="15">
      <c r="A165" s="3">
        <v>44104</v>
      </c>
      <c r="B165" s="10">
        <v>44104165</v>
      </c>
      <c r="C165" s="4" t="s">
        <v>38</v>
      </c>
      <c r="D165" s="4" t="s">
        <v>36</v>
      </c>
      <c r="E165" s="5">
        <v>5</v>
      </c>
      <c r="F165" s="17" t="s">
        <v>170</v>
      </c>
      <c r="G165" s="11"/>
    </row>
    <row r="166" spans="1:7" ht="15">
      <c r="A166" s="3">
        <v>44108</v>
      </c>
      <c r="B166" s="10">
        <v>44108166</v>
      </c>
      <c r="C166" s="4" t="s">
        <v>19</v>
      </c>
      <c r="D166" s="4" t="s">
        <v>20</v>
      </c>
      <c r="E166" s="5">
        <v>0</v>
      </c>
      <c r="F166" s="17" t="s">
        <v>171</v>
      </c>
      <c r="G166" s="11"/>
    </row>
    <row r="167" spans="1:7" ht="15">
      <c r="A167" s="3">
        <v>44113</v>
      </c>
      <c r="B167" s="10">
        <v>44113167</v>
      </c>
      <c r="C167" s="4" t="s">
        <v>24</v>
      </c>
      <c r="D167" s="4" t="s">
        <v>31</v>
      </c>
      <c r="E167" s="5">
        <v>0</v>
      </c>
      <c r="F167" s="17" t="s">
        <v>172</v>
      </c>
      <c r="G167" s="11"/>
    </row>
    <row r="168" spans="1:7" ht="15">
      <c r="A168" s="3">
        <v>44115</v>
      </c>
      <c r="B168" s="10">
        <v>44115168</v>
      </c>
      <c r="C168" s="4" t="s">
        <v>27</v>
      </c>
      <c r="D168" s="4" t="s">
        <v>14</v>
      </c>
      <c r="E168" s="5">
        <v>4.5</v>
      </c>
      <c r="F168" s="17" t="s">
        <v>173</v>
      </c>
      <c r="G168" s="11"/>
    </row>
    <row r="169" spans="1:7" ht="15">
      <c r="A169" s="3">
        <v>44116</v>
      </c>
      <c r="B169" s="10">
        <v>44116169</v>
      </c>
      <c r="C169" s="4" t="s">
        <v>24</v>
      </c>
      <c r="D169" s="4" t="s">
        <v>31</v>
      </c>
      <c r="E169" s="5">
        <v>2.5</v>
      </c>
      <c r="F169" s="17" t="s">
        <v>174</v>
      </c>
      <c r="G169" s="11"/>
    </row>
    <row r="170" spans="1:7" ht="15">
      <c r="A170" s="3">
        <v>44116</v>
      </c>
      <c r="B170" s="10">
        <v>44116170</v>
      </c>
      <c r="C170" s="4" t="s">
        <v>38</v>
      </c>
      <c r="D170" s="4" t="s">
        <v>42</v>
      </c>
      <c r="E170" s="5">
        <v>5</v>
      </c>
      <c r="F170" s="17">
        <v>1919</v>
      </c>
      <c r="G170" s="11"/>
    </row>
    <row r="171" spans="1:7" ht="15">
      <c r="A171" s="3">
        <v>44117</v>
      </c>
      <c r="B171" s="10">
        <v>44117171</v>
      </c>
      <c r="C171" s="4" t="s">
        <v>19</v>
      </c>
      <c r="D171" s="4" t="s">
        <v>36</v>
      </c>
      <c r="E171" s="5">
        <v>2</v>
      </c>
      <c r="F171" s="17" t="s">
        <v>175</v>
      </c>
      <c r="G171" s="11"/>
    </row>
    <row r="172" spans="1:7" ht="15">
      <c r="A172" s="3">
        <v>44117</v>
      </c>
      <c r="B172" s="10">
        <v>44117172</v>
      </c>
      <c r="C172" s="4" t="s">
        <v>48</v>
      </c>
      <c r="D172" s="4" t="s">
        <v>25</v>
      </c>
      <c r="E172" s="5">
        <v>0</v>
      </c>
      <c r="F172" s="17" t="s">
        <v>176</v>
      </c>
      <c r="G172" s="11"/>
    </row>
    <row r="173" spans="1:7" ht="15">
      <c r="A173" s="3">
        <v>44118</v>
      </c>
      <c r="B173" s="10">
        <v>44118173</v>
      </c>
      <c r="C173" s="4" t="s">
        <v>34</v>
      </c>
      <c r="D173" s="4" t="s">
        <v>14</v>
      </c>
      <c r="E173" s="5">
        <v>0</v>
      </c>
      <c r="F173" s="17" t="s">
        <v>177</v>
      </c>
      <c r="G173" s="11"/>
    </row>
    <row r="174" spans="1:7" ht="15">
      <c r="A174" s="3">
        <v>44120</v>
      </c>
      <c r="B174" s="10">
        <v>44120174</v>
      </c>
      <c r="C174" s="4" t="s">
        <v>19</v>
      </c>
      <c r="D174" s="4" t="s">
        <v>14</v>
      </c>
      <c r="E174" s="5">
        <v>0</v>
      </c>
      <c r="F174" s="17" t="s">
        <v>178</v>
      </c>
      <c r="G174" s="11"/>
    </row>
    <row r="175" spans="1:7" ht="15">
      <c r="A175" s="3">
        <v>44120</v>
      </c>
      <c r="B175" s="10">
        <v>44120175</v>
      </c>
      <c r="C175" s="4" t="s">
        <v>16</v>
      </c>
      <c r="D175" s="4" t="s">
        <v>31</v>
      </c>
      <c r="E175" s="5">
        <v>0</v>
      </c>
      <c r="F175" s="17">
        <v>1848</v>
      </c>
      <c r="G175" s="11"/>
    </row>
    <row r="176" spans="1:7" ht="15">
      <c r="A176" s="3">
        <v>44121</v>
      </c>
      <c r="B176" s="10">
        <v>44121176</v>
      </c>
      <c r="C176" s="4" t="s">
        <v>44</v>
      </c>
      <c r="D176" s="4" t="s">
        <v>14</v>
      </c>
      <c r="E176" s="5">
        <v>0</v>
      </c>
      <c r="F176" s="17" t="s">
        <v>179</v>
      </c>
      <c r="G176" s="11"/>
    </row>
    <row r="177" spans="1:7" ht="15">
      <c r="A177" s="3">
        <v>44123</v>
      </c>
      <c r="B177" s="10">
        <v>44123177</v>
      </c>
      <c r="C177" s="4" t="s">
        <v>40</v>
      </c>
      <c r="D177" s="4" t="s">
        <v>14</v>
      </c>
      <c r="E177" s="5">
        <v>0</v>
      </c>
      <c r="F177" s="17">
        <v>1824</v>
      </c>
      <c r="G177" s="11"/>
    </row>
    <row r="178" spans="1:7" ht="15">
      <c r="A178" s="3">
        <v>44126</v>
      </c>
      <c r="B178" s="10">
        <v>44126178</v>
      </c>
      <c r="C178" s="4" t="s">
        <v>53</v>
      </c>
      <c r="D178" s="4" t="s">
        <v>20</v>
      </c>
      <c r="E178" s="5">
        <v>0</v>
      </c>
      <c r="F178" s="17" t="s">
        <v>180</v>
      </c>
      <c r="G178" s="11"/>
    </row>
    <row r="179" spans="1:7" ht="15">
      <c r="A179" s="3">
        <v>44128</v>
      </c>
      <c r="B179" s="10">
        <v>44128179</v>
      </c>
      <c r="C179" s="4" t="s">
        <v>22</v>
      </c>
      <c r="D179" s="4" t="s">
        <v>35</v>
      </c>
      <c r="E179" s="5">
        <v>3.5</v>
      </c>
      <c r="F179" s="17" t="s">
        <v>181</v>
      </c>
      <c r="G179" s="11"/>
    </row>
    <row r="180" spans="1:7" ht="15">
      <c r="A180" s="3">
        <v>44130</v>
      </c>
      <c r="B180" s="10">
        <v>44130180</v>
      </c>
      <c r="C180" s="4" t="s">
        <v>53</v>
      </c>
      <c r="D180" s="4" t="s">
        <v>42</v>
      </c>
      <c r="E180" s="5">
        <v>4</v>
      </c>
      <c r="F180" s="17" t="s">
        <v>182</v>
      </c>
      <c r="G180" s="11"/>
    </row>
    <row r="181" spans="1:7" ht="15">
      <c r="A181" s="3">
        <v>44131</v>
      </c>
      <c r="B181" s="10">
        <v>44131181</v>
      </c>
      <c r="C181" s="4" t="s">
        <v>16</v>
      </c>
      <c r="D181" s="4" t="s">
        <v>14</v>
      </c>
      <c r="E181" s="5">
        <v>1.5</v>
      </c>
      <c r="F181" s="17">
        <v>1777</v>
      </c>
      <c r="G181" s="11"/>
    </row>
    <row r="182" spans="1:7" ht="15">
      <c r="A182" s="3">
        <v>44131</v>
      </c>
      <c r="B182" s="10">
        <v>44131182</v>
      </c>
      <c r="C182" s="4" t="s">
        <v>24</v>
      </c>
      <c r="D182" s="4" t="s">
        <v>36</v>
      </c>
      <c r="E182" s="5">
        <v>3.5</v>
      </c>
      <c r="F182" s="17">
        <v>1769</v>
      </c>
      <c r="G182" s="11"/>
    </row>
    <row r="183" spans="1:7" ht="15">
      <c r="A183" s="3">
        <v>44134</v>
      </c>
      <c r="B183" s="10">
        <v>44134183</v>
      </c>
      <c r="C183" s="4" t="s">
        <v>40</v>
      </c>
      <c r="D183" s="4" t="s">
        <v>25</v>
      </c>
      <c r="E183" s="5">
        <v>2.5</v>
      </c>
      <c r="F183" s="17" t="s">
        <v>183</v>
      </c>
      <c r="G183" s="11"/>
    </row>
    <row r="184" spans="1:7" ht="15">
      <c r="A184" s="3">
        <v>44142</v>
      </c>
      <c r="B184" s="10">
        <v>44142184</v>
      </c>
      <c r="C184" s="4" t="s">
        <v>40</v>
      </c>
      <c r="D184" s="4" t="s">
        <v>17</v>
      </c>
      <c r="E184" s="5">
        <v>0</v>
      </c>
      <c r="F184" s="17" t="s">
        <v>184</v>
      </c>
      <c r="G184" s="11"/>
    </row>
    <row r="185" spans="1:7" ht="15">
      <c r="A185" s="3">
        <v>44146</v>
      </c>
      <c r="B185" s="10">
        <v>44146185</v>
      </c>
      <c r="C185" s="4" t="s">
        <v>38</v>
      </c>
      <c r="D185" s="4" t="s">
        <v>17</v>
      </c>
      <c r="E185" s="5">
        <v>1.5</v>
      </c>
      <c r="F185" s="17" t="s">
        <v>185</v>
      </c>
      <c r="G185" s="11"/>
    </row>
    <row r="186" spans="1:7" ht="15">
      <c r="A186" s="3">
        <v>44147</v>
      </c>
      <c r="B186" s="10">
        <v>44147186</v>
      </c>
      <c r="C186" s="4" t="s">
        <v>53</v>
      </c>
      <c r="D186" s="4" t="s">
        <v>35</v>
      </c>
      <c r="E186" s="5">
        <v>0</v>
      </c>
      <c r="F186" s="17">
        <v>1696</v>
      </c>
      <c r="G186" s="11"/>
    </row>
    <row r="187" spans="1:7" ht="15">
      <c r="A187" s="3">
        <v>44150</v>
      </c>
      <c r="B187" s="10">
        <v>44150187</v>
      </c>
      <c r="C187" s="4" t="s">
        <v>19</v>
      </c>
      <c r="D187" s="4" t="s">
        <v>31</v>
      </c>
      <c r="E187" s="5">
        <v>4.5</v>
      </c>
      <c r="F187" s="17" t="s">
        <v>186</v>
      </c>
      <c r="G187" s="11"/>
    </row>
    <row r="188" spans="1:7" ht="15">
      <c r="A188" s="3">
        <v>44151</v>
      </c>
      <c r="B188" s="10">
        <v>44151188</v>
      </c>
      <c r="C188" s="4" t="s">
        <v>44</v>
      </c>
      <c r="D188" s="4" t="s">
        <v>36</v>
      </c>
      <c r="E188" s="5">
        <v>0</v>
      </c>
      <c r="F188" s="17" t="s">
        <v>187</v>
      </c>
      <c r="G188" s="11"/>
    </row>
    <row r="189" spans="1:7" ht="15">
      <c r="A189" s="3">
        <v>44153</v>
      </c>
      <c r="B189" s="10">
        <v>44153189</v>
      </c>
      <c r="C189" s="4" t="s">
        <v>34</v>
      </c>
      <c r="D189" s="4" t="s">
        <v>17</v>
      </c>
      <c r="E189" s="5">
        <v>0</v>
      </c>
      <c r="F189" s="17">
        <v>1643</v>
      </c>
      <c r="G189" s="11"/>
    </row>
    <row r="190" spans="1:7" ht="15">
      <c r="A190" s="3">
        <v>44154</v>
      </c>
      <c r="B190" s="10">
        <v>44154190</v>
      </c>
      <c r="C190" s="4" t="s">
        <v>53</v>
      </c>
      <c r="D190" s="4" t="s">
        <v>35</v>
      </c>
      <c r="E190" s="5">
        <v>0</v>
      </c>
      <c r="F190" s="17" t="s">
        <v>188</v>
      </c>
      <c r="G190" s="11"/>
    </row>
    <row r="191" spans="1:7" ht="15">
      <c r="A191" s="3">
        <v>44155</v>
      </c>
      <c r="B191" s="10">
        <v>44155191</v>
      </c>
      <c r="C191" s="4" t="s">
        <v>53</v>
      </c>
      <c r="D191" s="4" t="s">
        <v>42</v>
      </c>
      <c r="E191" s="5">
        <v>2</v>
      </c>
      <c r="F191" s="17" t="s">
        <v>189</v>
      </c>
      <c r="G191" s="11"/>
    </row>
    <row r="192" spans="1:7" ht="15">
      <c r="A192" s="3">
        <v>44157</v>
      </c>
      <c r="B192" s="10">
        <v>44157192</v>
      </c>
      <c r="C192" s="4" t="s">
        <v>38</v>
      </c>
      <c r="D192" s="4" t="s">
        <v>31</v>
      </c>
      <c r="E192" s="5">
        <v>4</v>
      </c>
      <c r="F192" s="17">
        <v>1594</v>
      </c>
      <c r="G192" s="11"/>
    </row>
    <row r="193" spans="1:7" ht="15">
      <c r="A193" s="3">
        <v>44157</v>
      </c>
      <c r="B193" s="10">
        <v>44157193</v>
      </c>
      <c r="C193" s="4" t="s">
        <v>53</v>
      </c>
      <c r="D193" s="4" t="s">
        <v>31</v>
      </c>
      <c r="E193" s="5">
        <v>1.5</v>
      </c>
      <c r="F193" s="17" t="s">
        <v>190</v>
      </c>
      <c r="G193" s="11"/>
    </row>
    <row r="194" spans="1:7" ht="15">
      <c r="A194" s="3">
        <v>44159</v>
      </c>
      <c r="B194" s="10">
        <v>44159194</v>
      </c>
      <c r="C194" s="4" t="s">
        <v>24</v>
      </c>
      <c r="D194" s="4" t="s">
        <v>17</v>
      </c>
      <c r="E194" s="5">
        <v>0</v>
      </c>
      <c r="F194" s="17" t="s">
        <v>191</v>
      </c>
      <c r="G194" s="11"/>
    </row>
    <row r="195" spans="1:7" ht="15">
      <c r="A195" s="3">
        <v>44160</v>
      </c>
      <c r="B195" s="10">
        <v>44160195</v>
      </c>
      <c r="C195" s="4" t="s">
        <v>13</v>
      </c>
      <c r="D195" s="4" t="s">
        <v>42</v>
      </c>
      <c r="E195" s="5">
        <v>5</v>
      </c>
      <c r="F195" s="17" t="s">
        <v>192</v>
      </c>
      <c r="G195" s="11"/>
    </row>
    <row r="196" spans="1:7" ht="15">
      <c r="A196" s="3">
        <v>44164</v>
      </c>
      <c r="B196" s="10">
        <v>44164196</v>
      </c>
      <c r="C196" s="4" t="s">
        <v>34</v>
      </c>
      <c r="D196" s="4" t="s">
        <v>29</v>
      </c>
      <c r="E196" s="5">
        <v>0</v>
      </c>
      <c r="F196" s="17" t="s">
        <v>193</v>
      </c>
      <c r="G196" s="11"/>
    </row>
    <row r="197" spans="1:7" ht="15">
      <c r="A197" s="3">
        <v>44165</v>
      </c>
      <c r="B197" s="10">
        <v>44165197</v>
      </c>
      <c r="C197" s="4" t="s">
        <v>19</v>
      </c>
      <c r="D197" s="4" t="s">
        <v>17</v>
      </c>
      <c r="E197" s="5">
        <v>2.5</v>
      </c>
      <c r="F197" s="17" t="s">
        <v>194</v>
      </c>
      <c r="G197" s="11"/>
    </row>
    <row r="198" spans="1:7" ht="15">
      <c r="A198" s="3">
        <v>44165</v>
      </c>
      <c r="B198" s="10">
        <v>44165198</v>
      </c>
      <c r="C198" s="4" t="s">
        <v>53</v>
      </c>
      <c r="D198" s="4" t="s">
        <v>14</v>
      </c>
      <c r="E198" s="5">
        <v>1</v>
      </c>
      <c r="F198" s="17">
        <v>1449</v>
      </c>
      <c r="G198" s="11"/>
    </row>
    <row r="199" spans="1:7" ht="15">
      <c r="A199" s="3">
        <v>44166</v>
      </c>
      <c r="B199" s="10">
        <v>44166199</v>
      </c>
      <c r="C199" s="4" t="s">
        <v>22</v>
      </c>
      <c r="D199" s="4" t="s">
        <v>29</v>
      </c>
      <c r="E199" s="5">
        <v>0</v>
      </c>
      <c r="F199" s="17" t="s">
        <v>195</v>
      </c>
      <c r="G199" s="11"/>
    </row>
    <row r="200" spans="1:7" ht="15">
      <c r="A200" s="3">
        <v>44168</v>
      </c>
      <c r="B200" s="10">
        <v>44168200</v>
      </c>
      <c r="C200" s="4" t="s">
        <v>19</v>
      </c>
      <c r="D200" s="4" t="s">
        <v>29</v>
      </c>
      <c r="E200" s="5">
        <v>0</v>
      </c>
      <c r="F200" s="17" t="s">
        <v>196</v>
      </c>
      <c r="G200" s="11"/>
    </row>
    <row r="201" spans="1:7" ht="15">
      <c r="A201" s="3">
        <v>44169</v>
      </c>
      <c r="B201" s="10">
        <v>44169201</v>
      </c>
      <c r="C201" s="4" t="s">
        <v>22</v>
      </c>
      <c r="D201" s="4" t="s">
        <v>42</v>
      </c>
      <c r="E201" s="5">
        <v>3.5</v>
      </c>
      <c r="F201" s="17">
        <v>1424</v>
      </c>
      <c r="G201" s="11"/>
    </row>
    <row r="202" spans="1:7" ht="15">
      <c r="A202" s="3">
        <v>44169</v>
      </c>
      <c r="B202" s="10">
        <v>44169202</v>
      </c>
      <c r="C202" s="4" t="s">
        <v>19</v>
      </c>
      <c r="D202" s="4" t="s">
        <v>17</v>
      </c>
      <c r="E202" s="5">
        <v>4</v>
      </c>
      <c r="F202" s="17">
        <v>1392</v>
      </c>
      <c r="G202" s="11"/>
    </row>
    <row r="203" spans="1:7" ht="15">
      <c r="A203" s="3">
        <v>44169</v>
      </c>
      <c r="B203" s="10">
        <v>44169203</v>
      </c>
      <c r="C203" s="4" t="s">
        <v>24</v>
      </c>
      <c r="D203" s="4" t="s">
        <v>20</v>
      </c>
      <c r="E203" s="5">
        <v>0</v>
      </c>
      <c r="F203" s="17" t="s">
        <v>197</v>
      </c>
      <c r="G203" s="11"/>
    </row>
    <row r="204" spans="1:7" ht="15">
      <c r="A204" s="3">
        <v>44171</v>
      </c>
      <c r="B204" s="10">
        <v>44171204</v>
      </c>
      <c r="C204" s="4" t="s">
        <v>27</v>
      </c>
      <c r="D204" s="4" t="s">
        <v>20</v>
      </c>
      <c r="E204" s="5">
        <v>1</v>
      </c>
      <c r="F204" s="17" t="s">
        <v>198</v>
      </c>
      <c r="G204" s="11"/>
    </row>
    <row r="205" spans="1:7" ht="15">
      <c r="A205" s="3">
        <v>44173</v>
      </c>
      <c r="B205" s="10">
        <v>44173205</v>
      </c>
      <c r="C205" s="4" t="s">
        <v>38</v>
      </c>
      <c r="D205" s="4" t="s">
        <v>14</v>
      </c>
      <c r="E205" s="5">
        <v>0</v>
      </c>
      <c r="F205" s="17">
        <v>1277</v>
      </c>
      <c r="G205" s="11"/>
    </row>
    <row r="206" spans="1:7" ht="15">
      <c r="A206" s="3">
        <v>44173</v>
      </c>
      <c r="B206" s="10">
        <v>44173206</v>
      </c>
      <c r="C206" s="4" t="s">
        <v>53</v>
      </c>
      <c r="D206" s="4" t="s">
        <v>14</v>
      </c>
      <c r="E206" s="5">
        <v>1.5</v>
      </c>
      <c r="F206" s="17" t="s">
        <v>199</v>
      </c>
      <c r="G206" s="11"/>
    </row>
    <row r="207" spans="1:7" ht="15">
      <c r="A207" s="3">
        <v>44174</v>
      </c>
      <c r="B207" s="10">
        <v>44174207</v>
      </c>
      <c r="C207" s="4" t="s">
        <v>48</v>
      </c>
      <c r="D207" s="4" t="s">
        <v>42</v>
      </c>
      <c r="E207" s="5">
        <v>1.5</v>
      </c>
      <c r="F207" s="17" t="s">
        <v>200</v>
      </c>
      <c r="G207" s="11"/>
    </row>
    <row r="208" spans="1:7" ht="15">
      <c r="A208" s="3">
        <v>44175</v>
      </c>
      <c r="B208" s="10">
        <v>44175208</v>
      </c>
      <c r="C208" s="4" t="s">
        <v>24</v>
      </c>
      <c r="D208" s="4" t="s">
        <v>25</v>
      </c>
      <c r="E208" s="5">
        <v>1.5</v>
      </c>
      <c r="F208" s="17" t="s">
        <v>201</v>
      </c>
      <c r="G208" s="11"/>
    </row>
    <row r="209" spans="1:7" ht="15">
      <c r="A209" s="3">
        <v>44176</v>
      </c>
      <c r="B209" s="10">
        <v>44176209</v>
      </c>
      <c r="C209" s="4" t="s">
        <v>40</v>
      </c>
      <c r="D209" s="4" t="s">
        <v>14</v>
      </c>
      <c r="E209" s="5">
        <v>0</v>
      </c>
      <c r="F209" s="17" t="s">
        <v>202</v>
      </c>
      <c r="G209" s="11"/>
    </row>
    <row r="210" spans="1:7" ht="15">
      <c r="A210" s="3">
        <v>44177</v>
      </c>
      <c r="B210" s="10">
        <v>44177210</v>
      </c>
      <c r="C210" s="4" t="s">
        <v>13</v>
      </c>
      <c r="D210" s="4" t="s">
        <v>36</v>
      </c>
      <c r="E210" s="5">
        <v>3.5</v>
      </c>
      <c r="F210" s="17" t="s">
        <v>203</v>
      </c>
      <c r="G210" s="11"/>
    </row>
    <row r="211" spans="1:7" ht="15">
      <c r="A211" s="3">
        <v>44181</v>
      </c>
      <c r="B211" s="10">
        <v>44181211</v>
      </c>
      <c r="C211" s="4" t="s">
        <v>44</v>
      </c>
      <c r="D211" s="4" t="s">
        <v>25</v>
      </c>
      <c r="E211" s="5">
        <v>4</v>
      </c>
      <c r="F211" s="17" t="s">
        <v>204</v>
      </c>
      <c r="G211" s="11"/>
    </row>
    <row r="212" spans="1:7" ht="15">
      <c r="A212" s="3">
        <v>44183</v>
      </c>
      <c r="B212" s="10">
        <v>44183212</v>
      </c>
      <c r="C212" s="4" t="s">
        <v>22</v>
      </c>
      <c r="D212" s="4" t="s">
        <v>20</v>
      </c>
      <c r="E212" s="5">
        <v>4</v>
      </c>
      <c r="F212" s="17" t="s">
        <v>205</v>
      </c>
      <c r="G212" s="11"/>
    </row>
    <row r="213" spans="1:7" ht="15">
      <c r="A213" s="3">
        <v>44188</v>
      </c>
      <c r="B213" s="10">
        <v>44188213</v>
      </c>
      <c r="C213" s="4" t="s">
        <v>19</v>
      </c>
      <c r="D213" s="4" t="s">
        <v>17</v>
      </c>
      <c r="E213" s="5">
        <v>1.5</v>
      </c>
      <c r="F213" s="17" t="s">
        <v>206</v>
      </c>
      <c r="G213" s="11"/>
    </row>
    <row r="214" spans="1:7" ht="15">
      <c r="A214" s="3">
        <v>44188</v>
      </c>
      <c r="B214" s="10">
        <v>44188214</v>
      </c>
      <c r="C214" s="4" t="s">
        <v>44</v>
      </c>
      <c r="D214" s="4" t="s">
        <v>35</v>
      </c>
      <c r="E214" s="5">
        <v>0</v>
      </c>
      <c r="F214" s="17">
        <v>1174</v>
      </c>
      <c r="G214" s="11"/>
    </row>
    <row r="215" spans="1:7" ht="15">
      <c r="A215" s="3">
        <v>44189</v>
      </c>
      <c r="B215" s="10">
        <v>44189215</v>
      </c>
      <c r="C215" s="4" t="s">
        <v>24</v>
      </c>
      <c r="D215" s="4" t="s">
        <v>31</v>
      </c>
      <c r="E215" s="5">
        <v>1</v>
      </c>
      <c r="F215" s="17" t="s">
        <v>207</v>
      </c>
      <c r="G215" s="11"/>
    </row>
    <row r="216" spans="1:7" ht="15">
      <c r="A216" s="3">
        <v>44190</v>
      </c>
      <c r="B216" s="10">
        <v>44190216</v>
      </c>
      <c r="C216" s="4" t="s">
        <v>53</v>
      </c>
      <c r="D216" s="4" t="s">
        <v>42</v>
      </c>
      <c r="E216" s="5">
        <v>0</v>
      </c>
      <c r="F216" s="17" t="s">
        <v>208</v>
      </c>
      <c r="G216" s="11"/>
    </row>
    <row r="217" spans="1:7" ht="15">
      <c r="A217" s="3">
        <v>44190</v>
      </c>
      <c r="B217" s="10">
        <v>44190217</v>
      </c>
      <c r="C217" s="4" t="s">
        <v>16</v>
      </c>
      <c r="D217" s="4" t="s">
        <v>31</v>
      </c>
      <c r="E217" s="5">
        <v>3.5</v>
      </c>
      <c r="F217" s="17" t="s">
        <v>209</v>
      </c>
      <c r="G217" s="11"/>
    </row>
    <row r="218" spans="1:7" ht="15">
      <c r="A218" s="3">
        <v>44192</v>
      </c>
      <c r="B218" s="10">
        <v>44192218</v>
      </c>
      <c r="C218" s="4" t="s">
        <v>38</v>
      </c>
      <c r="D218" s="4" t="s">
        <v>36</v>
      </c>
      <c r="E218" s="5">
        <v>4.5</v>
      </c>
      <c r="F218" s="17" t="s">
        <v>210</v>
      </c>
      <c r="G218" s="11"/>
    </row>
    <row r="219" spans="1:7" ht="15">
      <c r="A219" s="3">
        <v>44192</v>
      </c>
      <c r="B219" s="10">
        <v>44192219</v>
      </c>
      <c r="C219" s="4" t="s">
        <v>38</v>
      </c>
      <c r="D219" s="4" t="s">
        <v>17</v>
      </c>
      <c r="E219" s="5">
        <v>0</v>
      </c>
      <c r="F219" s="17" t="s">
        <v>211</v>
      </c>
      <c r="G219" s="11"/>
    </row>
    <row r="220" spans="1:7" ht="15">
      <c r="A220" s="3">
        <v>44195</v>
      </c>
      <c r="B220" s="10">
        <v>44195220</v>
      </c>
      <c r="C220" s="4" t="s">
        <v>48</v>
      </c>
      <c r="D220" s="4" t="s">
        <v>29</v>
      </c>
      <c r="E220" s="5">
        <v>0</v>
      </c>
      <c r="F220" s="17" t="s">
        <v>212</v>
      </c>
      <c r="G220" s="11"/>
    </row>
    <row r="221" spans="1:7" ht="15">
      <c r="A221" s="3">
        <v>44195</v>
      </c>
      <c r="B221" s="10">
        <v>44195221</v>
      </c>
      <c r="C221" s="4" t="s">
        <v>34</v>
      </c>
      <c r="D221" s="4" t="s">
        <v>29</v>
      </c>
      <c r="E221" s="5">
        <v>5</v>
      </c>
      <c r="F221" s="17" t="s">
        <v>213</v>
      </c>
      <c r="G221" s="11"/>
    </row>
    <row r="222" spans="1:7" ht="15">
      <c r="A222" s="3">
        <v>44196</v>
      </c>
      <c r="B222" s="10">
        <v>44196222</v>
      </c>
      <c r="C222" s="4" t="s">
        <v>44</v>
      </c>
      <c r="D222" s="4" t="s">
        <v>17</v>
      </c>
      <c r="E222" s="5">
        <v>0.5</v>
      </c>
      <c r="F222" s="17" t="s">
        <v>214</v>
      </c>
      <c r="G222" s="11"/>
    </row>
    <row r="223" spans="1:7" ht="15">
      <c r="A223" s="3">
        <v>44199</v>
      </c>
      <c r="B223" s="10">
        <v>44199223</v>
      </c>
      <c r="C223" s="4" t="s">
        <v>53</v>
      </c>
      <c r="D223" s="4" t="s">
        <v>17</v>
      </c>
      <c r="E223" s="5">
        <v>0</v>
      </c>
      <c r="F223" s="17">
        <v>1045</v>
      </c>
      <c r="G223" s="11"/>
    </row>
    <row r="224" spans="1:7" ht="15">
      <c r="A224" s="3">
        <v>44199</v>
      </c>
      <c r="B224" s="10">
        <v>44199224</v>
      </c>
      <c r="C224" s="4" t="s">
        <v>44</v>
      </c>
      <c r="D224" s="4" t="s">
        <v>17</v>
      </c>
      <c r="E224" s="5">
        <v>0</v>
      </c>
      <c r="F224" s="17" t="s">
        <v>215</v>
      </c>
      <c r="G224" s="11"/>
    </row>
    <row r="225" spans="1:7" ht="15">
      <c r="A225" s="3">
        <v>44202</v>
      </c>
      <c r="B225" s="10">
        <v>44202225</v>
      </c>
      <c r="C225" s="4" t="s">
        <v>19</v>
      </c>
      <c r="D225" s="4" t="s">
        <v>14</v>
      </c>
      <c r="E225" s="5">
        <v>1.5</v>
      </c>
      <c r="F225" s="17">
        <v>998</v>
      </c>
      <c r="G225" s="11"/>
    </row>
    <row r="226" spans="1:7" ht="15">
      <c r="A226" s="3">
        <v>44203</v>
      </c>
      <c r="B226" s="10">
        <v>44203226</v>
      </c>
      <c r="C226" s="4" t="s">
        <v>40</v>
      </c>
      <c r="D226" s="4" t="s">
        <v>29</v>
      </c>
      <c r="E226" s="5">
        <v>1.5</v>
      </c>
      <c r="F226" s="17" t="s">
        <v>216</v>
      </c>
      <c r="G226" s="11"/>
    </row>
    <row r="227" spans="1:7" ht="15">
      <c r="A227" s="3">
        <v>44204</v>
      </c>
      <c r="B227" s="10">
        <v>44204227</v>
      </c>
      <c r="C227" s="4" t="s">
        <v>53</v>
      </c>
      <c r="D227" s="4" t="s">
        <v>14</v>
      </c>
      <c r="E227" s="5">
        <v>0</v>
      </c>
      <c r="F227" s="17" t="s">
        <v>217</v>
      </c>
      <c r="G227" s="11"/>
    </row>
    <row r="228" spans="1:7" ht="15">
      <c r="A228" s="3">
        <v>44204</v>
      </c>
      <c r="B228" s="10">
        <v>44204228</v>
      </c>
      <c r="C228" s="4" t="s">
        <v>48</v>
      </c>
      <c r="D228" s="4" t="s">
        <v>17</v>
      </c>
      <c r="E228" s="5">
        <v>0.5</v>
      </c>
      <c r="F228" s="17" t="s">
        <v>218</v>
      </c>
      <c r="G228" s="11"/>
    </row>
    <row r="229" spans="1:7" ht="15">
      <c r="A229" s="3">
        <v>44204</v>
      </c>
      <c r="B229" s="10">
        <v>44204229</v>
      </c>
      <c r="C229" s="4" t="s">
        <v>53</v>
      </c>
      <c r="D229" s="4" t="s">
        <v>29</v>
      </c>
      <c r="E229" s="5">
        <v>2.5</v>
      </c>
      <c r="F229" s="17" t="s">
        <v>219</v>
      </c>
      <c r="G229" s="11"/>
    </row>
    <row r="230" spans="1:7" ht="15">
      <c r="A230" s="3">
        <v>44207</v>
      </c>
      <c r="B230" s="10">
        <v>44207230</v>
      </c>
      <c r="C230" s="4" t="s">
        <v>48</v>
      </c>
      <c r="D230" s="4" t="s">
        <v>25</v>
      </c>
      <c r="E230" s="5">
        <v>0</v>
      </c>
      <c r="F230" s="17" t="s">
        <v>220</v>
      </c>
      <c r="G230" s="11"/>
    </row>
    <row r="231" spans="1:7" ht="15">
      <c r="A231" s="3">
        <v>44209</v>
      </c>
      <c r="B231" s="10">
        <v>44209231</v>
      </c>
      <c r="C231" s="4" t="s">
        <v>34</v>
      </c>
      <c r="D231" s="4" t="s">
        <v>29</v>
      </c>
      <c r="E231" s="5">
        <v>4.5</v>
      </c>
      <c r="F231" s="17">
        <v>855</v>
      </c>
      <c r="G231" s="11"/>
    </row>
    <row r="232" spans="1:7" ht="15">
      <c r="A232" s="3">
        <v>44212</v>
      </c>
      <c r="B232" s="10">
        <v>44212232</v>
      </c>
      <c r="C232" s="4" t="s">
        <v>16</v>
      </c>
      <c r="D232" s="4" t="s">
        <v>35</v>
      </c>
      <c r="E232" s="5">
        <v>0</v>
      </c>
      <c r="F232" s="17" t="s">
        <v>221</v>
      </c>
      <c r="G232" s="11"/>
    </row>
    <row r="233" spans="1:7" ht="15">
      <c r="A233" s="3">
        <v>44215</v>
      </c>
      <c r="B233" s="10">
        <v>44215233</v>
      </c>
      <c r="C233" s="4" t="s">
        <v>13</v>
      </c>
      <c r="D233" s="4" t="s">
        <v>36</v>
      </c>
      <c r="E233" s="5">
        <v>2.5</v>
      </c>
      <c r="F233" s="17" t="s">
        <v>222</v>
      </c>
      <c r="G233" s="11"/>
    </row>
    <row r="234" spans="1:7" ht="15">
      <c r="A234" s="3">
        <v>44219</v>
      </c>
      <c r="B234" s="10">
        <v>44219234</v>
      </c>
      <c r="C234" s="4" t="s">
        <v>27</v>
      </c>
      <c r="D234" s="4" t="s">
        <v>36</v>
      </c>
      <c r="E234" s="5">
        <v>2.5</v>
      </c>
      <c r="F234" s="17" t="s">
        <v>223</v>
      </c>
      <c r="G234" s="11"/>
    </row>
    <row r="235" spans="1:7" ht="15">
      <c r="A235" s="3">
        <v>44221</v>
      </c>
      <c r="B235" s="10">
        <v>44221235</v>
      </c>
      <c r="C235" s="4" t="s">
        <v>22</v>
      </c>
      <c r="D235" s="4" t="s">
        <v>14</v>
      </c>
      <c r="E235" s="5">
        <v>0</v>
      </c>
      <c r="F235" s="17" t="s">
        <v>224</v>
      </c>
      <c r="G235" s="11"/>
    </row>
    <row r="236" spans="1:7" ht="15">
      <c r="A236" s="3">
        <v>44222</v>
      </c>
      <c r="B236" s="10">
        <v>44222236</v>
      </c>
      <c r="C236" s="4" t="s">
        <v>13</v>
      </c>
      <c r="D236" s="4" t="s">
        <v>29</v>
      </c>
      <c r="E236" s="5">
        <v>0</v>
      </c>
      <c r="F236" s="17">
        <v>804</v>
      </c>
      <c r="G236" s="11"/>
    </row>
    <row r="237" spans="1:7" ht="15">
      <c r="A237" s="3">
        <v>44223</v>
      </c>
      <c r="B237" s="10">
        <v>44223237</v>
      </c>
      <c r="C237" s="4" t="s">
        <v>44</v>
      </c>
      <c r="D237" s="4" t="s">
        <v>14</v>
      </c>
      <c r="E237" s="5">
        <v>0.5</v>
      </c>
      <c r="F237" s="17" t="s">
        <v>225</v>
      </c>
      <c r="G237" s="11"/>
    </row>
    <row r="238" spans="1:7" ht="15">
      <c r="A238" s="3">
        <v>44229</v>
      </c>
      <c r="B238" s="10">
        <v>44229238</v>
      </c>
      <c r="C238" s="4" t="s">
        <v>16</v>
      </c>
      <c r="D238" s="4" t="s">
        <v>31</v>
      </c>
      <c r="E238" s="5">
        <v>4.5</v>
      </c>
      <c r="F238" s="17" t="s">
        <v>226</v>
      </c>
      <c r="G238" s="11"/>
    </row>
    <row r="239" spans="1:7" ht="15">
      <c r="A239" s="3">
        <v>44229</v>
      </c>
      <c r="B239" s="10">
        <v>44229239</v>
      </c>
      <c r="C239" s="4" t="s">
        <v>19</v>
      </c>
      <c r="D239" s="4" t="s">
        <v>20</v>
      </c>
      <c r="E239" s="5">
        <v>4</v>
      </c>
      <c r="F239" s="17">
        <v>736</v>
      </c>
      <c r="G239" s="11"/>
    </row>
    <row r="240" spans="1:7" ht="15">
      <c r="A240" s="3">
        <v>44230</v>
      </c>
      <c r="B240" s="10">
        <v>44230240</v>
      </c>
      <c r="C240" s="4" t="s">
        <v>38</v>
      </c>
      <c r="D240" s="4" t="s">
        <v>29</v>
      </c>
      <c r="E240" s="5">
        <v>0</v>
      </c>
      <c r="F240" s="17" t="s">
        <v>227</v>
      </c>
      <c r="G240" s="11"/>
    </row>
    <row r="241" spans="1:7" ht="15">
      <c r="A241" s="3">
        <v>44234</v>
      </c>
      <c r="B241" s="10">
        <v>44234241</v>
      </c>
      <c r="C241" s="4" t="s">
        <v>34</v>
      </c>
      <c r="D241" s="4" t="s">
        <v>20</v>
      </c>
      <c r="E241" s="5">
        <v>0</v>
      </c>
      <c r="F241" s="17">
        <v>719</v>
      </c>
      <c r="G241" s="11"/>
    </row>
    <row r="242" spans="1:7" ht="15">
      <c r="A242" s="3">
        <v>44238</v>
      </c>
      <c r="B242" s="10">
        <v>44238242</v>
      </c>
      <c r="C242" s="4" t="s">
        <v>16</v>
      </c>
      <c r="D242" s="4" t="s">
        <v>14</v>
      </c>
      <c r="E242" s="5">
        <v>0</v>
      </c>
      <c r="F242" s="17" t="s">
        <v>228</v>
      </c>
      <c r="G242" s="11"/>
    </row>
    <row r="243" spans="1:7" ht="15">
      <c r="A243" s="3">
        <v>44238</v>
      </c>
      <c r="B243" s="10">
        <v>44238243</v>
      </c>
      <c r="C243" s="4" t="s">
        <v>53</v>
      </c>
      <c r="D243" s="4" t="s">
        <v>20</v>
      </c>
      <c r="E243" s="5">
        <v>2.5</v>
      </c>
      <c r="F243" s="17" t="s">
        <v>229</v>
      </c>
      <c r="G243" s="11"/>
    </row>
    <row r="244" spans="1:7" ht="15">
      <c r="A244" s="3">
        <v>44240</v>
      </c>
      <c r="B244" s="10">
        <v>44240244</v>
      </c>
      <c r="C244" s="4" t="s">
        <v>48</v>
      </c>
      <c r="D244" s="4" t="s">
        <v>36</v>
      </c>
      <c r="E244" s="5">
        <v>0</v>
      </c>
      <c r="F244" s="17">
        <v>706</v>
      </c>
      <c r="G244" s="11"/>
    </row>
    <row r="245" spans="1:7" ht="15">
      <c r="A245" s="3">
        <v>44241</v>
      </c>
      <c r="B245" s="10">
        <v>44241245</v>
      </c>
      <c r="C245" s="4" t="s">
        <v>44</v>
      </c>
      <c r="D245" s="4" t="s">
        <v>14</v>
      </c>
      <c r="E245" s="5">
        <v>0.5</v>
      </c>
      <c r="F245" s="17" t="s">
        <v>230</v>
      </c>
      <c r="G245" s="11"/>
    </row>
    <row r="246" spans="1:7" ht="15">
      <c r="A246" s="3">
        <v>44242</v>
      </c>
      <c r="B246" s="10">
        <v>44242246</v>
      </c>
      <c r="C246" s="4" t="s">
        <v>19</v>
      </c>
      <c r="D246" s="4" t="s">
        <v>25</v>
      </c>
      <c r="E246" s="5">
        <v>2</v>
      </c>
      <c r="F246" s="17" t="s">
        <v>230</v>
      </c>
      <c r="G246" s="11"/>
    </row>
    <row r="247" spans="1:7" ht="15">
      <c r="A247" s="3">
        <v>44245</v>
      </c>
      <c r="B247" s="10">
        <v>44245247</v>
      </c>
      <c r="C247" s="4" t="s">
        <v>53</v>
      </c>
      <c r="D247" s="4" t="s">
        <v>20</v>
      </c>
      <c r="E247" s="5">
        <v>0</v>
      </c>
      <c r="F247" s="17" t="s">
        <v>231</v>
      </c>
      <c r="G247" s="11"/>
    </row>
    <row r="248" spans="1:7" ht="15">
      <c r="A248" s="3">
        <v>44245</v>
      </c>
      <c r="B248" s="10">
        <v>44245248</v>
      </c>
      <c r="C248" s="4" t="s">
        <v>24</v>
      </c>
      <c r="D248" s="4" t="s">
        <v>14</v>
      </c>
      <c r="E248" s="5">
        <v>0</v>
      </c>
      <c r="F248" s="17" t="s">
        <v>232</v>
      </c>
      <c r="G248" s="11"/>
    </row>
    <row r="249" spans="1:7" ht="15">
      <c r="A249" s="3">
        <v>44246</v>
      </c>
      <c r="B249" s="10">
        <v>44246249</v>
      </c>
      <c r="C249" s="4" t="s">
        <v>44</v>
      </c>
      <c r="D249" s="4" t="s">
        <v>36</v>
      </c>
      <c r="E249" s="5">
        <v>0</v>
      </c>
      <c r="F249" s="17" t="s">
        <v>233</v>
      </c>
      <c r="G249" s="11"/>
    </row>
    <row r="250" spans="1:7" ht="15">
      <c r="A250" s="3">
        <v>44248</v>
      </c>
      <c r="B250" s="10">
        <v>44248250</v>
      </c>
      <c r="C250" s="4" t="s">
        <v>38</v>
      </c>
      <c r="D250" s="4" t="s">
        <v>14</v>
      </c>
      <c r="E250" s="5">
        <v>0</v>
      </c>
      <c r="F250" s="17" t="s">
        <v>234</v>
      </c>
      <c r="G250" s="11"/>
    </row>
    <row r="251" spans="1:7" ht="15">
      <c r="A251" s="3">
        <v>44251</v>
      </c>
      <c r="B251" s="10">
        <v>44251251</v>
      </c>
      <c r="C251" s="4" t="s">
        <v>24</v>
      </c>
      <c r="D251" s="4" t="s">
        <v>35</v>
      </c>
      <c r="E251" s="5">
        <v>5</v>
      </c>
      <c r="F251" s="17" t="s">
        <v>235</v>
      </c>
      <c r="G251" s="11"/>
    </row>
    <row r="252" spans="1:7" ht="15">
      <c r="A252" s="3">
        <v>44253</v>
      </c>
      <c r="B252" s="10">
        <v>44253252</v>
      </c>
      <c r="C252" s="4" t="s">
        <v>48</v>
      </c>
      <c r="D252" s="4" t="s">
        <v>25</v>
      </c>
      <c r="E252" s="5">
        <v>0</v>
      </c>
      <c r="F252" s="17" t="s">
        <v>236</v>
      </c>
      <c r="G252" s="11"/>
    </row>
    <row r="253" spans="1:7" ht="15">
      <c r="A253" s="3">
        <v>44255</v>
      </c>
      <c r="B253" s="10">
        <v>44255253</v>
      </c>
      <c r="C253" s="4" t="s">
        <v>44</v>
      </c>
      <c r="D253" s="4" t="s">
        <v>25</v>
      </c>
      <c r="E253" s="5">
        <v>4.5</v>
      </c>
      <c r="F253" s="17">
        <v>585</v>
      </c>
      <c r="G253" s="11"/>
    </row>
    <row r="254" spans="1:7" ht="15">
      <c r="A254" s="3">
        <v>44256</v>
      </c>
      <c r="B254" s="10">
        <v>44256254</v>
      </c>
      <c r="C254" s="4" t="s">
        <v>53</v>
      </c>
      <c r="D254" s="4" t="s">
        <v>17</v>
      </c>
      <c r="E254" s="5">
        <v>4</v>
      </c>
      <c r="F254" s="17">
        <v>540</v>
      </c>
      <c r="G254" s="11"/>
    </row>
    <row r="255" spans="1:7" ht="15">
      <c r="A255" s="3">
        <v>44257</v>
      </c>
      <c r="B255" s="10">
        <v>44257255</v>
      </c>
      <c r="C255" s="4" t="s">
        <v>53</v>
      </c>
      <c r="D255" s="4" t="s">
        <v>29</v>
      </c>
      <c r="E255" s="5">
        <v>0</v>
      </c>
      <c r="F255" s="17" t="s">
        <v>237</v>
      </c>
      <c r="G255" s="11"/>
    </row>
    <row r="256" spans="1:7" ht="15">
      <c r="A256" s="3">
        <v>44259</v>
      </c>
      <c r="B256" s="10">
        <v>44259256</v>
      </c>
      <c r="C256" s="4" t="s">
        <v>34</v>
      </c>
      <c r="D256" s="4" t="s">
        <v>36</v>
      </c>
      <c r="E256" s="5">
        <v>0</v>
      </c>
      <c r="F256" s="17">
        <v>534</v>
      </c>
      <c r="G256" s="11"/>
    </row>
    <row r="257" spans="1:7" ht="15">
      <c r="A257" s="3">
        <v>44260</v>
      </c>
      <c r="B257" s="10">
        <v>44260257</v>
      </c>
      <c r="C257" s="4" t="s">
        <v>53</v>
      </c>
      <c r="D257" s="4" t="s">
        <v>17</v>
      </c>
      <c r="E257" s="5">
        <v>0</v>
      </c>
      <c r="F257" s="17" t="s">
        <v>238</v>
      </c>
      <c r="G257" s="11"/>
    </row>
    <row r="258" spans="1:7" ht="15">
      <c r="A258" s="3">
        <v>44260</v>
      </c>
      <c r="B258" s="10">
        <v>44260258</v>
      </c>
      <c r="C258" s="4" t="s">
        <v>48</v>
      </c>
      <c r="D258" s="4" t="s">
        <v>20</v>
      </c>
      <c r="E258" s="5">
        <v>0</v>
      </c>
      <c r="F258" s="17" t="s">
        <v>239</v>
      </c>
      <c r="G258" s="11"/>
    </row>
    <row r="259" spans="1:7" ht="15">
      <c r="A259" s="3">
        <v>44266</v>
      </c>
      <c r="B259" s="10">
        <v>44266259</v>
      </c>
      <c r="C259" s="4" t="s">
        <v>44</v>
      </c>
      <c r="D259" s="4" t="s">
        <v>31</v>
      </c>
      <c r="E259" s="5">
        <v>0</v>
      </c>
      <c r="F259" s="17" t="s">
        <v>240</v>
      </c>
      <c r="G259" s="11"/>
    </row>
    <row r="260" spans="1:7" ht="15">
      <c r="A260" s="3">
        <v>44267</v>
      </c>
      <c r="B260" s="10">
        <v>44267260</v>
      </c>
      <c r="C260" s="4" t="s">
        <v>19</v>
      </c>
      <c r="D260" s="4" t="s">
        <v>35</v>
      </c>
      <c r="E260" s="5">
        <v>0</v>
      </c>
      <c r="F260" s="17" t="s">
        <v>241</v>
      </c>
      <c r="G260" s="11"/>
    </row>
    <row r="261" spans="1:7" ht="15">
      <c r="A261" s="3">
        <v>44269</v>
      </c>
      <c r="B261" s="10">
        <v>44269261</v>
      </c>
      <c r="C261" s="4" t="s">
        <v>16</v>
      </c>
      <c r="D261" s="4" t="s">
        <v>36</v>
      </c>
      <c r="E261" s="5">
        <v>3</v>
      </c>
      <c r="F261" s="17" t="s">
        <v>242</v>
      </c>
      <c r="G261" s="11"/>
    </row>
    <row r="262" spans="1:7" ht="15">
      <c r="A262" s="3">
        <v>44269</v>
      </c>
      <c r="B262" s="10">
        <v>44269262</v>
      </c>
      <c r="C262" s="4" t="s">
        <v>13</v>
      </c>
      <c r="D262" s="4" t="s">
        <v>20</v>
      </c>
      <c r="E262" s="5">
        <v>0</v>
      </c>
      <c r="F262" s="17" t="s">
        <v>243</v>
      </c>
      <c r="G262" s="11"/>
    </row>
    <row r="263" spans="1:7" ht="15">
      <c r="A263" s="3">
        <v>44270</v>
      </c>
      <c r="B263" s="10">
        <v>44270263</v>
      </c>
      <c r="C263" s="4" t="s">
        <v>27</v>
      </c>
      <c r="D263" s="4" t="s">
        <v>17</v>
      </c>
      <c r="E263" s="5">
        <v>0</v>
      </c>
      <c r="F263" s="17" t="s">
        <v>244</v>
      </c>
      <c r="G263" s="11"/>
    </row>
    <row r="264" spans="1:7" ht="15">
      <c r="A264" s="3">
        <v>44272</v>
      </c>
      <c r="B264" s="10">
        <v>44272264</v>
      </c>
      <c r="C264" s="4" t="s">
        <v>19</v>
      </c>
      <c r="D264" s="4" t="s">
        <v>20</v>
      </c>
      <c r="E264" s="5">
        <v>0</v>
      </c>
      <c r="F264" s="17" t="s">
        <v>245</v>
      </c>
      <c r="G264" s="11"/>
    </row>
    <row r="265" spans="1:7" ht="15">
      <c r="A265" s="3">
        <v>44272</v>
      </c>
      <c r="B265" s="10">
        <v>44272265</v>
      </c>
      <c r="C265" s="4" t="s">
        <v>24</v>
      </c>
      <c r="D265" s="4" t="s">
        <v>14</v>
      </c>
      <c r="E265" s="5">
        <v>0</v>
      </c>
      <c r="F265" s="17" t="s">
        <v>246</v>
      </c>
      <c r="G265" s="11"/>
    </row>
    <row r="266" spans="1:7" ht="15">
      <c r="A266" s="3">
        <v>44273</v>
      </c>
      <c r="B266" s="10">
        <v>44273266</v>
      </c>
      <c r="C266" s="4" t="s">
        <v>16</v>
      </c>
      <c r="D266" s="4" t="s">
        <v>36</v>
      </c>
      <c r="E266" s="5">
        <v>0</v>
      </c>
      <c r="F266" s="17">
        <v>461</v>
      </c>
      <c r="G266" s="11"/>
    </row>
    <row r="267" spans="1:7" ht="15">
      <c r="A267" s="3">
        <v>44274</v>
      </c>
      <c r="B267" s="10">
        <v>44274267</v>
      </c>
      <c r="C267" s="4" t="s">
        <v>24</v>
      </c>
      <c r="D267" s="4" t="s">
        <v>17</v>
      </c>
      <c r="E267" s="5">
        <v>0</v>
      </c>
      <c r="F267" s="17" t="s">
        <v>247</v>
      </c>
      <c r="G267" s="11"/>
    </row>
    <row r="268" spans="1:7" ht="15">
      <c r="A268" s="3">
        <v>44277</v>
      </c>
      <c r="B268" s="10">
        <v>44277268</v>
      </c>
      <c r="C268" s="4" t="s">
        <v>48</v>
      </c>
      <c r="D268" s="4" t="s">
        <v>31</v>
      </c>
      <c r="E268" s="5">
        <v>0</v>
      </c>
      <c r="F268" s="17" t="s">
        <v>247</v>
      </c>
      <c r="G268" s="11"/>
    </row>
    <row r="269" spans="1:7" ht="15">
      <c r="A269" s="3">
        <v>44278</v>
      </c>
      <c r="B269" s="10">
        <v>44278269</v>
      </c>
      <c r="C269" s="4" t="s">
        <v>27</v>
      </c>
      <c r="D269" s="4" t="s">
        <v>17</v>
      </c>
      <c r="E269" s="5">
        <v>0</v>
      </c>
      <c r="F269" s="17" t="s">
        <v>248</v>
      </c>
      <c r="G269" s="11"/>
    </row>
    <row r="270" spans="1:7" ht="15">
      <c r="A270" s="3">
        <v>44286</v>
      </c>
      <c r="B270" s="10">
        <v>44286270</v>
      </c>
      <c r="C270" s="4" t="s">
        <v>44</v>
      </c>
      <c r="D270" s="4" t="s">
        <v>29</v>
      </c>
      <c r="E270" s="5">
        <v>0</v>
      </c>
      <c r="F270" s="17" t="s">
        <v>249</v>
      </c>
      <c r="G270" s="11"/>
    </row>
    <row r="271" spans="1:7" ht="15">
      <c r="A271" s="3">
        <v>44286</v>
      </c>
      <c r="B271" s="10">
        <v>44286271</v>
      </c>
      <c r="C271" s="4" t="s">
        <v>44</v>
      </c>
      <c r="D271" s="4" t="s">
        <v>29</v>
      </c>
      <c r="E271" s="5">
        <v>4.5</v>
      </c>
      <c r="F271" s="17" t="s">
        <v>250</v>
      </c>
      <c r="G271" s="11"/>
    </row>
    <row r="272" spans="1:7" ht="15">
      <c r="A272" s="3">
        <v>44287</v>
      </c>
      <c r="B272" s="10">
        <v>44287272</v>
      </c>
      <c r="C272" s="4" t="s">
        <v>38</v>
      </c>
      <c r="D272" s="4" t="s">
        <v>25</v>
      </c>
      <c r="E272" s="5">
        <v>0</v>
      </c>
      <c r="F272" s="17" t="s">
        <v>251</v>
      </c>
      <c r="G272" s="11"/>
    </row>
    <row r="273" spans="1:7" ht="15">
      <c r="A273" s="3">
        <v>44287</v>
      </c>
      <c r="B273" s="10">
        <v>44287273</v>
      </c>
      <c r="C273" s="4" t="s">
        <v>53</v>
      </c>
      <c r="D273" s="4" t="s">
        <v>36</v>
      </c>
      <c r="E273" s="5">
        <v>0</v>
      </c>
      <c r="F273" s="17" t="s">
        <v>252</v>
      </c>
      <c r="G273" s="11"/>
    </row>
    <row r="274" spans="1:7" ht="15">
      <c r="A274" s="3">
        <v>44288</v>
      </c>
      <c r="B274" s="10">
        <v>44288274</v>
      </c>
      <c r="C274" s="4" t="s">
        <v>44</v>
      </c>
      <c r="D274" s="4" t="s">
        <v>14</v>
      </c>
      <c r="E274" s="5">
        <v>0</v>
      </c>
      <c r="F274" s="17" t="s">
        <v>253</v>
      </c>
      <c r="G274" s="11"/>
    </row>
    <row r="275" spans="1:7" ht="15">
      <c r="A275" s="3">
        <v>44292</v>
      </c>
      <c r="B275" s="10">
        <v>44292275</v>
      </c>
      <c r="C275" s="4" t="s">
        <v>44</v>
      </c>
      <c r="D275" s="4" t="s">
        <v>25</v>
      </c>
      <c r="E275" s="5">
        <v>0</v>
      </c>
      <c r="F275" s="17" t="s">
        <v>254</v>
      </c>
      <c r="G275" s="11"/>
    </row>
    <row r="276" spans="1:7" ht="15">
      <c r="A276" s="3">
        <v>44294</v>
      </c>
      <c r="B276" s="10">
        <v>44294276</v>
      </c>
      <c r="C276" s="4" t="s">
        <v>34</v>
      </c>
      <c r="D276" s="4" t="s">
        <v>14</v>
      </c>
      <c r="E276" s="5">
        <v>0</v>
      </c>
      <c r="F276" s="17" t="s">
        <v>255</v>
      </c>
      <c r="G276" s="11"/>
    </row>
    <row r="277" spans="1:7" ht="15">
      <c r="A277" s="3">
        <v>44295</v>
      </c>
      <c r="B277" s="10">
        <v>44295277</v>
      </c>
      <c r="C277" s="4" t="s">
        <v>27</v>
      </c>
      <c r="D277" s="4" t="s">
        <v>42</v>
      </c>
      <c r="E277" s="5">
        <v>0</v>
      </c>
      <c r="F277" s="17" t="s">
        <v>256</v>
      </c>
      <c r="G277" s="11"/>
    </row>
    <row r="278" spans="1:7" ht="15">
      <c r="A278" s="3">
        <v>44297</v>
      </c>
      <c r="B278" s="10">
        <v>44297278</v>
      </c>
      <c r="C278" s="4" t="s">
        <v>34</v>
      </c>
      <c r="D278" s="4" t="s">
        <v>31</v>
      </c>
      <c r="E278" s="5">
        <v>0</v>
      </c>
      <c r="F278" s="17" t="s">
        <v>257</v>
      </c>
      <c r="G278" s="11"/>
    </row>
    <row r="279" spans="1:7" ht="15">
      <c r="A279" s="3">
        <v>44299</v>
      </c>
      <c r="B279" s="10">
        <v>44299279</v>
      </c>
      <c r="C279" s="4" t="s">
        <v>19</v>
      </c>
      <c r="D279" s="4" t="s">
        <v>20</v>
      </c>
      <c r="E279" s="5">
        <v>0</v>
      </c>
      <c r="F279" s="17" t="s">
        <v>258</v>
      </c>
      <c r="G279" s="11"/>
    </row>
    <row r="280" spans="1:7" ht="15">
      <c r="A280" s="3">
        <v>44300</v>
      </c>
      <c r="B280" s="10">
        <v>44300280</v>
      </c>
      <c r="C280" s="4" t="s">
        <v>38</v>
      </c>
      <c r="D280" s="4" t="s">
        <v>25</v>
      </c>
      <c r="E280" s="5">
        <v>0</v>
      </c>
      <c r="F280" s="17" t="s">
        <v>259</v>
      </c>
      <c r="G280" s="11"/>
    </row>
    <row r="281" spans="1:7" ht="15">
      <c r="A281" s="3">
        <v>44301</v>
      </c>
      <c r="B281" s="10">
        <v>44301281</v>
      </c>
      <c r="C281" s="4" t="s">
        <v>40</v>
      </c>
      <c r="D281" s="4" t="s">
        <v>35</v>
      </c>
      <c r="E281" s="5">
        <v>0</v>
      </c>
      <c r="F281" s="17" t="s">
        <v>260</v>
      </c>
      <c r="G281" s="11"/>
    </row>
    <row r="282" spans="1:7" ht="15">
      <c r="A282" s="3">
        <v>44302</v>
      </c>
      <c r="B282" s="10">
        <v>44302282</v>
      </c>
      <c r="C282" s="4" t="s">
        <v>34</v>
      </c>
      <c r="D282" s="4" t="s">
        <v>42</v>
      </c>
      <c r="E282" s="5">
        <v>0</v>
      </c>
      <c r="F282" s="17">
        <v>385</v>
      </c>
      <c r="G282" s="11"/>
    </row>
    <row r="283" spans="1:7" ht="15">
      <c r="A283" s="3">
        <v>44303</v>
      </c>
      <c r="B283" s="10">
        <v>44303283</v>
      </c>
      <c r="C283" s="4" t="s">
        <v>38</v>
      </c>
      <c r="D283" s="4" t="s">
        <v>25</v>
      </c>
      <c r="E283" s="5">
        <v>0</v>
      </c>
      <c r="F283" s="17" t="s">
        <v>261</v>
      </c>
      <c r="G283" s="11"/>
    </row>
    <row r="284" spans="1:7" ht="15">
      <c r="A284" s="3">
        <v>44306</v>
      </c>
      <c r="B284" s="10">
        <v>44306284</v>
      </c>
      <c r="C284" s="4" t="s">
        <v>34</v>
      </c>
      <c r="D284" s="4" t="s">
        <v>35</v>
      </c>
      <c r="E284" s="5">
        <v>0</v>
      </c>
      <c r="F284" s="17" t="s">
        <v>262</v>
      </c>
      <c r="G284" s="11"/>
    </row>
    <row r="285" spans="1:7" ht="15">
      <c r="A285" s="3">
        <v>44306</v>
      </c>
      <c r="B285" s="10">
        <v>44306285</v>
      </c>
      <c r="C285" s="4" t="s">
        <v>27</v>
      </c>
      <c r="D285" s="4" t="s">
        <v>25</v>
      </c>
      <c r="E285" s="5">
        <v>0</v>
      </c>
      <c r="F285" s="17" t="s">
        <v>263</v>
      </c>
      <c r="G285" s="11"/>
    </row>
    <row r="286" spans="1:7" ht="15">
      <c r="A286" s="3">
        <v>44307</v>
      </c>
      <c r="B286" s="10">
        <v>44307286</v>
      </c>
      <c r="C286" s="4" t="s">
        <v>13</v>
      </c>
      <c r="D286" s="4" t="s">
        <v>35</v>
      </c>
      <c r="E286" s="5">
        <v>0</v>
      </c>
      <c r="F286" s="17" t="s">
        <v>264</v>
      </c>
      <c r="G286" s="11"/>
    </row>
    <row r="287" spans="1:7" ht="15">
      <c r="A287" s="3">
        <v>44310</v>
      </c>
      <c r="B287" s="10">
        <v>44310287</v>
      </c>
      <c r="C287" s="4" t="s">
        <v>22</v>
      </c>
      <c r="D287" s="4" t="s">
        <v>25</v>
      </c>
      <c r="E287" s="5">
        <v>0</v>
      </c>
      <c r="F287" s="17" t="s">
        <v>265</v>
      </c>
      <c r="G287" s="11"/>
    </row>
    <row r="288" spans="1:7" ht="15">
      <c r="A288" s="3">
        <v>44311</v>
      </c>
      <c r="B288" s="10">
        <v>44311288</v>
      </c>
      <c r="C288" s="4" t="s">
        <v>27</v>
      </c>
      <c r="D288" s="4" t="s">
        <v>35</v>
      </c>
      <c r="E288" s="5">
        <v>0</v>
      </c>
      <c r="F288" s="17" t="s">
        <v>266</v>
      </c>
      <c r="G288" s="11"/>
    </row>
    <row r="289" spans="1:7" ht="15">
      <c r="A289" s="3">
        <v>44317</v>
      </c>
      <c r="B289" s="10">
        <v>44317289</v>
      </c>
      <c r="C289" s="4" t="s">
        <v>13</v>
      </c>
      <c r="D289" s="4" t="s">
        <v>25</v>
      </c>
      <c r="E289" s="5">
        <v>0</v>
      </c>
      <c r="F289" s="17" t="s">
        <v>267</v>
      </c>
      <c r="G289" s="11"/>
    </row>
    <row r="290" spans="1:7" ht="15">
      <c r="A290" s="3">
        <v>44320</v>
      </c>
      <c r="B290" s="10">
        <v>44320290</v>
      </c>
      <c r="C290" s="4" t="s">
        <v>40</v>
      </c>
      <c r="D290" s="4" t="s">
        <v>31</v>
      </c>
      <c r="E290" s="5">
        <v>0</v>
      </c>
      <c r="F290" s="17" t="s">
        <v>268</v>
      </c>
      <c r="G290" s="11"/>
    </row>
    <row r="291" spans="1:7" ht="15">
      <c r="A291" s="3">
        <v>44322</v>
      </c>
      <c r="B291" s="10">
        <v>44322291</v>
      </c>
      <c r="C291" s="4" t="s">
        <v>40</v>
      </c>
      <c r="D291" s="4" t="s">
        <v>17</v>
      </c>
      <c r="E291" s="5">
        <v>0</v>
      </c>
      <c r="F291" s="17" t="s">
        <v>269</v>
      </c>
      <c r="G291" s="11"/>
    </row>
    <row r="292" spans="1:7" ht="15">
      <c r="A292" s="3">
        <v>44323</v>
      </c>
      <c r="B292" s="10">
        <v>44323292</v>
      </c>
      <c r="C292" s="4" t="s">
        <v>27</v>
      </c>
      <c r="D292" s="4" t="s">
        <v>25</v>
      </c>
      <c r="E292" s="5">
        <v>0</v>
      </c>
      <c r="F292" s="17">
        <v>350</v>
      </c>
      <c r="G292" s="11"/>
    </row>
    <row r="293" spans="1:7" ht="15">
      <c r="A293" s="3">
        <v>44324</v>
      </c>
      <c r="B293" s="10">
        <v>44324293</v>
      </c>
      <c r="C293" s="4" t="s">
        <v>19</v>
      </c>
      <c r="D293" s="4" t="s">
        <v>35</v>
      </c>
      <c r="E293" s="5">
        <v>0</v>
      </c>
      <c r="F293" s="17" t="s">
        <v>270</v>
      </c>
      <c r="G293" s="11"/>
    </row>
    <row r="294" spans="1:7" ht="15">
      <c r="A294" s="3">
        <v>44324</v>
      </c>
      <c r="B294" s="10">
        <v>44324294</v>
      </c>
      <c r="C294" s="4" t="s">
        <v>19</v>
      </c>
      <c r="D294" s="4" t="s">
        <v>17</v>
      </c>
      <c r="E294" s="5">
        <v>0</v>
      </c>
      <c r="F294" s="17" t="s">
        <v>271</v>
      </c>
      <c r="G294" s="11"/>
    </row>
    <row r="295" spans="1:7" ht="15">
      <c r="A295" s="3">
        <v>44326</v>
      </c>
      <c r="B295" s="10">
        <v>44326295</v>
      </c>
      <c r="C295" s="4" t="s">
        <v>27</v>
      </c>
      <c r="D295" s="4" t="s">
        <v>42</v>
      </c>
      <c r="E295" s="5">
        <v>0</v>
      </c>
      <c r="F295" s="17">
        <v>341</v>
      </c>
      <c r="G295" s="11"/>
    </row>
    <row r="296" spans="1:7" ht="15">
      <c r="A296" s="3">
        <v>44328</v>
      </c>
      <c r="B296" s="10">
        <v>44328296</v>
      </c>
      <c r="C296" s="4" t="s">
        <v>34</v>
      </c>
      <c r="D296" s="4" t="s">
        <v>31</v>
      </c>
      <c r="E296" s="5">
        <v>0</v>
      </c>
      <c r="F296" s="17" t="s">
        <v>272</v>
      </c>
      <c r="G296" s="11"/>
    </row>
    <row r="297" spans="1:7" ht="15">
      <c r="A297" s="3">
        <v>44335</v>
      </c>
      <c r="B297" s="10">
        <v>44335297</v>
      </c>
      <c r="C297" s="4" t="s">
        <v>34</v>
      </c>
      <c r="D297" s="4" t="s">
        <v>20</v>
      </c>
      <c r="E297" s="5">
        <v>0</v>
      </c>
      <c r="F297" s="17">
        <v>330</v>
      </c>
      <c r="G297" s="11"/>
    </row>
    <row r="298" spans="1:7" ht="15">
      <c r="A298" s="3">
        <v>44335</v>
      </c>
      <c r="B298" s="10">
        <v>44335298</v>
      </c>
      <c r="C298" s="4" t="s">
        <v>34</v>
      </c>
      <c r="D298" s="4" t="s">
        <v>20</v>
      </c>
      <c r="E298" s="5">
        <v>0</v>
      </c>
      <c r="F298" s="17">
        <v>326</v>
      </c>
      <c r="G298" s="11"/>
    </row>
    <row r="299" spans="1:7" ht="15">
      <c r="A299" s="3">
        <v>44336</v>
      </c>
      <c r="B299" s="10">
        <v>44336299</v>
      </c>
      <c r="C299" s="4" t="s">
        <v>48</v>
      </c>
      <c r="D299" s="4" t="s">
        <v>36</v>
      </c>
      <c r="E299" s="5">
        <v>0</v>
      </c>
      <c r="F299" s="17" t="s">
        <v>273</v>
      </c>
      <c r="G299" s="11"/>
    </row>
    <row r="300" spans="1:7" ht="15">
      <c r="A300" s="3">
        <v>44336</v>
      </c>
      <c r="B300" s="10">
        <v>44336300</v>
      </c>
      <c r="C300" s="4" t="s">
        <v>34</v>
      </c>
      <c r="D300" s="4" t="s">
        <v>14</v>
      </c>
      <c r="E300" s="5">
        <v>0</v>
      </c>
      <c r="F300" s="17" t="s">
        <v>274</v>
      </c>
      <c r="G300" s="11"/>
    </row>
    <row r="301" spans="1:7" ht="15">
      <c r="A301" s="3">
        <v>44340</v>
      </c>
      <c r="B301" s="10">
        <v>44340301</v>
      </c>
      <c r="C301" s="4" t="s">
        <v>27</v>
      </c>
      <c r="D301" s="4" t="s">
        <v>29</v>
      </c>
      <c r="E301" s="5">
        <v>0</v>
      </c>
      <c r="F301" s="17">
        <v>314</v>
      </c>
      <c r="G301" s="11"/>
    </row>
    <row r="302" spans="1:7" ht="15">
      <c r="A302" s="3">
        <v>44342</v>
      </c>
      <c r="B302" s="10">
        <v>44342302</v>
      </c>
      <c r="C302" s="4" t="s">
        <v>44</v>
      </c>
      <c r="D302" s="4" t="s">
        <v>42</v>
      </c>
      <c r="E302" s="5">
        <v>0</v>
      </c>
      <c r="F302" s="17" t="s">
        <v>275</v>
      </c>
      <c r="G302" s="11"/>
    </row>
    <row r="303" spans="1:7" ht="15">
      <c r="A303" s="3">
        <v>44342</v>
      </c>
      <c r="B303" s="10">
        <v>44342303</v>
      </c>
      <c r="C303" s="4" t="s">
        <v>53</v>
      </c>
      <c r="D303" s="4" t="s">
        <v>25</v>
      </c>
      <c r="E303" s="5">
        <v>0</v>
      </c>
      <c r="F303" s="17" t="s">
        <v>276</v>
      </c>
      <c r="G303" s="11"/>
    </row>
    <row r="304" spans="1:7" ht="15">
      <c r="A304" s="3">
        <v>44345</v>
      </c>
      <c r="B304" s="10">
        <v>44345304</v>
      </c>
      <c r="C304" s="4" t="s">
        <v>13</v>
      </c>
      <c r="D304" s="4" t="s">
        <v>29</v>
      </c>
      <c r="E304" s="5">
        <v>0</v>
      </c>
      <c r="F304" s="17" t="s">
        <v>277</v>
      </c>
      <c r="G304" s="11"/>
    </row>
    <row r="305" spans="1:7" ht="15">
      <c r="A305" s="3">
        <v>44346</v>
      </c>
      <c r="B305" s="10">
        <v>44346305</v>
      </c>
      <c r="C305" s="4" t="s">
        <v>34</v>
      </c>
      <c r="D305" s="4" t="s">
        <v>42</v>
      </c>
      <c r="E305" s="5">
        <v>0</v>
      </c>
      <c r="F305" s="17" t="s">
        <v>278</v>
      </c>
      <c r="G305" s="11"/>
    </row>
    <row r="306" spans="1:7" ht="15">
      <c r="A306" s="3">
        <v>44348</v>
      </c>
      <c r="B306" s="10">
        <v>44348306</v>
      </c>
      <c r="C306" s="4" t="s">
        <v>40</v>
      </c>
      <c r="D306" s="4" t="s">
        <v>25</v>
      </c>
      <c r="E306" s="5">
        <v>0</v>
      </c>
      <c r="F306" s="17" t="s">
        <v>279</v>
      </c>
      <c r="G306" s="11"/>
    </row>
    <row r="307" spans="1:7" ht="15">
      <c r="A307" s="3">
        <v>44348</v>
      </c>
      <c r="B307" s="10">
        <v>44348307</v>
      </c>
      <c r="C307" s="4" t="s">
        <v>22</v>
      </c>
      <c r="D307" s="4" t="s">
        <v>25</v>
      </c>
      <c r="E307" s="5">
        <v>0</v>
      </c>
      <c r="F307" s="17" t="s">
        <v>280</v>
      </c>
      <c r="G307" s="11"/>
    </row>
    <row r="308" spans="1:7" ht="15">
      <c r="A308" s="3">
        <v>44349</v>
      </c>
      <c r="B308" s="10">
        <v>44349308</v>
      </c>
      <c r="C308" s="4" t="s">
        <v>22</v>
      </c>
      <c r="D308" s="4" t="s">
        <v>36</v>
      </c>
      <c r="E308" s="5">
        <v>0</v>
      </c>
      <c r="F308" s="17" t="s">
        <v>281</v>
      </c>
      <c r="G308" s="11"/>
    </row>
    <row r="309" spans="1:7" ht="15">
      <c r="A309" s="3">
        <v>44349</v>
      </c>
      <c r="B309" s="10">
        <v>44349309</v>
      </c>
      <c r="C309" s="4" t="s">
        <v>34</v>
      </c>
      <c r="D309" s="4" t="s">
        <v>35</v>
      </c>
      <c r="E309" s="5">
        <v>0</v>
      </c>
      <c r="F309" s="17" t="s">
        <v>282</v>
      </c>
      <c r="G309" s="11"/>
    </row>
    <row r="310" spans="1:7" ht="15">
      <c r="A310" s="3">
        <v>44350</v>
      </c>
      <c r="B310" s="10">
        <v>44350310</v>
      </c>
      <c r="C310" s="4" t="s">
        <v>38</v>
      </c>
      <c r="D310" s="4" t="s">
        <v>35</v>
      </c>
      <c r="E310" s="5">
        <v>0</v>
      </c>
      <c r="F310" s="17">
        <v>277</v>
      </c>
      <c r="G310" s="11"/>
    </row>
    <row r="311" spans="1:7" ht="15">
      <c r="A311" s="3">
        <v>44350</v>
      </c>
      <c r="B311" s="10">
        <v>44350311</v>
      </c>
      <c r="C311" s="4" t="s">
        <v>22</v>
      </c>
      <c r="D311" s="4" t="s">
        <v>14</v>
      </c>
      <c r="E311" s="5">
        <v>0</v>
      </c>
      <c r="F311" s="17" t="s">
        <v>283</v>
      </c>
      <c r="G311" s="11"/>
    </row>
    <row r="312" spans="1:7" ht="15">
      <c r="A312" s="3">
        <v>44353</v>
      </c>
      <c r="B312" s="10">
        <v>44353312</v>
      </c>
      <c r="C312" s="4" t="s">
        <v>22</v>
      </c>
      <c r="D312" s="4" t="s">
        <v>14</v>
      </c>
      <c r="E312" s="5">
        <v>0</v>
      </c>
      <c r="F312" s="17" t="s">
        <v>284</v>
      </c>
      <c r="G312" s="11"/>
    </row>
    <row r="313" spans="1:7" ht="15">
      <c r="A313" s="3">
        <v>44354</v>
      </c>
      <c r="B313" s="10">
        <v>44354313</v>
      </c>
      <c r="C313" s="4" t="s">
        <v>38</v>
      </c>
      <c r="D313" s="4" t="s">
        <v>25</v>
      </c>
      <c r="E313" s="5">
        <v>0</v>
      </c>
      <c r="F313" s="17">
        <v>259</v>
      </c>
      <c r="G313" s="11"/>
    </row>
    <row r="314" spans="1:7" ht="15">
      <c r="A314" s="3">
        <v>44355</v>
      </c>
      <c r="B314" s="10">
        <v>44355314</v>
      </c>
      <c r="C314" s="4" t="s">
        <v>40</v>
      </c>
      <c r="D314" s="4" t="s">
        <v>42</v>
      </c>
      <c r="E314" s="5">
        <v>0</v>
      </c>
      <c r="F314" s="17" t="s">
        <v>285</v>
      </c>
      <c r="G314" s="11"/>
    </row>
    <row r="315" spans="1:7" ht="15">
      <c r="A315" s="3">
        <v>44355</v>
      </c>
      <c r="B315" s="10">
        <v>44355315</v>
      </c>
      <c r="C315" s="4" t="s">
        <v>22</v>
      </c>
      <c r="D315" s="4" t="s">
        <v>20</v>
      </c>
      <c r="E315" s="5">
        <v>0</v>
      </c>
      <c r="F315" s="17" t="s">
        <v>286</v>
      </c>
      <c r="G315" s="11"/>
    </row>
    <row r="316" spans="1:7" ht="15">
      <c r="A316" s="3">
        <v>44359</v>
      </c>
      <c r="B316" s="10">
        <v>44359316</v>
      </c>
      <c r="C316" s="4" t="s">
        <v>27</v>
      </c>
      <c r="D316" s="4" t="s">
        <v>25</v>
      </c>
      <c r="E316" s="5">
        <v>0</v>
      </c>
      <c r="F316" s="17" t="s">
        <v>287</v>
      </c>
      <c r="G316" s="11"/>
    </row>
    <row r="317" spans="1:7" ht="15">
      <c r="A317" s="3">
        <v>44359</v>
      </c>
      <c r="B317" s="10">
        <v>44359317</v>
      </c>
      <c r="C317" s="4" t="s">
        <v>19</v>
      </c>
      <c r="D317" s="4" t="s">
        <v>14</v>
      </c>
      <c r="E317" s="5">
        <v>0</v>
      </c>
      <c r="F317" s="17" t="s">
        <v>288</v>
      </c>
      <c r="G317" s="11"/>
    </row>
    <row r="318" spans="1:7" ht="15">
      <c r="A318" s="3">
        <v>44360</v>
      </c>
      <c r="B318" s="10">
        <v>44360318</v>
      </c>
      <c r="C318" s="4" t="s">
        <v>13</v>
      </c>
      <c r="D318" s="4" t="s">
        <v>35</v>
      </c>
      <c r="E318" s="5">
        <v>0</v>
      </c>
      <c r="F318" s="17" t="s">
        <v>289</v>
      </c>
      <c r="G318" s="11"/>
    </row>
    <row r="319" spans="1:7" ht="15">
      <c r="A319" s="3">
        <v>44362</v>
      </c>
      <c r="B319" s="10">
        <v>44362319</v>
      </c>
      <c r="C319" s="4" t="s">
        <v>48</v>
      </c>
      <c r="D319" s="4" t="s">
        <v>17</v>
      </c>
      <c r="E319" s="5">
        <v>0</v>
      </c>
      <c r="F319" s="17" t="s">
        <v>290</v>
      </c>
      <c r="G319" s="11"/>
    </row>
    <row r="320" spans="1:7" ht="15">
      <c r="A320" s="3">
        <v>44364</v>
      </c>
      <c r="B320" s="10">
        <v>44364320</v>
      </c>
      <c r="C320" s="4" t="s">
        <v>38</v>
      </c>
      <c r="D320" s="4" t="s">
        <v>25</v>
      </c>
      <c r="E320" s="5">
        <v>0</v>
      </c>
      <c r="F320" s="17" t="s">
        <v>291</v>
      </c>
      <c r="G320" s="11"/>
    </row>
    <row r="321" spans="1:7" ht="15">
      <c r="A321" s="3">
        <v>44365</v>
      </c>
      <c r="B321" s="10">
        <v>44365321</v>
      </c>
      <c r="C321" s="4" t="s">
        <v>34</v>
      </c>
      <c r="D321" s="4" t="s">
        <v>31</v>
      </c>
      <c r="E321" s="5">
        <v>0</v>
      </c>
      <c r="F321" s="17" t="s">
        <v>292</v>
      </c>
      <c r="G321" s="11"/>
    </row>
    <row r="322" spans="1:7" ht="15">
      <c r="A322" s="3">
        <v>44365</v>
      </c>
      <c r="B322" s="10">
        <v>44365322</v>
      </c>
      <c r="C322" s="4" t="s">
        <v>53</v>
      </c>
      <c r="D322" s="4" t="s">
        <v>14</v>
      </c>
      <c r="E322" s="5">
        <v>0</v>
      </c>
      <c r="F322" s="17" t="s">
        <v>293</v>
      </c>
      <c r="G322" s="11"/>
    </row>
    <row r="323" spans="1:7" ht="15">
      <c r="A323" s="3">
        <v>44365</v>
      </c>
      <c r="B323" s="10">
        <v>44365323</v>
      </c>
      <c r="C323" s="4" t="s">
        <v>53</v>
      </c>
      <c r="D323" s="4" t="s">
        <v>42</v>
      </c>
      <c r="E323" s="5">
        <v>0</v>
      </c>
      <c r="F323" s="17" t="s">
        <v>294</v>
      </c>
      <c r="G323" s="11"/>
    </row>
    <row r="324" spans="1:7" ht="15">
      <c r="A324" s="3">
        <v>44366</v>
      </c>
      <c r="B324" s="10">
        <v>44366324</v>
      </c>
      <c r="C324" s="4" t="s">
        <v>22</v>
      </c>
      <c r="D324" s="4" t="s">
        <v>36</v>
      </c>
      <c r="E324" s="5">
        <v>0</v>
      </c>
      <c r="F324" s="17" t="s">
        <v>295</v>
      </c>
      <c r="G324" s="11"/>
    </row>
    <row r="325" spans="1:7" ht="15">
      <c r="A325" s="3">
        <v>44368</v>
      </c>
      <c r="B325" s="10">
        <v>44368325</v>
      </c>
      <c r="C325" s="4" t="s">
        <v>16</v>
      </c>
      <c r="D325" s="4" t="s">
        <v>35</v>
      </c>
      <c r="E325" s="5">
        <v>0</v>
      </c>
      <c r="F325" s="17" t="s">
        <v>296</v>
      </c>
      <c r="G325" s="11"/>
    </row>
    <row r="326" spans="1:7" ht="15">
      <c r="A326" s="3">
        <v>44370</v>
      </c>
      <c r="B326" s="10">
        <v>44370326</v>
      </c>
      <c r="C326" s="4" t="s">
        <v>22</v>
      </c>
      <c r="D326" s="4" t="s">
        <v>42</v>
      </c>
      <c r="E326" s="5">
        <v>0</v>
      </c>
      <c r="F326" s="17" t="s">
        <v>297</v>
      </c>
      <c r="G326" s="11"/>
    </row>
    <row r="327" spans="1:7" ht="15">
      <c r="A327" s="3">
        <v>44372</v>
      </c>
      <c r="B327" s="10">
        <v>44372327</v>
      </c>
      <c r="C327" s="4" t="s">
        <v>34</v>
      </c>
      <c r="D327" s="4" t="s">
        <v>31</v>
      </c>
      <c r="E327" s="5">
        <v>0</v>
      </c>
      <c r="F327" s="17" t="s">
        <v>298</v>
      </c>
      <c r="G327" s="11"/>
    </row>
    <row r="328" spans="1:7" ht="15">
      <c r="A328" s="3">
        <v>44373</v>
      </c>
      <c r="B328" s="10">
        <v>44373328</v>
      </c>
      <c r="C328" s="4" t="s">
        <v>38</v>
      </c>
      <c r="D328" s="4" t="s">
        <v>25</v>
      </c>
      <c r="E328" s="5">
        <v>0</v>
      </c>
      <c r="F328" s="17">
        <v>189</v>
      </c>
      <c r="G328" s="11"/>
    </row>
    <row r="329" spans="1:7" ht="15">
      <c r="A329" s="3">
        <v>44374</v>
      </c>
      <c r="B329" s="10">
        <v>44374329</v>
      </c>
      <c r="C329" s="4" t="s">
        <v>53</v>
      </c>
      <c r="D329" s="4" t="s">
        <v>31</v>
      </c>
      <c r="E329" s="5">
        <v>0</v>
      </c>
      <c r="F329" s="17" t="s">
        <v>299</v>
      </c>
      <c r="G329" s="11"/>
    </row>
    <row r="330" spans="1:7" ht="15">
      <c r="A330" s="3">
        <v>44375</v>
      </c>
      <c r="B330" s="10">
        <v>44375330</v>
      </c>
      <c r="C330" s="4" t="s">
        <v>27</v>
      </c>
      <c r="D330" s="4" t="s">
        <v>17</v>
      </c>
      <c r="E330" s="5">
        <v>0</v>
      </c>
      <c r="F330" s="17">
        <v>174</v>
      </c>
      <c r="G330" s="11"/>
    </row>
    <row r="331" spans="1:7" ht="15">
      <c r="A331" s="3">
        <v>44376</v>
      </c>
      <c r="B331" s="10">
        <v>44376331</v>
      </c>
      <c r="C331" s="4" t="s">
        <v>19</v>
      </c>
      <c r="D331" s="4" t="s">
        <v>14</v>
      </c>
      <c r="E331" s="5">
        <v>0</v>
      </c>
      <c r="F331" s="17" t="s">
        <v>300</v>
      </c>
      <c r="G331" s="11"/>
    </row>
    <row r="332" spans="1:7" ht="15">
      <c r="A332" s="3">
        <v>44381</v>
      </c>
      <c r="B332" s="10">
        <v>44381332</v>
      </c>
      <c r="C332" s="4" t="s">
        <v>19</v>
      </c>
      <c r="D332" s="4" t="s">
        <v>25</v>
      </c>
      <c r="E332" s="5">
        <v>0</v>
      </c>
      <c r="F332" s="17">
        <v>162</v>
      </c>
      <c r="G332" s="11"/>
    </row>
    <row r="333" spans="1:7" ht="15">
      <c r="A333" s="3">
        <v>44383</v>
      </c>
      <c r="B333" s="10">
        <v>44383333</v>
      </c>
      <c r="C333" s="4" t="s">
        <v>19</v>
      </c>
      <c r="D333" s="4" t="s">
        <v>14</v>
      </c>
      <c r="E333" s="5">
        <v>0</v>
      </c>
      <c r="F333" s="17" t="s">
        <v>301</v>
      </c>
      <c r="G333" s="11"/>
    </row>
    <row r="334" spans="1:7" ht="15">
      <c r="A334" s="3">
        <v>44384</v>
      </c>
      <c r="B334" s="10">
        <v>44384334</v>
      </c>
      <c r="C334" s="4" t="s">
        <v>38</v>
      </c>
      <c r="D334" s="4" t="s">
        <v>14</v>
      </c>
      <c r="E334" s="5">
        <v>0</v>
      </c>
      <c r="F334" s="17" t="s">
        <v>302</v>
      </c>
      <c r="G334" s="11"/>
    </row>
    <row r="335" spans="1:7" ht="15">
      <c r="A335" s="3">
        <v>44385</v>
      </c>
      <c r="B335" s="10">
        <v>44385335</v>
      </c>
      <c r="C335" s="4" t="s">
        <v>48</v>
      </c>
      <c r="D335" s="4" t="s">
        <v>29</v>
      </c>
      <c r="E335" s="5">
        <v>0</v>
      </c>
      <c r="F335" s="17" t="s">
        <v>303</v>
      </c>
      <c r="G335" s="11"/>
    </row>
    <row r="336" spans="1:7" ht="15">
      <c r="A336" s="3">
        <v>44385</v>
      </c>
      <c r="B336" s="10">
        <v>44385336</v>
      </c>
      <c r="C336" s="4" t="s">
        <v>40</v>
      </c>
      <c r="D336" s="4" t="s">
        <v>42</v>
      </c>
      <c r="E336" s="5">
        <v>0</v>
      </c>
      <c r="F336" s="17" t="s">
        <v>303</v>
      </c>
      <c r="G336" s="11"/>
    </row>
    <row r="337" spans="1:7" ht="15">
      <c r="A337" s="3">
        <v>44388</v>
      </c>
      <c r="B337" s="10">
        <v>44388337</v>
      </c>
      <c r="C337" s="4" t="s">
        <v>24</v>
      </c>
      <c r="D337" s="4" t="s">
        <v>42</v>
      </c>
      <c r="E337" s="5">
        <v>0</v>
      </c>
      <c r="F337" s="17" t="s">
        <v>304</v>
      </c>
      <c r="G337" s="11"/>
    </row>
    <row r="338" spans="1:7" ht="15">
      <c r="A338" s="3">
        <v>44389</v>
      </c>
      <c r="B338" s="10">
        <v>44389338</v>
      </c>
      <c r="C338" s="4" t="s">
        <v>16</v>
      </c>
      <c r="D338" s="4" t="s">
        <v>42</v>
      </c>
      <c r="E338" s="5">
        <v>0</v>
      </c>
      <c r="F338" s="17" t="s">
        <v>305</v>
      </c>
      <c r="G338" s="11"/>
    </row>
    <row r="339" spans="1:7" ht="15">
      <c r="A339" s="3">
        <v>44390</v>
      </c>
      <c r="B339" s="10">
        <v>44390339</v>
      </c>
      <c r="C339" s="4" t="s">
        <v>53</v>
      </c>
      <c r="D339" s="4" t="s">
        <v>36</v>
      </c>
      <c r="E339" s="5">
        <v>0</v>
      </c>
      <c r="F339" s="17" t="s">
        <v>306</v>
      </c>
      <c r="G339" s="11"/>
    </row>
    <row r="340" spans="1:7" ht="15">
      <c r="A340" s="3">
        <v>44396</v>
      </c>
      <c r="B340" s="10">
        <v>44396340</v>
      </c>
      <c r="C340" s="4" t="s">
        <v>40</v>
      </c>
      <c r="D340" s="4" t="s">
        <v>31</v>
      </c>
      <c r="E340" s="5">
        <v>0</v>
      </c>
      <c r="F340" s="17" t="s">
        <v>307</v>
      </c>
      <c r="G340" s="11"/>
    </row>
    <row r="341" spans="1:7" ht="15">
      <c r="A341" s="3">
        <v>44397</v>
      </c>
      <c r="B341" s="10">
        <v>44397341</v>
      </c>
      <c r="C341" s="4" t="s">
        <v>24</v>
      </c>
      <c r="D341" s="4" t="s">
        <v>20</v>
      </c>
      <c r="E341" s="5">
        <v>0</v>
      </c>
      <c r="F341" s="17" t="s">
        <v>308</v>
      </c>
      <c r="G341" s="11"/>
    </row>
    <row r="342" spans="1:7" ht="15">
      <c r="A342" s="3">
        <v>44398</v>
      </c>
      <c r="B342" s="10">
        <v>44398342</v>
      </c>
      <c r="C342" s="4" t="s">
        <v>53</v>
      </c>
      <c r="D342" s="4" t="s">
        <v>17</v>
      </c>
      <c r="E342" s="5">
        <v>0</v>
      </c>
      <c r="F342" s="17" t="s">
        <v>309</v>
      </c>
      <c r="G342" s="11"/>
    </row>
    <row r="343" spans="1:7" ht="15">
      <c r="A343" s="3">
        <v>44399</v>
      </c>
      <c r="B343" s="10">
        <v>44399343</v>
      </c>
      <c r="C343" s="4" t="s">
        <v>27</v>
      </c>
      <c r="D343" s="4" t="s">
        <v>36</v>
      </c>
      <c r="E343" s="5">
        <v>0</v>
      </c>
      <c r="F343" s="17" t="s">
        <v>310</v>
      </c>
      <c r="G343" s="11"/>
    </row>
    <row r="344" spans="1:7" ht="15">
      <c r="A344" s="3">
        <v>44402</v>
      </c>
      <c r="B344" s="10">
        <v>44402344</v>
      </c>
      <c r="C344" s="4" t="s">
        <v>38</v>
      </c>
      <c r="D344" s="4" t="s">
        <v>35</v>
      </c>
      <c r="E344" s="5">
        <v>0</v>
      </c>
      <c r="F344" s="17" t="s">
        <v>311</v>
      </c>
      <c r="G344" s="11"/>
    </row>
    <row r="345" spans="1:7" ht="15">
      <c r="A345" s="3">
        <v>44402</v>
      </c>
      <c r="B345" s="10">
        <v>44402345</v>
      </c>
      <c r="C345" s="4" t="s">
        <v>27</v>
      </c>
      <c r="D345" s="4" t="s">
        <v>31</v>
      </c>
      <c r="E345" s="5">
        <v>0</v>
      </c>
      <c r="F345" s="17" t="s">
        <v>311</v>
      </c>
      <c r="G345" s="11"/>
    </row>
    <row r="346" spans="1:7" ht="15">
      <c r="A346" s="3">
        <v>44408</v>
      </c>
      <c r="B346" s="10">
        <v>44408346</v>
      </c>
      <c r="C346" s="4" t="s">
        <v>38</v>
      </c>
      <c r="D346" s="4" t="s">
        <v>14</v>
      </c>
      <c r="E346" s="5">
        <v>0</v>
      </c>
      <c r="F346" s="17" t="s">
        <v>312</v>
      </c>
      <c r="G346" s="11"/>
    </row>
    <row r="347" spans="1:7" ht="15">
      <c r="A347" s="3">
        <v>44410</v>
      </c>
      <c r="B347" s="10">
        <v>44410347</v>
      </c>
      <c r="C347" s="4" t="s">
        <v>38</v>
      </c>
      <c r="D347" s="4" t="s">
        <v>42</v>
      </c>
      <c r="E347" s="5">
        <v>0</v>
      </c>
      <c r="F347" s="17">
        <v>115</v>
      </c>
      <c r="G347" s="11"/>
    </row>
    <row r="348" spans="1:7" ht="15">
      <c r="A348" s="3">
        <v>44411</v>
      </c>
      <c r="B348" s="10">
        <v>44411348</v>
      </c>
      <c r="C348" s="4" t="s">
        <v>19</v>
      </c>
      <c r="D348" s="4" t="s">
        <v>17</v>
      </c>
      <c r="E348" s="5">
        <v>0</v>
      </c>
      <c r="F348" s="17">
        <v>114</v>
      </c>
      <c r="G348" s="11"/>
    </row>
    <row r="349" spans="1:7" ht="15">
      <c r="A349" s="3">
        <v>44415</v>
      </c>
      <c r="B349" s="10">
        <v>44415349</v>
      </c>
      <c r="C349" s="4" t="s">
        <v>38</v>
      </c>
      <c r="D349" s="4" t="s">
        <v>25</v>
      </c>
      <c r="E349" s="5">
        <v>0</v>
      </c>
      <c r="F349" s="17" t="s">
        <v>313</v>
      </c>
      <c r="G349" s="11"/>
    </row>
    <row r="350" spans="1:7" ht="15">
      <c r="A350" s="3">
        <v>44415</v>
      </c>
      <c r="B350" s="10">
        <v>44415350</v>
      </c>
      <c r="C350" s="4" t="s">
        <v>44</v>
      </c>
      <c r="D350" s="4" t="s">
        <v>17</v>
      </c>
      <c r="E350" s="5">
        <v>0</v>
      </c>
      <c r="F350" s="17" t="s">
        <v>314</v>
      </c>
      <c r="G350" s="11"/>
    </row>
    <row r="351" spans="1:7" ht="15">
      <c r="A351" s="3">
        <v>44418</v>
      </c>
      <c r="B351" s="10">
        <v>44418351</v>
      </c>
      <c r="C351" s="4" t="s">
        <v>48</v>
      </c>
      <c r="D351" s="4" t="s">
        <v>20</v>
      </c>
      <c r="E351" s="5">
        <v>0</v>
      </c>
      <c r="F351" s="17" t="s">
        <v>315</v>
      </c>
      <c r="G351" s="11"/>
    </row>
    <row r="352" spans="1:7" ht="15">
      <c r="A352" s="3">
        <v>44420</v>
      </c>
      <c r="B352" s="10">
        <v>44420352</v>
      </c>
      <c r="C352" s="4" t="s">
        <v>13</v>
      </c>
      <c r="D352" s="4" t="s">
        <v>29</v>
      </c>
      <c r="E352" s="5">
        <v>0</v>
      </c>
      <c r="F352" s="17" t="s">
        <v>315</v>
      </c>
      <c r="G352" s="11"/>
    </row>
    <row r="353" spans="1:7" ht="15">
      <c r="A353" s="3">
        <v>44421</v>
      </c>
      <c r="B353" s="10">
        <v>44421353</v>
      </c>
      <c r="C353" s="4" t="s">
        <v>22</v>
      </c>
      <c r="D353" s="4" t="s">
        <v>42</v>
      </c>
      <c r="E353" s="5">
        <v>0</v>
      </c>
      <c r="F353" s="17" t="s">
        <v>316</v>
      </c>
      <c r="G353" s="11"/>
    </row>
    <row r="354" spans="1:7" ht="15">
      <c r="A354" s="3">
        <v>44424</v>
      </c>
      <c r="B354" s="10">
        <v>44424354</v>
      </c>
      <c r="C354" s="4" t="s">
        <v>53</v>
      </c>
      <c r="D354" s="4" t="s">
        <v>35</v>
      </c>
      <c r="E354" s="5">
        <v>0</v>
      </c>
      <c r="F354" s="17">
        <v>83</v>
      </c>
      <c r="G354" s="11"/>
    </row>
    <row r="355" spans="1:7" ht="15">
      <c r="A355" s="3">
        <v>44426</v>
      </c>
      <c r="B355" s="10">
        <v>44426355</v>
      </c>
      <c r="C355" s="4" t="s">
        <v>38</v>
      </c>
      <c r="D355" s="4" t="s">
        <v>14</v>
      </c>
      <c r="E355" s="5">
        <v>0</v>
      </c>
      <c r="F355" s="17" t="s">
        <v>317</v>
      </c>
      <c r="G355" s="11"/>
    </row>
    <row r="356" spans="1:7" ht="15">
      <c r="A356" s="3">
        <v>44427</v>
      </c>
      <c r="B356" s="10">
        <v>44427356</v>
      </c>
      <c r="C356" s="4" t="s">
        <v>27</v>
      </c>
      <c r="D356" s="4" t="s">
        <v>31</v>
      </c>
      <c r="E356" s="5">
        <v>0</v>
      </c>
      <c r="F356" s="17">
        <v>77</v>
      </c>
      <c r="G356" s="11"/>
    </row>
    <row r="357" spans="1:7" ht="15">
      <c r="A357" s="3">
        <v>44429</v>
      </c>
      <c r="B357" s="10">
        <v>44429357</v>
      </c>
      <c r="C357" s="4" t="s">
        <v>22</v>
      </c>
      <c r="D357" s="4" t="s">
        <v>20</v>
      </c>
      <c r="E357" s="5">
        <v>0</v>
      </c>
      <c r="F357" s="17" t="s">
        <v>318</v>
      </c>
      <c r="G357" s="11"/>
    </row>
    <row r="358" spans="1:7" ht="15">
      <c r="A358" s="3">
        <v>44430</v>
      </c>
      <c r="B358" s="10">
        <v>44430358</v>
      </c>
      <c r="C358" s="4" t="s">
        <v>53</v>
      </c>
      <c r="D358" s="4" t="s">
        <v>29</v>
      </c>
      <c r="E358" s="5">
        <v>0</v>
      </c>
      <c r="F358" s="17" t="s">
        <v>319</v>
      </c>
      <c r="G358" s="11"/>
    </row>
    <row r="359" spans="1:7" ht="15">
      <c r="A359" s="3">
        <v>44430</v>
      </c>
      <c r="B359" s="10">
        <v>44430359</v>
      </c>
      <c r="C359" s="4" t="s">
        <v>13</v>
      </c>
      <c r="D359" s="4" t="s">
        <v>42</v>
      </c>
      <c r="E359" s="5">
        <v>0</v>
      </c>
      <c r="F359" s="17">
        <v>67</v>
      </c>
      <c r="G359" s="11"/>
    </row>
    <row r="360" spans="1:7" ht="15">
      <c r="A360" s="3">
        <v>44430</v>
      </c>
      <c r="B360" s="10">
        <v>44430360</v>
      </c>
      <c r="C360" s="4" t="s">
        <v>22</v>
      </c>
      <c r="D360" s="4" t="s">
        <v>25</v>
      </c>
      <c r="E360" s="5">
        <v>0</v>
      </c>
      <c r="F360" s="17" t="s">
        <v>320</v>
      </c>
      <c r="G360" s="11"/>
    </row>
    <row r="361" spans="1:7" ht="15">
      <c r="A361" s="3">
        <v>44431</v>
      </c>
      <c r="B361" s="10">
        <v>44431361</v>
      </c>
      <c r="C361" s="4" t="s">
        <v>22</v>
      </c>
      <c r="D361" s="4" t="s">
        <v>25</v>
      </c>
      <c r="E361" s="5">
        <v>0</v>
      </c>
      <c r="F361" s="17" t="s">
        <v>321</v>
      </c>
      <c r="G361" s="11"/>
    </row>
    <row r="362" spans="1:7" ht="15">
      <c r="A362" s="3">
        <v>44432</v>
      </c>
      <c r="B362" s="10">
        <v>44432362</v>
      </c>
      <c r="C362" s="4" t="s">
        <v>13</v>
      </c>
      <c r="D362" s="4" t="s">
        <v>25</v>
      </c>
      <c r="E362" s="5">
        <v>0</v>
      </c>
      <c r="F362" s="17" t="s">
        <v>322</v>
      </c>
      <c r="G362" s="11"/>
    </row>
    <row r="363" spans="1:7" ht="15">
      <c r="A363" s="3">
        <v>44437</v>
      </c>
      <c r="B363" s="10">
        <v>44437363</v>
      </c>
      <c r="C363" s="4" t="s">
        <v>40</v>
      </c>
      <c r="D363" s="4" t="s">
        <v>17</v>
      </c>
      <c r="E363" s="5">
        <v>0</v>
      </c>
      <c r="F363" s="17">
        <v>60</v>
      </c>
      <c r="G363" s="11"/>
    </row>
    <row r="364" spans="1:7" ht="15">
      <c r="A364" s="3">
        <v>44437</v>
      </c>
      <c r="B364" s="10">
        <v>44437364</v>
      </c>
      <c r="C364" s="4" t="s">
        <v>40</v>
      </c>
      <c r="D364" s="4" t="s">
        <v>29</v>
      </c>
      <c r="E364" s="5">
        <v>0</v>
      </c>
      <c r="F364" s="17" t="s">
        <v>323</v>
      </c>
      <c r="G364" s="11"/>
    </row>
    <row r="365" spans="1:7" ht="15">
      <c r="A365" s="3">
        <v>44440</v>
      </c>
      <c r="B365" s="10">
        <v>44440365</v>
      </c>
      <c r="C365" s="4" t="s">
        <v>53</v>
      </c>
      <c r="D365" s="4" t="s">
        <v>29</v>
      </c>
      <c r="E365" s="5">
        <v>0</v>
      </c>
      <c r="F365" s="17">
        <v>59</v>
      </c>
      <c r="G365" s="11"/>
    </row>
    <row r="366" spans="1:7" ht="15">
      <c r="A366" s="3">
        <v>44442</v>
      </c>
      <c r="B366" s="10">
        <v>44442366</v>
      </c>
      <c r="C366" s="4" t="s">
        <v>44</v>
      </c>
      <c r="D366" s="4" t="s">
        <v>14</v>
      </c>
      <c r="E366" s="5">
        <v>0</v>
      </c>
      <c r="F366" s="17" t="s">
        <v>324</v>
      </c>
      <c r="G366" s="11"/>
    </row>
    <row r="367" spans="1:7" ht="15">
      <c r="A367" s="3">
        <v>44442</v>
      </c>
      <c r="B367" s="10">
        <v>44442367</v>
      </c>
      <c r="C367" s="4" t="s">
        <v>16</v>
      </c>
      <c r="D367" s="4" t="s">
        <v>20</v>
      </c>
      <c r="E367" s="5">
        <v>0</v>
      </c>
      <c r="F367" s="17" t="s">
        <v>325</v>
      </c>
      <c r="G367" s="11"/>
    </row>
    <row r="368" spans="1:7" ht="15">
      <c r="A368" s="3">
        <v>44445</v>
      </c>
      <c r="B368" s="10">
        <v>44445368</v>
      </c>
      <c r="C368" s="4" t="s">
        <v>16</v>
      </c>
      <c r="D368" s="4" t="s">
        <v>42</v>
      </c>
      <c r="E368" s="5">
        <v>0</v>
      </c>
      <c r="F368" s="17" t="s">
        <v>326</v>
      </c>
      <c r="G368" s="11"/>
    </row>
    <row r="369" spans="1:7" ht="15">
      <c r="A369" s="3">
        <v>44449</v>
      </c>
      <c r="B369" s="10">
        <v>44449369</v>
      </c>
      <c r="C369" s="4" t="s">
        <v>40</v>
      </c>
      <c r="D369" s="4" t="s">
        <v>25</v>
      </c>
      <c r="E369" s="5">
        <v>0</v>
      </c>
      <c r="F369" s="17">
        <v>41</v>
      </c>
      <c r="G369" s="11"/>
    </row>
    <row r="370" spans="1:7" ht="15">
      <c r="A370" s="3">
        <v>44450</v>
      </c>
      <c r="B370" s="10">
        <v>44450370</v>
      </c>
      <c r="C370" s="4" t="s">
        <v>13</v>
      </c>
      <c r="D370" s="4" t="s">
        <v>42</v>
      </c>
      <c r="E370" s="5">
        <v>0</v>
      </c>
      <c r="F370" s="17" t="s">
        <v>327</v>
      </c>
      <c r="G370" s="11"/>
    </row>
    <row r="371" spans="1:7" ht="15">
      <c r="A371" s="3">
        <v>44454</v>
      </c>
      <c r="B371" s="10">
        <v>44454371</v>
      </c>
      <c r="C371" s="4" t="s">
        <v>16</v>
      </c>
      <c r="D371" s="4" t="s">
        <v>17</v>
      </c>
      <c r="E371" s="5">
        <v>0</v>
      </c>
      <c r="F371" s="17" t="s">
        <v>328</v>
      </c>
      <c r="G371" s="11"/>
    </row>
    <row r="372" spans="1:7" ht="15">
      <c r="A372" s="3">
        <v>44456</v>
      </c>
      <c r="B372" s="10">
        <v>44456372</v>
      </c>
      <c r="C372" s="4" t="s">
        <v>19</v>
      </c>
      <c r="D372" s="4" t="s">
        <v>35</v>
      </c>
      <c r="E372" s="5">
        <v>0</v>
      </c>
      <c r="F372" s="17" t="s">
        <v>328</v>
      </c>
      <c r="G372" s="11"/>
    </row>
    <row r="373" spans="1:7" ht="15">
      <c r="A373" s="3">
        <v>44457</v>
      </c>
      <c r="B373" s="10">
        <v>44457373</v>
      </c>
      <c r="C373" s="4" t="s">
        <v>13</v>
      </c>
      <c r="D373" s="4" t="s">
        <v>20</v>
      </c>
      <c r="E373" s="5">
        <v>0</v>
      </c>
      <c r="F373" s="17" t="s">
        <v>329</v>
      </c>
      <c r="G373" s="11"/>
    </row>
    <row r="374" spans="1:7" ht="15">
      <c r="A374" s="3">
        <v>44458</v>
      </c>
      <c r="B374" s="10">
        <v>44458374</v>
      </c>
      <c r="C374" s="4" t="s">
        <v>40</v>
      </c>
      <c r="D374" s="4" t="s">
        <v>25</v>
      </c>
      <c r="E374" s="5">
        <v>0</v>
      </c>
      <c r="F374" s="17" t="s">
        <v>330</v>
      </c>
      <c r="G374" s="11"/>
    </row>
    <row r="375" spans="1:7" ht="15">
      <c r="A375" s="3">
        <v>44459</v>
      </c>
      <c r="B375" s="10">
        <v>44459375</v>
      </c>
      <c r="C375" s="4" t="s">
        <v>24</v>
      </c>
      <c r="D375" s="4" t="s">
        <v>29</v>
      </c>
      <c r="E375" s="5">
        <v>0</v>
      </c>
      <c r="F375" s="17" t="s">
        <v>331</v>
      </c>
      <c r="G375" s="11"/>
    </row>
    <row r="376" spans="1:7" ht="15">
      <c r="A376" s="3">
        <v>44463</v>
      </c>
      <c r="B376" s="10">
        <v>44463376</v>
      </c>
      <c r="C376" s="4" t="s">
        <v>40</v>
      </c>
      <c r="D376" s="4" t="s">
        <v>25</v>
      </c>
      <c r="E376" s="5">
        <v>0</v>
      </c>
      <c r="F376" s="17">
        <v>5</v>
      </c>
      <c r="G376" s="11"/>
    </row>
    <row r="377" spans="1:7" ht="15">
      <c r="A377" s="3">
        <v>44467</v>
      </c>
      <c r="B377" s="10">
        <v>44467377</v>
      </c>
      <c r="C377" s="4" t="s">
        <v>34</v>
      </c>
      <c r="D377" s="4" t="s">
        <v>14</v>
      </c>
      <c r="E377" s="5">
        <v>0</v>
      </c>
      <c r="F377" s="17" t="s">
        <v>332</v>
      </c>
      <c r="G377" s="11"/>
    </row>
    <row r="378" spans="1:7" ht="15">
      <c r="A378" s="3">
        <v>44468</v>
      </c>
      <c r="B378" s="10">
        <v>44468378</v>
      </c>
      <c r="C378" s="4" t="s">
        <v>38</v>
      </c>
      <c r="D378" s="4" t="s">
        <v>17</v>
      </c>
      <c r="E378" s="5">
        <v>0</v>
      </c>
      <c r="F378" s="17" t="s">
        <v>332</v>
      </c>
      <c r="G378" s="11"/>
    </row>
    <row r="379" spans="1:7" ht="15">
      <c r="A379" s="3">
        <v>44470</v>
      </c>
      <c r="B379" s="10">
        <v>44470379</v>
      </c>
      <c r="C379" s="4" t="s">
        <v>22</v>
      </c>
      <c r="D379" s="4" t="s">
        <v>29</v>
      </c>
      <c r="E379" s="5">
        <v>0</v>
      </c>
      <c r="F379" s="17" t="s">
        <v>332</v>
      </c>
      <c r="G379" s="11"/>
    </row>
    <row r="380" spans="1:7" ht="15">
      <c r="A380" s="3">
        <v>44470</v>
      </c>
      <c r="B380" s="10">
        <v>44470380</v>
      </c>
      <c r="C380" s="4" t="s">
        <v>22</v>
      </c>
      <c r="D380" s="4" t="s">
        <v>20</v>
      </c>
      <c r="E380" s="5">
        <v>0</v>
      </c>
      <c r="F380" s="17" t="s">
        <v>332</v>
      </c>
      <c r="G380" s="11"/>
    </row>
    <row r="381" spans="1:7" ht="15">
      <c r="A381" s="3">
        <v>44474</v>
      </c>
      <c r="B381" s="10">
        <v>44474381</v>
      </c>
      <c r="C381" s="4" t="s">
        <v>44</v>
      </c>
      <c r="D381" s="4" t="s">
        <v>14</v>
      </c>
      <c r="E381" s="5">
        <v>0</v>
      </c>
      <c r="F381" s="17" t="s">
        <v>332</v>
      </c>
      <c r="G381" s="11"/>
    </row>
    <row r="382" spans="1:7" ht="15">
      <c r="A382" s="3">
        <v>44479</v>
      </c>
      <c r="B382" s="10">
        <v>44479382</v>
      </c>
      <c r="C382" s="4" t="s">
        <v>27</v>
      </c>
      <c r="D382" s="4" t="s">
        <v>20</v>
      </c>
      <c r="E382" s="5">
        <v>0</v>
      </c>
      <c r="F382" s="17" t="s">
        <v>332</v>
      </c>
      <c r="G382" s="11"/>
    </row>
    <row r="383" spans="1:7" ht="15">
      <c r="A383" s="3">
        <v>44482</v>
      </c>
      <c r="B383" s="10">
        <v>44482383</v>
      </c>
      <c r="C383" s="4" t="s">
        <v>16</v>
      </c>
      <c r="D383" s="4" t="s">
        <v>42</v>
      </c>
      <c r="E383" s="5">
        <v>0</v>
      </c>
      <c r="F383" s="17" t="s">
        <v>332</v>
      </c>
      <c r="G383" s="11"/>
    </row>
    <row r="384" spans="1:7" ht="15">
      <c r="A384" s="3">
        <v>44483</v>
      </c>
      <c r="B384" s="10">
        <v>44483384</v>
      </c>
      <c r="C384" s="4" t="s">
        <v>19</v>
      </c>
      <c r="D384" s="4" t="s">
        <v>35</v>
      </c>
      <c r="E384" s="5">
        <v>0</v>
      </c>
      <c r="F384" s="17" t="s">
        <v>332</v>
      </c>
      <c r="G384" s="11"/>
    </row>
    <row r="385" spans="1:7" ht="15">
      <c r="A385" s="3">
        <v>44483</v>
      </c>
      <c r="B385" s="10">
        <v>44483385</v>
      </c>
      <c r="C385" s="4" t="s">
        <v>38</v>
      </c>
      <c r="D385" s="4" t="s">
        <v>14</v>
      </c>
      <c r="E385" s="5">
        <v>0</v>
      </c>
      <c r="F385" s="17" t="s">
        <v>332</v>
      </c>
      <c r="G385" s="11"/>
    </row>
    <row r="386" spans="1:7" ht="15">
      <c r="A386" s="3">
        <v>44484</v>
      </c>
      <c r="B386" s="10">
        <v>44484386</v>
      </c>
      <c r="C386" s="4" t="s">
        <v>38</v>
      </c>
      <c r="D386" s="4" t="s">
        <v>14</v>
      </c>
      <c r="E386" s="5">
        <v>0</v>
      </c>
      <c r="F386" s="17" t="s">
        <v>332</v>
      </c>
      <c r="G386" s="11"/>
    </row>
    <row r="387" spans="1:7" ht="15">
      <c r="A387" s="3">
        <v>44485</v>
      </c>
      <c r="B387" s="10">
        <v>44485387</v>
      </c>
      <c r="C387" s="4" t="s">
        <v>44</v>
      </c>
      <c r="D387" s="4" t="s">
        <v>17</v>
      </c>
      <c r="E387" s="5">
        <v>0</v>
      </c>
      <c r="F387" s="17" t="s">
        <v>332</v>
      </c>
      <c r="G387" s="11"/>
    </row>
    <row r="388" spans="1:7" ht="15">
      <c r="A388" s="3">
        <v>44486</v>
      </c>
      <c r="B388" s="10">
        <v>44486388</v>
      </c>
      <c r="C388" s="4" t="s">
        <v>38</v>
      </c>
      <c r="D388" s="4" t="s">
        <v>20</v>
      </c>
      <c r="E388" s="5">
        <v>0</v>
      </c>
      <c r="F388" s="17" t="s">
        <v>332</v>
      </c>
      <c r="G388" s="11"/>
    </row>
    <row r="389" spans="1:7" ht="15">
      <c r="A389" s="3">
        <v>44488</v>
      </c>
      <c r="B389" s="10">
        <v>44488389</v>
      </c>
      <c r="C389" s="4" t="s">
        <v>34</v>
      </c>
      <c r="D389" s="4" t="s">
        <v>29</v>
      </c>
      <c r="E389" s="5">
        <v>0</v>
      </c>
      <c r="F389" s="17" t="s">
        <v>332</v>
      </c>
      <c r="G389" s="11"/>
    </row>
    <row r="390" spans="1:7" ht="15">
      <c r="A390" s="3">
        <v>44488</v>
      </c>
      <c r="B390" s="10">
        <v>44488390</v>
      </c>
      <c r="C390" s="4" t="s">
        <v>22</v>
      </c>
      <c r="D390" s="4" t="s">
        <v>35</v>
      </c>
      <c r="E390" s="5">
        <v>0</v>
      </c>
      <c r="F390" s="17" t="s">
        <v>332</v>
      </c>
      <c r="G390" s="11"/>
    </row>
    <row r="391" spans="1:7" ht="15">
      <c r="A391" s="3">
        <v>44492</v>
      </c>
      <c r="B391" s="10">
        <v>44492391</v>
      </c>
      <c r="C391" s="4" t="s">
        <v>44</v>
      </c>
      <c r="D391" s="4" t="s">
        <v>25</v>
      </c>
      <c r="E391" s="5">
        <v>0</v>
      </c>
      <c r="F391" s="17" t="s">
        <v>332</v>
      </c>
      <c r="G391" s="11"/>
    </row>
    <row r="392" spans="1:7" ht="15">
      <c r="A392" s="3">
        <v>44492</v>
      </c>
      <c r="B392" s="10">
        <v>44492392</v>
      </c>
      <c r="C392" s="4" t="s">
        <v>24</v>
      </c>
      <c r="D392" s="4" t="s">
        <v>14</v>
      </c>
      <c r="E392" s="5">
        <v>0</v>
      </c>
      <c r="F392" s="17" t="s">
        <v>332</v>
      </c>
      <c r="G392" s="11"/>
    </row>
    <row r="393" spans="1:7" ht="15">
      <c r="A393" s="3">
        <v>44495</v>
      </c>
      <c r="B393" s="10">
        <v>44495393</v>
      </c>
      <c r="C393" s="4" t="s">
        <v>22</v>
      </c>
      <c r="D393" s="4" t="s">
        <v>42</v>
      </c>
      <c r="E393" s="5">
        <v>0</v>
      </c>
      <c r="F393" s="17" t="s">
        <v>332</v>
      </c>
      <c r="G393" s="11"/>
    </row>
    <row r="394" spans="1:7" ht="15">
      <c r="A394" s="3">
        <v>44497</v>
      </c>
      <c r="B394" s="10">
        <v>44497394</v>
      </c>
      <c r="C394" s="4" t="s">
        <v>38</v>
      </c>
      <c r="D394" s="4" t="s">
        <v>42</v>
      </c>
      <c r="E394" s="5">
        <v>0</v>
      </c>
      <c r="F394" s="17" t="s">
        <v>332</v>
      </c>
      <c r="G394" s="11"/>
    </row>
    <row r="395" spans="1:7" ht="15">
      <c r="A395" s="3">
        <v>44499</v>
      </c>
      <c r="B395" s="10">
        <v>44499395</v>
      </c>
      <c r="C395" s="4" t="s">
        <v>13</v>
      </c>
      <c r="D395" s="4" t="s">
        <v>35</v>
      </c>
      <c r="E395" s="5">
        <v>0</v>
      </c>
      <c r="F395" s="17" t="s">
        <v>332</v>
      </c>
      <c r="G395" s="11"/>
    </row>
    <row r="396" spans="1:7" ht="15">
      <c r="A396" s="3">
        <v>44502</v>
      </c>
      <c r="B396" s="10">
        <v>44502396</v>
      </c>
      <c r="C396" s="4" t="s">
        <v>13</v>
      </c>
      <c r="D396" s="4" t="s">
        <v>20</v>
      </c>
      <c r="E396" s="5">
        <v>0</v>
      </c>
      <c r="F396" s="17" t="s">
        <v>332</v>
      </c>
      <c r="G396" s="11"/>
    </row>
    <row r="397" spans="1:7" ht="15">
      <c r="A397" s="3">
        <v>44506</v>
      </c>
      <c r="B397" s="10">
        <v>44506397</v>
      </c>
      <c r="C397" s="4" t="s">
        <v>16</v>
      </c>
      <c r="D397" s="4" t="s">
        <v>35</v>
      </c>
      <c r="E397" s="5">
        <v>0</v>
      </c>
      <c r="F397" s="17" t="s">
        <v>332</v>
      </c>
      <c r="G397" s="11"/>
    </row>
    <row r="398" spans="1:7" ht="15">
      <c r="A398" s="3">
        <v>44509</v>
      </c>
      <c r="B398" s="10">
        <v>44509398</v>
      </c>
      <c r="C398" s="4" t="s">
        <v>53</v>
      </c>
      <c r="D398" s="4" t="s">
        <v>25</v>
      </c>
      <c r="E398" s="5">
        <v>0</v>
      </c>
      <c r="F398" s="17" t="s">
        <v>332</v>
      </c>
      <c r="G398" s="11"/>
    </row>
    <row r="399" spans="1:7" ht="15">
      <c r="A399" s="3">
        <v>44510</v>
      </c>
      <c r="B399" s="10">
        <v>44510399</v>
      </c>
      <c r="C399" s="4" t="s">
        <v>40</v>
      </c>
      <c r="D399" s="4" t="s">
        <v>17</v>
      </c>
      <c r="E399" s="5">
        <v>0</v>
      </c>
      <c r="F399" s="17" t="s">
        <v>332</v>
      </c>
      <c r="G399" s="11"/>
    </row>
    <row r="400" spans="1:7" ht="15">
      <c r="A400" s="3">
        <v>44512</v>
      </c>
      <c r="B400" s="10">
        <v>44512400</v>
      </c>
      <c r="C400" s="4" t="s">
        <v>19</v>
      </c>
      <c r="D400" s="4" t="s">
        <v>29</v>
      </c>
      <c r="E400" s="5">
        <v>0</v>
      </c>
      <c r="F400" s="17" t="s">
        <v>332</v>
      </c>
      <c r="G400" s="11"/>
    </row>
    <row r="401" spans="1:7" ht="15">
      <c r="A401" s="3">
        <v>44514</v>
      </c>
      <c r="B401" s="10">
        <v>44514401</v>
      </c>
      <c r="C401" s="4" t="s">
        <v>24</v>
      </c>
      <c r="D401" s="4" t="s">
        <v>20</v>
      </c>
      <c r="E401" s="5">
        <v>0</v>
      </c>
      <c r="F401" s="17" t="s">
        <v>332</v>
      </c>
      <c r="G401" s="11"/>
    </row>
    <row r="402" spans="1:7" ht="15">
      <c r="A402" s="3">
        <v>44515</v>
      </c>
      <c r="B402" s="10">
        <v>44515402</v>
      </c>
      <c r="C402" s="4" t="s">
        <v>22</v>
      </c>
      <c r="D402" s="4" t="s">
        <v>20</v>
      </c>
      <c r="E402" s="5">
        <v>0</v>
      </c>
      <c r="F402" s="17" t="s">
        <v>332</v>
      </c>
      <c r="G402" s="11"/>
    </row>
    <row r="403" spans="1:7" ht="15">
      <c r="A403" s="3">
        <v>44515</v>
      </c>
      <c r="B403" s="10">
        <v>44515403</v>
      </c>
      <c r="C403" s="4" t="s">
        <v>27</v>
      </c>
      <c r="D403" s="4" t="s">
        <v>31</v>
      </c>
      <c r="E403" s="5">
        <v>0</v>
      </c>
      <c r="F403" s="17" t="s">
        <v>332</v>
      </c>
      <c r="G403" s="11"/>
    </row>
    <row r="404" spans="1:7" ht="15">
      <c r="A404" s="3">
        <v>44516</v>
      </c>
      <c r="B404" s="10">
        <v>44516404</v>
      </c>
      <c r="C404" s="4" t="s">
        <v>53</v>
      </c>
      <c r="D404" s="4" t="s">
        <v>35</v>
      </c>
      <c r="E404" s="5">
        <v>0</v>
      </c>
      <c r="F404" s="17" t="s">
        <v>332</v>
      </c>
      <c r="G404" s="11"/>
    </row>
    <row r="405" spans="1:7" ht="15">
      <c r="A405" s="3">
        <v>44517</v>
      </c>
      <c r="B405" s="10">
        <v>44517405</v>
      </c>
      <c r="C405" s="4" t="s">
        <v>22</v>
      </c>
      <c r="D405" s="4" t="s">
        <v>42</v>
      </c>
      <c r="E405" s="5">
        <v>0</v>
      </c>
      <c r="F405" s="17" t="s">
        <v>332</v>
      </c>
      <c r="G405" s="11"/>
    </row>
    <row r="406" spans="1:7" ht="15">
      <c r="A406" s="3">
        <v>44521</v>
      </c>
      <c r="B406" s="10">
        <v>44521406</v>
      </c>
      <c r="C406" s="4" t="s">
        <v>22</v>
      </c>
      <c r="D406" s="4" t="s">
        <v>31</v>
      </c>
      <c r="E406" s="5">
        <v>0</v>
      </c>
      <c r="F406" s="17" t="s">
        <v>332</v>
      </c>
      <c r="G406" s="11"/>
    </row>
    <row r="407" spans="1:7" ht="15">
      <c r="A407" s="3">
        <v>44522</v>
      </c>
      <c r="B407" s="10">
        <v>44522407</v>
      </c>
      <c r="C407" s="4" t="s">
        <v>13</v>
      </c>
      <c r="D407" s="4" t="s">
        <v>31</v>
      </c>
      <c r="E407" s="5">
        <v>0</v>
      </c>
      <c r="F407" s="17" t="s">
        <v>332</v>
      </c>
      <c r="G407" s="11"/>
    </row>
    <row r="408" spans="1:7" ht="15">
      <c r="A408" s="3">
        <v>44523</v>
      </c>
      <c r="B408" s="10">
        <v>44523408</v>
      </c>
      <c r="C408" s="4" t="s">
        <v>16</v>
      </c>
      <c r="D408" s="4" t="s">
        <v>31</v>
      </c>
      <c r="E408" s="5">
        <v>0</v>
      </c>
      <c r="F408" s="17" t="s">
        <v>332</v>
      </c>
      <c r="G408" s="11"/>
    </row>
    <row r="409" spans="1:7" ht="15">
      <c r="A409" s="3">
        <v>44524</v>
      </c>
      <c r="B409" s="10">
        <v>44524409</v>
      </c>
      <c r="C409" s="4" t="s">
        <v>27</v>
      </c>
      <c r="D409" s="4" t="s">
        <v>20</v>
      </c>
      <c r="E409" s="5">
        <v>0</v>
      </c>
      <c r="F409" s="17" t="s">
        <v>332</v>
      </c>
      <c r="G409" s="11"/>
    </row>
    <row r="410" spans="1:7" ht="15">
      <c r="A410" s="3">
        <v>44526</v>
      </c>
      <c r="B410" s="10">
        <v>44526410</v>
      </c>
      <c r="C410" s="4" t="s">
        <v>19</v>
      </c>
      <c r="D410" s="4" t="s">
        <v>42</v>
      </c>
      <c r="E410" s="5">
        <v>0</v>
      </c>
      <c r="F410" s="17" t="s">
        <v>332</v>
      </c>
      <c r="G410" s="11"/>
    </row>
    <row r="411" spans="1:7" ht="15">
      <c r="A411" s="3">
        <v>44528</v>
      </c>
      <c r="B411" s="10">
        <v>44528411</v>
      </c>
      <c r="C411" s="4" t="s">
        <v>13</v>
      </c>
      <c r="D411" s="4" t="s">
        <v>20</v>
      </c>
      <c r="E411" s="5">
        <v>0</v>
      </c>
      <c r="F411" s="17" t="s">
        <v>332</v>
      </c>
      <c r="G411" s="11"/>
    </row>
    <row r="412" spans="1:7" ht="15">
      <c r="A412" s="3">
        <v>44530</v>
      </c>
      <c r="B412" s="10">
        <v>44530412</v>
      </c>
      <c r="C412" s="4" t="s">
        <v>40</v>
      </c>
      <c r="D412" s="4" t="s">
        <v>29</v>
      </c>
      <c r="E412" s="5">
        <v>0</v>
      </c>
      <c r="F412" s="17" t="s">
        <v>332</v>
      </c>
      <c r="G412" s="11"/>
    </row>
    <row r="413" spans="1:7" ht="15">
      <c r="A413" s="3">
        <v>44533</v>
      </c>
      <c r="B413" s="10">
        <v>44533413</v>
      </c>
      <c r="C413" s="4" t="s">
        <v>24</v>
      </c>
      <c r="D413" s="4" t="s">
        <v>31</v>
      </c>
      <c r="E413" s="5">
        <v>0</v>
      </c>
      <c r="F413" s="17" t="s">
        <v>332</v>
      </c>
      <c r="G413" s="11"/>
    </row>
    <row r="414" spans="1:7" ht="15">
      <c r="A414" s="3">
        <v>44534</v>
      </c>
      <c r="B414" s="10">
        <v>44534414</v>
      </c>
      <c r="C414" s="4" t="s">
        <v>13</v>
      </c>
      <c r="D414" s="4" t="s">
        <v>35</v>
      </c>
      <c r="E414" s="5">
        <v>0</v>
      </c>
      <c r="F414" s="17" t="s">
        <v>332</v>
      </c>
      <c r="G414" s="11"/>
    </row>
    <row r="415" spans="1:7" ht="15">
      <c r="A415" s="3">
        <v>44536</v>
      </c>
      <c r="B415" s="10">
        <v>44536415</v>
      </c>
      <c r="C415" s="4" t="s">
        <v>22</v>
      </c>
      <c r="D415" s="4" t="s">
        <v>36</v>
      </c>
      <c r="E415" s="5">
        <v>0</v>
      </c>
      <c r="F415" s="17" t="s">
        <v>332</v>
      </c>
      <c r="G415" s="11"/>
    </row>
    <row r="416" spans="1:7" ht="15">
      <c r="A416" s="3">
        <v>44536</v>
      </c>
      <c r="B416" s="10">
        <v>44536416</v>
      </c>
      <c r="C416" s="4" t="s">
        <v>13</v>
      </c>
      <c r="D416" s="4" t="s">
        <v>17</v>
      </c>
      <c r="E416" s="5">
        <v>0</v>
      </c>
      <c r="F416" s="17" t="s">
        <v>332</v>
      </c>
      <c r="G416" s="11"/>
    </row>
    <row r="417" spans="1:7" ht="15">
      <c r="A417" s="3">
        <v>44538</v>
      </c>
      <c r="B417" s="10">
        <v>44538417</v>
      </c>
      <c r="C417" s="4" t="s">
        <v>48</v>
      </c>
      <c r="D417" s="4" t="s">
        <v>17</v>
      </c>
      <c r="E417" s="5">
        <v>0</v>
      </c>
      <c r="F417" s="17" t="s">
        <v>332</v>
      </c>
      <c r="G417" s="11"/>
    </row>
    <row r="418" spans="1:7" ht="15">
      <c r="A418" s="3">
        <v>44547</v>
      </c>
      <c r="B418" s="10">
        <v>44547418</v>
      </c>
      <c r="C418" s="4" t="s">
        <v>22</v>
      </c>
      <c r="D418" s="4" t="s">
        <v>35</v>
      </c>
      <c r="E418" s="5">
        <v>0</v>
      </c>
      <c r="F418" s="17" t="s">
        <v>332</v>
      </c>
      <c r="G418" s="11"/>
    </row>
    <row r="419" spans="1:7" ht="15">
      <c r="A419" s="3">
        <v>44550</v>
      </c>
      <c r="B419" s="10">
        <v>44550419</v>
      </c>
      <c r="C419" s="4" t="s">
        <v>22</v>
      </c>
      <c r="D419" s="4" t="s">
        <v>17</v>
      </c>
      <c r="E419" s="5">
        <v>0</v>
      </c>
      <c r="F419" s="17" t="s">
        <v>332</v>
      </c>
      <c r="G419" s="11"/>
    </row>
    <row r="420" spans="1:7" ht="15">
      <c r="A420" s="3">
        <v>44552</v>
      </c>
      <c r="B420" s="10">
        <v>44552420</v>
      </c>
      <c r="C420" s="4" t="s">
        <v>27</v>
      </c>
      <c r="D420" s="4" t="s">
        <v>25</v>
      </c>
      <c r="E420" s="5">
        <v>0</v>
      </c>
      <c r="F420" s="17" t="s">
        <v>332</v>
      </c>
      <c r="G420" s="11"/>
    </row>
    <row r="421" spans="1:7" ht="15">
      <c r="A421" s="3">
        <v>44553</v>
      </c>
      <c r="B421" s="10">
        <v>44553421</v>
      </c>
      <c r="C421" s="4" t="s">
        <v>40</v>
      </c>
      <c r="D421" s="4" t="s">
        <v>17</v>
      </c>
      <c r="E421" s="5">
        <v>0</v>
      </c>
      <c r="F421" s="17" t="s">
        <v>332</v>
      </c>
      <c r="G421" s="11"/>
    </row>
    <row r="422" spans="1:7" ht="15">
      <c r="A422" s="3">
        <v>44558</v>
      </c>
      <c r="B422" s="10">
        <v>44558422</v>
      </c>
      <c r="C422" s="4" t="s">
        <v>40</v>
      </c>
      <c r="D422" s="4" t="s">
        <v>35</v>
      </c>
      <c r="E422" s="5">
        <v>0</v>
      </c>
      <c r="F422" s="17" t="s">
        <v>332</v>
      </c>
      <c r="G422" s="11"/>
    </row>
    <row r="423" spans="1:7" ht="15">
      <c r="A423" s="3">
        <v>44559</v>
      </c>
      <c r="B423" s="10">
        <v>44559423</v>
      </c>
      <c r="C423" s="4" t="s">
        <v>22</v>
      </c>
      <c r="D423" s="4" t="s">
        <v>36</v>
      </c>
      <c r="E423" s="5">
        <v>0</v>
      </c>
      <c r="F423" s="17" t="s">
        <v>332</v>
      </c>
      <c r="G423" s="11"/>
    </row>
    <row r="424" spans="1:7" ht="15">
      <c r="A424" s="3">
        <v>44563</v>
      </c>
      <c r="B424" s="10">
        <v>44563424</v>
      </c>
      <c r="C424" s="4" t="s">
        <v>38</v>
      </c>
      <c r="D424" s="4" t="s">
        <v>29</v>
      </c>
      <c r="E424" s="5">
        <v>0</v>
      </c>
      <c r="F424" s="17" t="s">
        <v>332</v>
      </c>
      <c r="G424" s="11"/>
    </row>
    <row r="425" spans="1:7" ht="15">
      <c r="A425" s="3">
        <v>44564</v>
      </c>
      <c r="B425" s="10">
        <v>44564425</v>
      </c>
      <c r="C425" s="4" t="s">
        <v>44</v>
      </c>
      <c r="D425" s="4" t="s">
        <v>17</v>
      </c>
      <c r="E425" s="5">
        <v>0</v>
      </c>
      <c r="F425" s="17" t="s">
        <v>332</v>
      </c>
      <c r="G425" s="11"/>
    </row>
    <row r="426" spans="1:7" ht="15">
      <c r="A426" s="3">
        <v>44565</v>
      </c>
      <c r="B426" s="10">
        <v>44565426</v>
      </c>
      <c r="C426" s="4" t="s">
        <v>24</v>
      </c>
      <c r="D426" s="4" t="s">
        <v>35</v>
      </c>
      <c r="E426" s="5">
        <v>0</v>
      </c>
      <c r="F426" s="17" t="s">
        <v>332</v>
      </c>
      <c r="G426" s="11"/>
    </row>
    <row r="427" spans="1:7" ht="15">
      <c r="A427" s="3">
        <v>44565</v>
      </c>
      <c r="B427" s="10">
        <v>44565427</v>
      </c>
      <c r="C427" s="4" t="s">
        <v>34</v>
      </c>
      <c r="D427" s="4" t="s">
        <v>36</v>
      </c>
      <c r="E427" s="5">
        <v>0</v>
      </c>
      <c r="F427" s="17" t="s">
        <v>332</v>
      </c>
      <c r="G427" s="11"/>
    </row>
    <row r="428" spans="1:7" ht="15">
      <c r="A428" s="3">
        <v>44569</v>
      </c>
      <c r="B428" s="10">
        <v>44569428</v>
      </c>
      <c r="C428" s="4" t="s">
        <v>16</v>
      </c>
      <c r="D428" s="4" t="s">
        <v>17</v>
      </c>
      <c r="E428" s="5">
        <v>0</v>
      </c>
      <c r="F428" s="17" t="s">
        <v>332</v>
      </c>
      <c r="G428" s="11"/>
    </row>
    <row r="429" spans="1:7" ht="15">
      <c r="A429" s="3">
        <v>44570</v>
      </c>
      <c r="B429" s="10">
        <v>44570429</v>
      </c>
      <c r="C429" s="4" t="s">
        <v>27</v>
      </c>
      <c r="D429" s="4" t="s">
        <v>42</v>
      </c>
      <c r="E429" s="5">
        <v>0</v>
      </c>
      <c r="F429" s="17" t="s">
        <v>332</v>
      </c>
      <c r="G429" s="11"/>
    </row>
    <row r="430" spans="1:7" ht="15">
      <c r="A430" s="3">
        <v>44573</v>
      </c>
      <c r="B430" s="10">
        <v>44573430</v>
      </c>
      <c r="C430" s="4" t="s">
        <v>48</v>
      </c>
      <c r="D430" s="4" t="s">
        <v>25</v>
      </c>
      <c r="E430" s="5">
        <v>0</v>
      </c>
      <c r="F430" s="17" t="s">
        <v>332</v>
      </c>
      <c r="G430" s="11"/>
    </row>
    <row r="431" spans="1:7" ht="15">
      <c r="A431" s="3">
        <v>44575</v>
      </c>
      <c r="B431" s="10">
        <v>44575431</v>
      </c>
      <c r="C431" s="4" t="s">
        <v>34</v>
      </c>
      <c r="D431" s="4" t="s">
        <v>25</v>
      </c>
      <c r="E431" s="5">
        <v>0</v>
      </c>
      <c r="F431" s="17" t="s">
        <v>332</v>
      </c>
      <c r="G431" s="11"/>
    </row>
    <row r="432" spans="1:7" ht="15">
      <c r="A432" s="3">
        <v>44576</v>
      </c>
      <c r="B432" s="10">
        <v>44576432</v>
      </c>
      <c r="C432" s="4" t="s">
        <v>34</v>
      </c>
      <c r="D432" s="4" t="s">
        <v>29</v>
      </c>
      <c r="E432" s="5">
        <v>0</v>
      </c>
      <c r="F432" s="17" t="s">
        <v>332</v>
      </c>
      <c r="G432" s="11"/>
    </row>
    <row r="433" spans="1:7" ht="15">
      <c r="A433" s="3">
        <v>44577</v>
      </c>
      <c r="B433" s="10">
        <v>44577433</v>
      </c>
      <c r="C433" s="4" t="s">
        <v>48</v>
      </c>
      <c r="D433" s="4" t="s">
        <v>25</v>
      </c>
      <c r="E433" s="5">
        <v>0</v>
      </c>
      <c r="F433" s="17" t="s">
        <v>332</v>
      </c>
      <c r="G433" s="11"/>
    </row>
    <row r="434" spans="1:7" ht="15">
      <c r="A434" s="3">
        <v>44577</v>
      </c>
      <c r="B434" s="10">
        <v>44577434</v>
      </c>
      <c r="C434" s="4" t="s">
        <v>22</v>
      </c>
      <c r="D434" s="4" t="s">
        <v>25</v>
      </c>
      <c r="E434" s="5">
        <v>0</v>
      </c>
      <c r="F434" s="17" t="s">
        <v>332</v>
      </c>
      <c r="G434" s="11"/>
    </row>
    <row r="435" spans="1:7" ht="15">
      <c r="A435" s="3">
        <v>44580</v>
      </c>
      <c r="B435" s="10">
        <v>44580435</v>
      </c>
      <c r="C435" s="4" t="s">
        <v>19</v>
      </c>
      <c r="D435" s="4" t="s">
        <v>35</v>
      </c>
      <c r="E435" s="5">
        <v>0</v>
      </c>
      <c r="F435" s="17" t="s">
        <v>332</v>
      </c>
      <c r="G435" s="11"/>
    </row>
    <row r="436" spans="1:7" ht="15">
      <c r="A436" s="3">
        <v>44580</v>
      </c>
      <c r="B436" s="10">
        <v>44580436</v>
      </c>
      <c r="C436" s="4" t="s">
        <v>13</v>
      </c>
      <c r="D436" s="4" t="s">
        <v>29</v>
      </c>
      <c r="E436" s="5">
        <v>0</v>
      </c>
      <c r="F436" s="17" t="s">
        <v>332</v>
      </c>
      <c r="G436" s="11"/>
    </row>
    <row r="437" spans="1:7" ht="15">
      <c r="A437" s="3">
        <v>44581</v>
      </c>
      <c r="B437" s="10">
        <v>44581437</v>
      </c>
      <c r="C437" s="4" t="s">
        <v>13</v>
      </c>
      <c r="D437" s="4" t="s">
        <v>20</v>
      </c>
      <c r="E437" s="5">
        <v>0</v>
      </c>
      <c r="F437" s="17" t="s">
        <v>332</v>
      </c>
      <c r="G437" s="11"/>
    </row>
    <row r="438" spans="1:7" ht="15">
      <c r="A438" s="3">
        <v>44582</v>
      </c>
      <c r="B438" s="10">
        <v>44582438</v>
      </c>
      <c r="C438" s="4" t="s">
        <v>19</v>
      </c>
      <c r="D438" s="4" t="s">
        <v>36</v>
      </c>
      <c r="E438" s="5">
        <v>0</v>
      </c>
      <c r="F438" s="17" t="s">
        <v>332</v>
      </c>
      <c r="G438" s="11"/>
    </row>
    <row r="439" spans="1:7" ht="15">
      <c r="A439" s="3">
        <v>44583</v>
      </c>
      <c r="B439" s="10">
        <v>44583439</v>
      </c>
      <c r="C439" s="4" t="s">
        <v>53</v>
      </c>
      <c r="D439" s="4" t="s">
        <v>25</v>
      </c>
      <c r="E439" s="5">
        <v>0</v>
      </c>
      <c r="F439" s="17" t="s">
        <v>332</v>
      </c>
      <c r="G439" s="11"/>
    </row>
    <row r="440" spans="1:7" ht="15">
      <c r="A440" s="3">
        <v>44588</v>
      </c>
      <c r="B440" s="10">
        <v>44588440</v>
      </c>
      <c r="C440" s="4" t="s">
        <v>13</v>
      </c>
      <c r="D440" s="4" t="s">
        <v>25</v>
      </c>
      <c r="E440" s="5">
        <v>0</v>
      </c>
      <c r="F440" s="17" t="s">
        <v>332</v>
      </c>
      <c r="G440" s="11"/>
    </row>
    <row r="441" spans="1:7" ht="15">
      <c r="A441" s="3">
        <v>44589</v>
      </c>
      <c r="B441" s="10">
        <v>44589441</v>
      </c>
      <c r="C441" s="4" t="s">
        <v>24</v>
      </c>
      <c r="D441" s="4" t="s">
        <v>35</v>
      </c>
      <c r="E441" s="5">
        <v>0</v>
      </c>
      <c r="F441" s="17" t="s">
        <v>332</v>
      </c>
      <c r="G441" s="11"/>
    </row>
    <row r="442" spans="1:7" ht="15">
      <c r="A442" s="3">
        <v>44589</v>
      </c>
      <c r="B442" s="10">
        <v>44589442</v>
      </c>
      <c r="C442" s="4" t="s">
        <v>34</v>
      </c>
      <c r="D442" s="4" t="s">
        <v>36</v>
      </c>
      <c r="E442" s="5">
        <v>0</v>
      </c>
      <c r="F442" s="17" t="s">
        <v>332</v>
      </c>
      <c r="G442" s="11"/>
    </row>
    <row r="443" spans="1:7" ht="15">
      <c r="A443" s="3">
        <v>44591</v>
      </c>
      <c r="B443" s="10">
        <v>44591443</v>
      </c>
      <c r="C443" s="4" t="s">
        <v>13</v>
      </c>
      <c r="D443" s="4" t="s">
        <v>20</v>
      </c>
      <c r="E443" s="5">
        <v>0</v>
      </c>
      <c r="F443" s="17" t="s">
        <v>332</v>
      </c>
      <c r="G443" s="11"/>
    </row>
    <row r="444" spans="1:7" ht="15">
      <c r="A444" s="3">
        <v>44594</v>
      </c>
      <c r="B444" s="10">
        <v>44594444</v>
      </c>
      <c r="C444" s="4" t="s">
        <v>19</v>
      </c>
      <c r="D444" s="4" t="s">
        <v>35</v>
      </c>
      <c r="E444" s="5">
        <v>0</v>
      </c>
      <c r="F444" s="17" t="s">
        <v>332</v>
      </c>
      <c r="G444" s="11"/>
    </row>
    <row r="445" spans="1:7" ht="15">
      <c r="A445" s="3">
        <v>44594</v>
      </c>
      <c r="B445" s="10">
        <v>44594445</v>
      </c>
      <c r="C445" s="4" t="s">
        <v>44</v>
      </c>
      <c r="D445" s="4" t="s">
        <v>20</v>
      </c>
      <c r="E445" s="5">
        <v>0</v>
      </c>
      <c r="F445" s="17" t="s">
        <v>332</v>
      </c>
      <c r="G445" s="11"/>
    </row>
    <row r="446" spans="1:7" ht="15">
      <c r="A446" s="3">
        <v>44598</v>
      </c>
      <c r="B446" s="10">
        <v>44598446</v>
      </c>
      <c r="C446" s="4" t="s">
        <v>16</v>
      </c>
      <c r="D446" s="4" t="s">
        <v>42</v>
      </c>
      <c r="E446" s="5">
        <v>0</v>
      </c>
      <c r="F446" s="17" t="s">
        <v>332</v>
      </c>
      <c r="G446" s="11"/>
    </row>
    <row r="447" spans="1:7" ht="15">
      <c r="A447" s="3">
        <v>44599</v>
      </c>
      <c r="B447" s="10">
        <v>44599447</v>
      </c>
      <c r="C447" s="4" t="s">
        <v>24</v>
      </c>
      <c r="D447" s="4" t="s">
        <v>25</v>
      </c>
      <c r="E447" s="5">
        <v>0</v>
      </c>
      <c r="F447" s="17" t="s">
        <v>332</v>
      </c>
      <c r="G447" s="11"/>
    </row>
    <row r="448" spans="1:7" ht="15">
      <c r="A448" s="3">
        <v>44600</v>
      </c>
      <c r="B448" s="10">
        <v>44600448</v>
      </c>
      <c r="C448" s="4" t="s">
        <v>24</v>
      </c>
      <c r="D448" s="4" t="s">
        <v>29</v>
      </c>
      <c r="E448" s="5">
        <v>0</v>
      </c>
      <c r="F448" s="17" t="s">
        <v>332</v>
      </c>
      <c r="G448" s="11"/>
    </row>
    <row r="449" spans="1:7" ht="15">
      <c r="A449" s="3">
        <v>44600</v>
      </c>
      <c r="B449" s="10">
        <v>44600449</v>
      </c>
      <c r="C449" s="4" t="s">
        <v>38</v>
      </c>
      <c r="D449" s="4" t="s">
        <v>31</v>
      </c>
      <c r="E449" s="5">
        <v>0</v>
      </c>
      <c r="F449" s="17" t="s">
        <v>332</v>
      </c>
      <c r="G449" s="11"/>
    </row>
    <row r="450" spans="1:7" ht="15">
      <c r="A450" s="3">
        <v>44601</v>
      </c>
      <c r="B450" s="10">
        <v>44601450</v>
      </c>
      <c r="C450" s="4" t="s">
        <v>38</v>
      </c>
      <c r="D450" s="4" t="s">
        <v>14</v>
      </c>
      <c r="E450" s="5">
        <v>0</v>
      </c>
      <c r="F450" s="17" t="s">
        <v>332</v>
      </c>
      <c r="G450" s="11"/>
    </row>
    <row r="451" spans="1:7" ht="15">
      <c r="A451" s="3">
        <v>44601</v>
      </c>
      <c r="B451" s="10">
        <v>44601451</v>
      </c>
      <c r="C451" s="4" t="s">
        <v>44</v>
      </c>
      <c r="D451" s="4" t="s">
        <v>29</v>
      </c>
      <c r="E451" s="5">
        <v>0</v>
      </c>
      <c r="F451" s="17" t="s">
        <v>332</v>
      </c>
      <c r="G451" s="11"/>
    </row>
    <row r="452" spans="1:7" ht="15">
      <c r="A452" s="3">
        <v>44602</v>
      </c>
      <c r="B452" s="10">
        <v>44602452</v>
      </c>
      <c r="C452" s="4" t="s">
        <v>13</v>
      </c>
      <c r="D452" s="4" t="s">
        <v>29</v>
      </c>
      <c r="E452" s="5">
        <v>0</v>
      </c>
      <c r="F452" s="17" t="s">
        <v>332</v>
      </c>
      <c r="G452" s="11"/>
    </row>
    <row r="453" spans="1:7" ht="15">
      <c r="A453" s="3">
        <v>44603</v>
      </c>
      <c r="B453" s="10">
        <v>44603453</v>
      </c>
      <c r="C453" s="4" t="s">
        <v>44</v>
      </c>
      <c r="D453" s="4" t="s">
        <v>17</v>
      </c>
      <c r="E453" s="5">
        <v>0</v>
      </c>
      <c r="F453" s="17" t="s">
        <v>332</v>
      </c>
      <c r="G453" s="11"/>
    </row>
    <row r="454" spans="1:7" ht="15">
      <c r="A454" s="3">
        <v>44606</v>
      </c>
      <c r="B454" s="10">
        <v>44606454</v>
      </c>
      <c r="C454" s="4" t="s">
        <v>34</v>
      </c>
      <c r="D454" s="4" t="s">
        <v>36</v>
      </c>
      <c r="E454" s="5">
        <v>0</v>
      </c>
      <c r="F454" s="17" t="s">
        <v>332</v>
      </c>
      <c r="G454" s="11"/>
    </row>
    <row r="455" spans="1:7" ht="15">
      <c r="A455" s="3">
        <v>44606</v>
      </c>
      <c r="B455" s="10">
        <v>44606455</v>
      </c>
      <c r="C455" s="4" t="s">
        <v>16</v>
      </c>
      <c r="D455" s="4" t="s">
        <v>29</v>
      </c>
      <c r="E455" s="5">
        <v>0</v>
      </c>
      <c r="F455" s="17" t="s">
        <v>332</v>
      </c>
      <c r="G455" s="11"/>
    </row>
    <row r="456" spans="1:7" ht="15">
      <c r="A456" s="3">
        <v>44607</v>
      </c>
      <c r="B456" s="10">
        <v>44607456</v>
      </c>
      <c r="C456" s="4" t="s">
        <v>27</v>
      </c>
      <c r="D456" s="4" t="s">
        <v>36</v>
      </c>
      <c r="E456" s="5">
        <v>0</v>
      </c>
      <c r="F456" s="17" t="s">
        <v>332</v>
      </c>
      <c r="G456" s="11"/>
    </row>
    <row r="457" spans="1:7" ht="15">
      <c r="A457" s="3">
        <v>44614</v>
      </c>
      <c r="B457" s="10">
        <v>44614457</v>
      </c>
      <c r="C457" s="4" t="s">
        <v>27</v>
      </c>
      <c r="D457" s="4" t="s">
        <v>14</v>
      </c>
      <c r="E457" s="5">
        <v>0</v>
      </c>
      <c r="F457" s="17" t="s">
        <v>332</v>
      </c>
      <c r="G457" s="11"/>
    </row>
    <row r="458" spans="1:7" ht="15">
      <c r="A458" s="3">
        <v>44615</v>
      </c>
      <c r="B458" s="10">
        <v>44615458</v>
      </c>
      <c r="C458" s="4" t="s">
        <v>53</v>
      </c>
      <c r="D458" s="4" t="s">
        <v>25</v>
      </c>
      <c r="E458" s="5">
        <v>0</v>
      </c>
      <c r="F458" s="17" t="s">
        <v>332</v>
      </c>
      <c r="G458" s="11"/>
    </row>
    <row r="459" spans="1:7" ht="15">
      <c r="A459" s="3">
        <v>44616</v>
      </c>
      <c r="B459" s="10">
        <v>44616459</v>
      </c>
      <c r="C459" s="4" t="s">
        <v>24</v>
      </c>
      <c r="D459" s="4" t="s">
        <v>36</v>
      </c>
      <c r="E459" s="5">
        <v>0</v>
      </c>
      <c r="F459" s="17" t="s">
        <v>332</v>
      </c>
      <c r="G459" s="11"/>
    </row>
    <row r="460" spans="1:7" ht="15">
      <c r="A460" s="3">
        <v>44616</v>
      </c>
      <c r="B460" s="10">
        <v>44616460</v>
      </c>
      <c r="C460" s="4" t="s">
        <v>13</v>
      </c>
      <c r="D460" s="4" t="s">
        <v>17</v>
      </c>
      <c r="E460" s="5">
        <v>0</v>
      </c>
      <c r="F460" s="17" t="s">
        <v>332</v>
      </c>
      <c r="G460" s="11"/>
    </row>
    <row r="461" spans="1:7" ht="15">
      <c r="A461" s="3">
        <v>44618</v>
      </c>
      <c r="B461" s="10">
        <v>44618461</v>
      </c>
      <c r="C461" s="4" t="s">
        <v>53</v>
      </c>
      <c r="D461" s="4" t="s">
        <v>20</v>
      </c>
      <c r="E461" s="5">
        <v>0</v>
      </c>
      <c r="F461" s="17" t="s">
        <v>332</v>
      </c>
      <c r="G461" s="11"/>
    </row>
    <row r="462" spans="1:7" ht="15">
      <c r="A462" s="3">
        <v>44619</v>
      </c>
      <c r="B462" s="10">
        <v>44619462</v>
      </c>
      <c r="C462" s="4" t="s">
        <v>44</v>
      </c>
      <c r="D462" s="4" t="s">
        <v>29</v>
      </c>
      <c r="E462" s="5">
        <v>0</v>
      </c>
      <c r="F462" s="17" t="s">
        <v>332</v>
      </c>
      <c r="G462" s="11"/>
    </row>
    <row r="463" spans="1:7" ht="15">
      <c r="A463" s="3">
        <v>44620</v>
      </c>
      <c r="B463" s="10">
        <v>44620463</v>
      </c>
      <c r="C463" s="4" t="s">
        <v>13</v>
      </c>
      <c r="D463" s="4" t="s">
        <v>36</v>
      </c>
      <c r="E463" s="5">
        <v>0</v>
      </c>
      <c r="F463" s="17" t="s">
        <v>332</v>
      </c>
      <c r="G463" s="11"/>
    </row>
    <row r="464" spans="1:7" ht="15">
      <c r="A464" s="3">
        <v>44623</v>
      </c>
      <c r="B464" s="10">
        <v>44623464</v>
      </c>
      <c r="C464" s="4" t="s">
        <v>44</v>
      </c>
      <c r="D464" s="4" t="s">
        <v>20</v>
      </c>
      <c r="E464" s="5">
        <v>0</v>
      </c>
      <c r="F464" s="17" t="s">
        <v>332</v>
      </c>
      <c r="G464" s="11"/>
    </row>
    <row r="465" spans="1:7" ht="15">
      <c r="A465" s="3">
        <v>44632</v>
      </c>
      <c r="B465" s="10">
        <v>44632465</v>
      </c>
      <c r="C465" s="4" t="s">
        <v>16</v>
      </c>
      <c r="D465" s="4" t="s">
        <v>14</v>
      </c>
      <c r="E465" s="5">
        <v>0</v>
      </c>
      <c r="F465" s="17" t="s">
        <v>332</v>
      </c>
      <c r="G465" s="11"/>
    </row>
    <row r="466" spans="1:7" ht="15">
      <c r="A466" s="3">
        <v>44632</v>
      </c>
      <c r="B466" s="10">
        <v>44632466</v>
      </c>
      <c r="C466" s="4" t="s">
        <v>44</v>
      </c>
      <c r="D466" s="4" t="s">
        <v>20</v>
      </c>
      <c r="E466" s="5">
        <v>0</v>
      </c>
      <c r="F466" s="17" t="s">
        <v>332</v>
      </c>
      <c r="G466" s="11"/>
    </row>
    <row r="467" spans="1:7" ht="15">
      <c r="A467" s="3">
        <v>44635</v>
      </c>
      <c r="B467" s="10">
        <v>44635467</v>
      </c>
      <c r="C467" s="4" t="s">
        <v>16</v>
      </c>
      <c r="D467" s="4" t="s">
        <v>14</v>
      </c>
      <c r="E467" s="5">
        <v>0</v>
      </c>
      <c r="F467" s="17" t="s">
        <v>332</v>
      </c>
      <c r="G467" s="11"/>
    </row>
    <row r="468" spans="1:7" ht="15">
      <c r="A468" s="3">
        <v>44637</v>
      </c>
      <c r="B468" s="10">
        <v>44637468</v>
      </c>
      <c r="C468" s="4" t="s">
        <v>53</v>
      </c>
      <c r="D468" s="4" t="s">
        <v>29</v>
      </c>
      <c r="E468" s="5">
        <v>0</v>
      </c>
      <c r="F468" s="17" t="s">
        <v>332</v>
      </c>
      <c r="G468" s="11"/>
    </row>
    <row r="469" spans="1:7" ht="15">
      <c r="A469" s="3">
        <v>44642</v>
      </c>
      <c r="B469" s="10">
        <v>44642469</v>
      </c>
      <c r="C469" s="4" t="s">
        <v>40</v>
      </c>
      <c r="D469" s="4" t="s">
        <v>17</v>
      </c>
      <c r="E469" s="5">
        <v>0</v>
      </c>
      <c r="F469" s="17" t="s">
        <v>332</v>
      </c>
      <c r="G469" s="11"/>
    </row>
    <row r="470" spans="1:7" ht="15">
      <c r="A470" s="3">
        <v>44642</v>
      </c>
      <c r="B470" s="10">
        <v>44642470</v>
      </c>
      <c r="C470" s="4" t="s">
        <v>13</v>
      </c>
      <c r="D470" s="4" t="s">
        <v>29</v>
      </c>
      <c r="E470" s="5">
        <v>0</v>
      </c>
      <c r="F470" s="17" t="s">
        <v>332</v>
      </c>
      <c r="G470" s="11"/>
    </row>
    <row r="471" spans="1:7" ht="15">
      <c r="A471" s="3">
        <v>44645</v>
      </c>
      <c r="B471" s="10">
        <v>44645471</v>
      </c>
      <c r="C471" s="4" t="s">
        <v>27</v>
      </c>
      <c r="D471" s="4" t="s">
        <v>35</v>
      </c>
      <c r="E471" s="5">
        <v>0</v>
      </c>
      <c r="F471" s="17" t="s">
        <v>332</v>
      </c>
      <c r="G471" s="11"/>
    </row>
    <row r="472" spans="1:7" ht="15">
      <c r="A472" s="3">
        <v>44646</v>
      </c>
      <c r="B472" s="10">
        <v>44646472</v>
      </c>
      <c r="C472" s="4" t="s">
        <v>22</v>
      </c>
      <c r="D472" s="4" t="s">
        <v>25</v>
      </c>
      <c r="E472" s="5">
        <v>0</v>
      </c>
      <c r="F472" s="17" t="s">
        <v>332</v>
      </c>
      <c r="G472" s="11"/>
    </row>
    <row r="473" spans="1:7" ht="15">
      <c r="A473" s="3">
        <v>44648</v>
      </c>
      <c r="B473" s="10">
        <v>44648473</v>
      </c>
      <c r="C473" s="4" t="s">
        <v>44</v>
      </c>
      <c r="D473" s="4" t="s">
        <v>36</v>
      </c>
      <c r="E473" s="5">
        <v>0</v>
      </c>
      <c r="F473" s="17" t="s">
        <v>332</v>
      </c>
      <c r="G473" s="11"/>
    </row>
    <row r="474" spans="1:7" ht="15">
      <c r="A474" s="3">
        <v>44652</v>
      </c>
      <c r="B474" s="10">
        <v>44652474</v>
      </c>
      <c r="C474" s="4" t="s">
        <v>27</v>
      </c>
      <c r="D474" s="4" t="s">
        <v>14</v>
      </c>
      <c r="E474" s="5">
        <v>0</v>
      </c>
      <c r="F474" s="17" t="s">
        <v>332</v>
      </c>
      <c r="G474" s="11"/>
    </row>
    <row r="475" spans="1:7" ht="15">
      <c r="A475" s="3">
        <v>44652</v>
      </c>
      <c r="B475" s="10">
        <v>44652475</v>
      </c>
      <c r="C475" s="4" t="s">
        <v>34</v>
      </c>
      <c r="D475" s="4" t="s">
        <v>20</v>
      </c>
      <c r="E475" s="5">
        <v>0</v>
      </c>
      <c r="F475" s="17" t="s">
        <v>332</v>
      </c>
      <c r="G475" s="11"/>
    </row>
    <row r="476" spans="1:7" ht="15">
      <c r="A476" s="3">
        <v>44654</v>
      </c>
      <c r="B476" s="10">
        <v>44654476</v>
      </c>
      <c r="C476" s="4" t="s">
        <v>34</v>
      </c>
      <c r="D476" s="4" t="s">
        <v>29</v>
      </c>
      <c r="E476" s="5">
        <v>0</v>
      </c>
      <c r="F476" s="17" t="s">
        <v>332</v>
      </c>
      <c r="G476" s="11"/>
    </row>
    <row r="477" spans="1:7" ht="15">
      <c r="A477" s="3">
        <v>44655</v>
      </c>
      <c r="B477" s="10">
        <v>44655477</v>
      </c>
      <c r="C477" s="4" t="s">
        <v>53</v>
      </c>
      <c r="D477" s="4" t="s">
        <v>29</v>
      </c>
      <c r="E477" s="5">
        <v>0</v>
      </c>
      <c r="F477" s="17" t="s">
        <v>332</v>
      </c>
      <c r="G477" s="11"/>
    </row>
    <row r="478" spans="1:7" ht="15">
      <c r="A478" s="3">
        <v>44657</v>
      </c>
      <c r="B478" s="10">
        <v>44657478</v>
      </c>
      <c r="C478" s="4" t="s">
        <v>38</v>
      </c>
      <c r="D478" s="4" t="s">
        <v>42</v>
      </c>
      <c r="E478" s="5">
        <v>0</v>
      </c>
      <c r="F478" s="17" t="s">
        <v>332</v>
      </c>
      <c r="G478" s="11"/>
    </row>
    <row r="479" spans="1:7" ht="15">
      <c r="A479" s="3">
        <v>44658</v>
      </c>
      <c r="B479" s="10">
        <v>44658479</v>
      </c>
      <c r="C479" s="4" t="s">
        <v>16</v>
      </c>
      <c r="D479" s="4" t="s">
        <v>29</v>
      </c>
      <c r="E479" s="5">
        <v>0</v>
      </c>
      <c r="F479" s="17" t="s">
        <v>332</v>
      </c>
      <c r="G479" s="11"/>
    </row>
    <row r="480" spans="1:7" ht="15">
      <c r="A480" s="3">
        <v>44658</v>
      </c>
      <c r="B480" s="10">
        <v>44658480</v>
      </c>
      <c r="C480" s="4" t="s">
        <v>34</v>
      </c>
      <c r="D480" s="4" t="s">
        <v>36</v>
      </c>
      <c r="E480" s="5">
        <v>0</v>
      </c>
      <c r="F480" s="17" t="s">
        <v>332</v>
      </c>
      <c r="G480" s="11"/>
    </row>
    <row r="481" spans="1:7" ht="15">
      <c r="A481" s="3">
        <v>44659</v>
      </c>
      <c r="B481" s="10">
        <v>44659481</v>
      </c>
      <c r="C481" s="4" t="s">
        <v>48</v>
      </c>
      <c r="D481" s="4" t="s">
        <v>20</v>
      </c>
      <c r="E481" s="5">
        <v>0</v>
      </c>
      <c r="F481" s="17" t="s">
        <v>332</v>
      </c>
      <c r="G481" s="11"/>
    </row>
    <row r="482" spans="1:7" ht="15">
      <c r="A482" s="3">
        <v>44659</v>
      </c>
      <c r="B482" s="10">
        <v>44659482</v>
      </c>
      <c r="C482" s="4" t="s">
        <v>22</v>
      </c>
      <c r="D482" s="4" t="s">
        <v>17</v>
      </c>
      <c r="E482" s="5">
        <v>0</v>
      </c>
      <c r="F482" s="17" t="s">
        <v>332</v>
      </c>
      <c r="G482" s="11"/>
    </row>
    <row r="483" spans="1:7" ht="15">
      <c r="A483" s="3">
        <v>44663</v>
      </c>
      <c r="B483" s="10">
        <v>44663483</v>
      </c>
      <c r="C483" s="4" t="s">
        <v>34</v>
      </c>
      <c r="D483" s="4" t="s">
        <v>25</v>
      </c>
      <c r="E483" s="5">
        <v>0</v>
      </c>
      <c r="F483" s="17" t="s">
        <v>332</v>
      </c>
      <c r="G483" s="11"/>
    </row>
    <row r="484" spans="1:7" ht="15">
      <c r="A484" s="3">
        <v>44668</v>
      </c>
      <c r="B484" s="10">
        <v>44668484</v>
      </c>
      <c r="C484" s="4" t="s">
        <v>27</v>
      </c>
      <c r="D484" s="4" t="s">
        <v>17</v>
      </c>
      <c r="E484" s="5">
        <v>0</v>
      </c>
      <c r="F484" s="17" t="s">
        <v>332</v>
      </c>
      <c r="G484" s="11"/>
    </row>
    <row r="485" spans="1:7" ht="15">
      <c r="A485" s="3">
        <v>44671</v>
      </c>
      <c r="B485" s="10">
        <v>44671485</v>
      </c>
      <c r="C485" s="4" t="s">
        <v>16</v>
      </c>
      <c r="D485" s="4" t="s">
        <v>17</v>
      </c>
      <c r="E485" s="5">
        <v>0</v>
      </c>
      <c r="F485" s="17" t="s">
        <v>332</v>
      </c>
      <c r="G485" s="11"/>
    </row>
    <row r="486" spans="1:7" ht="15">
      <c r="A486" s="3">
        <v>44675</v>
      </c>
      <c r="B486" s="10">
        <v>44675486</v>
      </c>
      <c r="C486" s="4" t="s">
        <v>19</v>
      </c>
      <c r="D486" s="4" t="s">
        <v>25</v>
      </c>
      <c r="E486" s="5">
        <v>0</v>
      </c>
      <c r="F486" s="17" t="s">
        <v>332</v>
      </c>
      <c r="G486" s="11"/>
    </row>
    <row r="487" spans="1:7" ht="15">
      <c r="A487" s="3">
        <v>44675</v>
      </c>
      <c r="B487" s="10">
        <v>44675487</v>
      </c>
      <c r="C487" s="4" t="s">
        <v>48</v>
      </c>
      <c r="D487" s="4" t="s">
        <v>17</v>
      </c>
      <c r="E487" s="5">
        <v>0</v>
      </c>
      <c r="F487" s="17" t="s">
        <v>332</v>
      </c>
      <c r="G487" s="11"/>
    </row>
    <row r="488" spans="1:7" ht="15">
      <c r="A488" s="3">
        <v>44678</v>
      </c>
      <c r="B488" s="10">
        <v>44678488</v>
      </c>
      <c r="C488" s="4" t="s">
        <v>53</v>
      </c>
      <c r="D488" s="4" t="s">
        <v>20</v>
      </c>
      <c r="E488" s="5">
        <v>0</v>
      </c>
      <c r="F488" s="17" t="s">
        <v>332</v>
      </c>
      <c r="G488" s="11"/>
    </row>
    <row r="489" spans="1:7" ht="15">
      <c r="A489" s="3">
        <v>44678</v>
      </c>
      <c r="B489" s="10">
        <v>44678489</v>
      </c>
      <c r="C489" s="4" t="s">
        <v>44</v>
      </c>
      <c r="D489" s="4" t="s">
        <v>25</v>
      </c>
      <c r="E489" s="5">
        <v>0</v>
      </c>
      <c r="F489" s="17" t="s">
        <v>332</v>
      </c>
      <c r="G489" s="11"/>
    </row>
    <row r="490" spans="1:7" ht="15">
      <c r="A490" s="3">
        <v>44680</v>
      </c>
      <c r="B490" s="10">
        <v>44680490</v>
      </c>
      <c r="C490" s="4" t="s">
        <v>22</v>
      </c>
      <c r="D490" s="4" t="s">
        <v>20</v>
      </c>
      <c r="E490" s="5">
        <v>0</v>
      </c>
      <c r="F490" s="17" t="s">
        <v>332</v>
      </c>
      <c r="G490" s="11"/>
    </row>
    <row r="491" spans="1:7" ht="15">
      <c r="A491" s="3">
        <v>44684</v>
      </c>
      <c r="B491" s="10">
        <v>44684491</v>
      </c>
      <c r="C491" s="4" t="s">
        <v>40</v>
      </c>
      <c r="D491" s="4" t="s">
        <v>17</v>
      </c>
      <c r="E491" s="5">
        <v>0</v>
      </c>
      <c r="F491" s="17" t="s">
        <v>332</v>
      </c>
      <c r="G491" s="11"/>
    </row>
    <row r="492" spans="1:7" ht="15">
      <c r="A492" s="3">
        <v>44687</v>
      </c>
      <c r="B492" s="10">
        <v>44687492</v>
      </c>
      <c r="C492" s="4" t="s">
        <v>27</v>
      </c>
      <c r="D492" s="4" t="s">
        <v>25</v>
      </c>
      <c r="E492" s="5">
        <v>0</v>
      </c>
      <c r="F492" s="17">
        <v>0</v>
      </c>
      <c r="G492" s="11"/>
    </row>
    <row r="493" spans="1:7" ht="15">
      <c r="A493" s="3">
        <v>44688</v>
      </c>
      <c r="B493" s="10">
        <v>44688493</v>
      </c>
      <c r="C493" s="4" t="s">
        <v>48</v>
      </c>
      <c r="D493" s="4" t="s">
        <v>35</v>
      </c>
      <c r="E493" s="5">
        <v>0</v>
      </c>
      <c r="F493" s="17">
        <v>0</v>
      </c>
      <c r="G493" s="11"/>
    </row>
    <row r="494" spans="1:7" ht="15">
      <c r="A494" s="3">
        <v>44689</v>
      </c>
      <c r="B494" s="10">
        <v>44689494</v>
      </c>
      <c r="C494" s="4" t="s">
        <v>48</v>
      </c>
      <c r="D494" s="4" t="s">
        <v>42</v>
      </c>
      <c r="E494" s="5">
        <v>0</v>
      </c>
      <c r="F494" s="17">
        <v>0</v>
      </c>
      <c r="G494" s="11"/>
    </row>
    <row r="495" spans="1:7" ht="15">
      <c r="A495" s="3">
        <v>44692</v>
      </c>
      <c r="B495" s="10">
        <v>44692495</v>
      </c>
      <c r="C495" s="4" t="s">
        <v>40</v>
      </c>
      <c r="D495" s="4" t="s">
        <v>14</v>
      </c>
      <c r="E495" s="5">
        <v>0</v>
      </c>
      <c r="F495" s="17">
        <v>0</v>
      </c>
      <c r="G495" s="11"/>
    </row>
    <row r="496" spans="1:7" ht="15">
      <c r="A496" s="3">
        <v>44697</v>
      </c>
      <c r="B496" s="10">
        <v>44697496</v>
      </c>
      <c r="C496" s="4" t="s">
        <v>24</v>
      </c>
      <c r="D496" s="4" t="s">
        <v>35</v>
      </c>
      <c r="E496" s="5">
        <v>0</v>
      </c>
      <c r="F496" s="17">
        <v>0</v>
      </c>
      <c r="G496" s="11"/>
    </row>
    <row r="497" spans="1:7" ht="15">
      <c r="A497" s="3">
        <v>44698</v>
      </c>
      <c r="B497" s="10">
        <v>44698497</v>
      </c>
      <c r="C497" s="4" t="s">
        <v>22</v>
      </c>
      <c r="D497" s="4" t="s">
        <v>36</v>
      </c>
      <c r="E497" s="5">
        <v>0</v>
      </c>
      <c r="F497" s="17">
        <v>0</v>
      </c>
      <c r="G497" s="11"/>
    </row>
    <row r="498" spans="1:7" ht="15">
      <c r="A498" s="3">
        <v>44700</v>
      </c>
      <c r="B498" s="10">
        <v>44700498</v>
      </c>
      <c r="C498" s="4" t="s">
        <v>34</v>
      </c>
      <c r="D498" s="4" t="s">
        <v>29</v>
      </c>
      <c r="E498" s="5">
        <v>0</v>
      </c>
      <c r="F498" s="17">
        <v>0</v>
      </c>
      <c r="G498" s="11"/>
    </row>
    <row r="499" spans="1:7" ht="15">
      <c r="A499" s="3">
        <v>44704</v>
      </c>
      <c r="B499" s="10">
        <v>44704499</v>
      </c>
      <c r="C499" s="4" t="s">
        <v>27</v>
      </c>
      <c r="D499" s="4" t="s">
        <v>31</v>
      </c>
      <c r="E499" s="5">
        <v>0</v>
      </c>
      <c r="F499" s="17">
        <v>0</v>
      </c>
      <c r="G499" s="11"/>
    </row>
    <row r="500" spans="1:7" ht="15">
      <c r="A500" s="3">
        <v>44707</v>
      </c>
      <c r="B500" s="10">
        <v>44707500</v>
      </c>
      <c r="C500" s="4" t="s">
        <v>48</v>
      </c>
      <c r="D500" s="4" t="s">
        <v>36</v>
      </c>
      <c r="E500" s="5">
        <v>0</v>
      </c>
      <c r="F500" s="17">
        <v>0</v>
      </c>
      <c r="G500" s="11"/>
    </row>
    <row r="501" spans="1:7" ht="15">
      <c r="A501" s="3">
        <v>44708</v>
      </c>
      <c r="B501" s="10">
        <v>44708501</v>
      </c>
      <c r="C501" s="4" t="s">
        <v>19</v>
      </c>
      <c r="D501" s="4" t="s">
        <v>14</v>
      </c>
      <c r="E501" s="5">
        <v>0</v>
      </c>
      <c r="F501" s="17">
        <v>0</v>
      </c>
      <c r="G501" s="11"/>
    </row>
    <row r="502" spans="1:7" ht="15">
      <c r="A502" s="3">
        <v>44711</v>
      </c>
      <c r="B502" s="10">
        <v>44711502</v>
      </c>
      <c r="C502" s="4" t="s">
        <v>48</v>
      </c>
      <c r="D502" s="4" t="s">
        <v>36</v>
      </c>
      <c r="E502" s="5">
        <v>0</v>
      </c>
      <c r="F502" s="17">
        <v>0</v>
      </c>
      <c r="G502" s="11"/>
    </row>
    <row r="503" spans="1:7" ht="15">
      <c r="A503" s="3">
        <v>44712</v>
      </c>
      <c r="B503" s="10">
        <v>44712503</v>
      </c>
      <c r="C503" s="4" t="s">
        <v>22</v>
      </c>
      <c r="D503" s="4" t="s">
        <v>42</v>
      </c>
      <c r="E503" s="5">
        <v>0</v>
      </c>
      <c r="F503" s="17">
        <v>0</v>
      </c>
      <c r="G503" s="11"/>
    </row>
    <row r="504" spans="1:7" ht="15">
      <c r="A504" s="3">
        <v>44715</v>
      </c>
      <c r="B504" s="10">
        <v>44715504</v>
      </c>
      <c r="C504" s="4" t="s">
        <v>44</v>
      </c>
      <c r="D504" s="4" t="s">
        <v>20</v>
      </c>
      <c r="E504" s="5">
        <v>0</v>
      </c>
      <c r="F504" s="17">
        <v>0</v>
      </c>
      <c r="G504" s="11"/>
    </row>
    <row r="505" spans="1:7" ht="15">
      <c r="A505" s="3">
        <v>44715</v>
      </c>
      <c r="B505" s="10">
        <v>44715505</v>
      </c>
      <c r="C505" s="4" t="s">
        <v>44</v>
      </c>
      <c r="D505" s="4" t="s">
        <v>36</v>
      </c>
      <c r="E505" s="5">
        <v>0</v>
      </c>
      <c r="F505" s="17">
        <v>0</v>
      </c>
      <c r="G505" s="11"/>
    </row>
    <row r="506" spans="1:7" ht="15">
      <c r="A506" s="3">
        <v>44715</v>
      </c>
      <c r="B506" s="10">
        <v>44715506</v>
      </c>
      <c r="C506" s="4" t="s">
        <v>38</v>
      </c>
      <c r="D506" s="4" t="s">
        <v>35</v>
      </c>
      <c r="E506" s="5">
        <v>0</v>
      </c>
      <c r="F506" s="17">
        <v>0</v>
      </c>
      <c r="G506" s="11"/>
    </row>
    <row r="507" spans="1:7" ht="15">
      <c r="A507" s="3">
        <v>44717</v>
      </c>
      <c r="B507" s="10">
        <v>44717507</v>
      </c>
      <c r="C507" s="4" t="s">
        <v>27</v>
      </c>
      <c r="D507" s="4" t="s">
        <v>35</v>
      </c>
      <c r="E507" s="5">
        <v>0</v>
      </c>
      <c r="F507" s="17">
        <v>0</v>
      </c>
      <c r="G507" s="11"/>
    </row>
    <row r="508" spans="1:7" ht="15">
      <c r="A508" s="3">
        <v>44719</v>
      </c>
      <c r="B508" s="10">
        <v>44719508</v>
      </c>
      <c r="C508" s="4" t="s">
        <v>27</v>
      </c>
      <c r="D508" s="4" t="s">
        <v>14</v>
      </c>
      <c r="E508" s="5">
        <v>0</v>
      </c>
      <c r="F508" s="17">
        <v>0</v>
      </c>
      <c r="G508" s="11"/>
    </row>
    <row r="509" spans="1:7" ht="15">
      <c r="A509" s="3">
        <v>44722</v>
      </c>
      <c r="B509" s="10">
        <v>44722509</v>
      </c>
      <c r="C509" s="4" t="s">
        <v>48</v>
      </c>
      <c r="D509" s="4" t="s">
        <v>36</v>
      </c>
      <c r="E509" s="5">
        <v>0</v>
      </c>
      <c r="F509" s="17">
        <v>0</v>
      </c>
      <c r="G509" s="11"/>
    </row>
    <row r="510" spans="1:7" ht="15">
      <c r="A510" s="3">
        <v>44737</v>
      </c>
      <c r="B510" s="10">
        <v>44737510</v>
      </c>
      <c r="C510" s="4" t="s">
        <v>53</v>
      </c>
      <c r="D510" s="4" t="s">
        <v>17</v>
      </c>
      <c r="E510" s="5">
        <v>0</v>
      </c>
      <c r="F510" s="17">
        <v>0</v>
      </c>
      <c r="G510" s="11"/>
    </row>
    <row r="511" spans="1:7" ht="15">
      <c r="A511" s="3">
        <v>44738</v>
      </c>
      <c r="B511" s="10">
        <v>44738511</v>
      </c>
      <c r="C511" s="4" t="s">
        <v>19</v>
      </c>
      <c r="D511" s="4" t="s">
        <v>20</v>
      </c>
      <c r="E511" s="5">
        <v>0</v>
      </c>
      <c r="F511" s="17">
        <v>0</v>
      </c>
      <c r="G511" s="11"/>
    </row>
    <row r="512" spans="1:7" ht="15">
      <c r="A512" s="3">
        <v>44739</v>
      </c>
      <c r="B512" s="10">
        <v>44739512</v>
      </c>
      <c r="C512" s="4" t="s">
        <v>19</v>
      </c>
      <c r="D512" s="4" t="s">
        <v>35</v>
      </c>
      <c r="E512" s="5">
        <v>0</v>
      </c>
      <c r="F512" s="17">
        <v>0</v>
      </c>
      <c r="G512" s="11"/>
    </row>
    <row r="513" spans="1:7" ht="15">
      <c r="A513" s="3">
        <v>44740</v>
      </c>
      <c r="B513" s="10">
        <v>44740513</v>
      </c>
      <c r="C513" s="4" t="s">
        <v>16</v>
      </c>
      <c r="D513" s="4" t="s">
        <v>31</v>
      </c>
      <c r="E513" s="5">
        <v>0</v>
      </c>
      <c r="F513" s="17">
        <v>0</v>
      </c>
      <c r="G513" s="11"/>
    </row>
    <row r="514" spans="1:7" ht="15">
      <c r="A514" s="3">
        <v>44740</v>
      </c>
      <c r="B514" s="10">
        <v>44740514</v>
      </c>
      <c r="C514" s="4" t="s">
        <v>48</v>
      </c>
      <c r="D514" s="4" t="s">
        <v>20</v>
      </c>
      <c r="E514" s="5">
        <v>0</v>
      </c>
      <c r="F514" s="17">
        <v>0</v>
      </c>
      <c r="G514" s="11"/>
    </row>
    <row r="515" spans="1:7" ht="15">
      <c r="A515" s="6">
        <v>44740</v>
      </c>
      <c r="B515" s="9">
        <v>44740515</v>
      </c>
      <c r="C515" s="7" t="s">
        <v>48</v>
      </c>
      <c r="D515" s="7" t="s">
        <v>17</v>
      </c>
      <c r="E515" s="8">
        <v>0</v>
      </c>
      <c r="F515" s="18">
        <v>0</v>
      </c>
      <c r="G515" s="11"/>
    </row>
  </sheetData>
  <phoneticPr fontId="5" type="noConversion"/>
  <conditionalFormatting sqref="J30:U30">
    <cfRule type="cellIs" dxfId="1" priority="3" operator="greaterThan">
      <formula>0.9</formula>
    </cfRule>
  </conditionalFormatting>
  <conditionalFormatting sqref="J20:U28">
    <cfRule type="colorScale" priority="2">
      <colorScale>
        <cfvo type="percent" val="0"/>
        <cfvo type="percent" val="100"/>
        <color theme="6" tint="0.79998168889431442"/>
        <color theme="8"/>
      </colorScale>
    </cfRule>
  </conditionalFormatting>
  <conditionalFormatting sqref="W20:W28">
    <cfRule type="cellIs" dxfId="0" priority="1" operator="greaterThan">
      <formula>0.854545455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1925-A3C4-4682-A24B-E4FBF29609C9}">
  <sheetPr codeName="Sheet4"/>
  <dimension ref="A1"/>
  <sheetViews>
    <sheetView topLeftCell="A16" workbookViewId="0">
      <selection activeCell="I24" sqref="I24"/>
    </sheetView>
  </sheetViews>
  <sheetFormatPr defaultRowHeight="12.75"/>
  <sheetData/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1_SafetyData_1</vt:lpstr>
      <vt:lpstr>Sheet1</vt:lpstr>
      <vt:lpstr>2_SafetyData_2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대빵</cp:lastModifiedBy>
  <dcterms:created xsi:type="dcterms:W3CDTF">2022-06-16T14:29:00Z</dcterms:created>
  <dcterms:modified xsi:type="dcterms:W3CDTF">2022-07-06T18:59:34Z</dcterms:modified>
</cp:coreProperties>
</file>